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8 設計資料（貸与・入手）\●山口県／送信\20260421_調書修正版_2回目\260421修正版（5工区2回目）\"/>
    </mc:Choice>
  </mc:AlternateContent>
  <xr:revisionPtr revIDLastSave="0" documentId="13_ncr:1_{6D7D92BF-C889-4CFF-97CD-77EFE1200E37}" xr6:coauthVersionLast="47" xr6:coauthVersionMax="47" xr10:uidLastSave="{00000000-0000-0000-0000-000000000000}"/>
  <bookViews>
    <workbookView xWindow="-120" yWindow="-120" windowWidth="29040" windowHeight="15720" tabRatio="701" firstSheet="6" activeTab="7"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B (3)" sheetId="100" r:id="rId9"/>
    <sheet name="様式B (4)" sheetId="101" r:id="rId10"/>
    <sheet name="様式C-1-1" sheetId="60" r:id="rId11"/>
    <sheet name="様式C-1-2" sheetId="61" r:id="rId12"/>
    <sheet name="様式C-2" sheetId="63" r:id="rId13"/>
    <sheet name="様式D-1-1 (1)" sheetId="94" r:id="rId14"/>
    <sheet name="様式D-1-1 (2)" sheetId="103" r:id="rId15"/>
    <sheet name="様式D-1-1 (3)" sheetId="104" r:id="rId16"/>
    <sheet name="様式D-1-1 (4)" sheetId="105" r:id="rId17"/>
    <sheet name="様式D-1-1 (5)" sheetId="106" r:id="rId18"/>
    <sheet name="様式D-1-1 (6)" sheetId="107" r:id="rId19"/>
    <sheet name="様式D-1-1 (7)" sheetId="108" r:id="rId20"/>
    <sheet name="様式D-1-1 (8)" sheetId="109" r:id="rId21"/>
    <sheet name="様式D-1-1 (9)" sheetId="110" r:id="rId22"/>
    <sheet name="様式D-1-1 (10)" sheetId="111" r:id="rId23"/>
    <sheet name="様式D-1-1 (11)" sheetId="112" r:id="rId24"/>
    <sheet name="様式D-1-1 (12)" sheetId="113" r:id="rId25"/>
    <sheet name="様式D-1-1 (13)" sheetId="114" r:id="rId26"/>
    <sheet name="様式D-1-1 (14)" sheetId="115" r:id="rId27"/>
    <sheet name="様式D-1-1 (15)" sheetId="116" r:id="rId28"/>
    <sheet name="様式D-1-1 (16)" sheetId="117" r:id="rId29"/>
    <sheet name="様式D-1-1 (17)" sheetId="118" r:id="rId30"/>
    <sheet name="様式D-1-1 (18)" sheetId="119" r:id="rId31"/>
    <sheet name="様式D-1-1 (19)" sheetId="120" r:id="rId32"/>
    <sheet name="様式D-1-1 (20)" sheetId="121" r:id="rId33"/>
    <sheet name="様式D-1-1 (21)" sheetId="122" r:id="rId34"/>
    <sheet name="様式D-1-1 (22)" sheetId="123" r:id="rId35"/>
    <sheet name="様式D-1-1 (23)" sheetId="124" r:id="rId36"/>
    <sheet name="様式D-1-1 (24)" sheetId="125" r:id="rId37"/>
    <sheet name="様式D-1-1 (25)" sheetId="126" r:id="rId38"/>
    <sheet name="様式D-1-1 (26)" sheetId="127" r:id="rId39"/>
    <sheet name="様式D-1-1 (27)" sheetId="128" r:id="rId40"/>
    <sheet name="様式D-1-1 (28)" sheetId="129" r:id="rId41"/>
    <sheet name="様式D-1-1 (29)" sheetId="130" r:id="rId42"/>
    <sheet name="様式D-1-1 (30)" sheetId="131" r:id="rId43"/>
    <sheet name="様式D-1-1 (31)" sheetId="133" r:id="rId44"/>
    <sheet name="様式D-1-1 (32)" sheetId="134" r:id="rId45"/>
    <sheet name="様式D-1-1 (33)" sheetId="135" r:id="rId46"/>
    <sheet name="様式D-1-1 (34)" sheetId="136" r:id="rId47"/>
    <sheet name="様式D-1-1 (35)" sheetId="137" r:id="rId48"/>
    <sheet name="様式D-1-1 (36)" sheetId="138" r:id="rId49"/>
    <sheet name="様式D-1-1 (37)" sheetId="139" r:id="rId50"/>
    <sheet name="様式D-1-1 (38)" sheetId="132" r:id="rId51"/>
    <sheet name="様式D-1-1 (39)" sheetId="140" r:id="rId52"/>
    <sheet name="様式D-1-1 (40)" sheetId="141" r:id="rId53"/>
    <sheet name="様式D-1-1 (41)" sheetId="142" r:id="rId54"/>
    <sheet name="様式D-1-1 (42)" sheetId="143" r:id="rId55"/>
    <sheet name="様式D-1-1 (43)" sheetId="144" r:id="rId56"/>
    <sheet name="様式D-1-1 (44)" sheetId="145" r:id="rId57"/>
    <sheet name="様式D-1-1 (45)" sheetId="146" r:id="rId58"/>
    <sheet name="様式D-1-1 (46)" sheetId="147" r:id="rId59"/>
    <sheet name="様式D-1-1 (47)" sheetId="148" r:id="rId60"/>
    <sheet name="様式D-1-1 (48)" sheetId="149" r:id="rId61"/>
    <sheet name="様式D-1-2 (1)" sheetId="65" r:id="rId62"/>
    <sheet name="様式D-1-2 (2)" sheetId="193" r:id="rId63"/>
    <sheet name="様式D-1-2 (3)" sheetId="194" r:id="rId64"/>
    <sheet name="様式D-1-2 (4)" sheetId="195" r:id="rId65"/>
    <sheet name="様式D-2-1 (1)" sheetId="42" r:id="rId66"/>
    <sheet name="様式D-2-1 (2)" sheetId="150" r:id="rId67"/>
    <sheet name="様式D-2-1 (3)" sheetId="151" r:id="rId68"/>
    <sheet name="様式D-2-1 (4)" sheetId="152" r:id="rId69"/>
    <sheet name="様式D-2-1 (5)" sheetId="153" r:id="rId70"/>
    <sheet name="様式D-2-1´ (1)" sheetId="55" r:id="rId71"/>
    <sheet name="様式D-2-1´ (2)" sheetId="155" r:id="rId72"/>
    <sheet name="様式D-2-1´ (3)" sheetId="156" r:id="rId73"/>
    <sheet name="様式D-2-1´ (4)" sheetId="157" r:id="rId74"/>
    <sheet name="様式D-2-1´ (5)" sheetId="158" r:id="rId75"/>
    <sheet name="様式D-3_PS" sheetId="97" r:id="rId76"/>
    <sheet name="様式D-3_S001" sheetId="160" r:id="rId77"/>
    <sheet name="様式D-3_S002" sheetId="163" r:id="rId78"/>
    <sheet name="様式D-3_S003" sheetId="164" r:id="rId79"/>
    <sheet name="様式D-3_S004" sheetId="165" r:id="rId80"/>
    <sheet name="様式D-3_S005" sheetId="166" r:id="rId81"/>
    <sheet name="様式D-3_S006" sheetId="167" r:id="rId82"/>
    <sheet name="様式D-3_S007" sheetId="168" r:id="rId83"/>
    <sheet name="様式D-3_S008" sheetId="169" r:id="rId84"/>
    <sheet name="様式D-3_S009" sheetId="170" r:id="rId85"/>
    <sheet name="様式D-3_S010" sheetId="171" r:id="rId86"/>
    <sheet name="様式D-3_S011" sheetId="172" r:id="rId87"/>
    <sheet name="様式D-3_S012" sheetId="173" r:id="rId88"/>
    <sheet name="様式D-3_S013" sheetId="174" r:id="rId89"/>
    <sheet name="様式D-3_S014" sheetId="175" r:id="rId90"/>
    <sheet name="様式D-3_S015" sheetId="176" r:id="rId91"/>
    <sheet name="様式D-3_S016" sheetId="177" r:id="rId92"/>
    <sheet name="様式D-3_S017" sheetId="178" r:id="rId93"/>
    <sheet name="様式D-3_S018" sheetId="179" r:id="rId94"/>
    <sheet name="様式D-3_S019" sheetId="180" r:id="rId95"/>
    <sheet name="様式D-3_S020" sheetId="181" r:id="rId96"/>
    <sheet name="様式D-3_S021" sheetId="182" r:id="rId97"/>
    <sheet name="様式D-3_S022" sheetId="183" r:id="rId98"/>
    <sheet name="様式D-3_S023" sheetId="184" r:id="rId99"/>
    <sheet name="様式D-3_S024" sheetId="185" r:id="rId100"/>
    <sheet name="様式D-3_S025" sheetId="186" r:id="rId101"/>
    <sheet name="様式D-3_PE" sheetId="192" r:id="rId102"/>
    <sheet name="様式E" sheetId="64" r:id="rId103"/>
    <sheet name="様式F " sheetId="81" r:id="rId104"/>
    <sheet name="様式G" sheetId="95" r:id="rId105"/>
    <sheet name="(参考)リスト" sheetId="74" state="hidden" r:id="rId106"/>
  </sheets>
  <externalReferences>
    <externalReference r:id="rId107"/>
    <externalReference r:id="rId108"/>
  </externalReferences>
  <definedNames>
    <definedName name="_xlnm._FilterDatabase" localSheetId="10" hidden="1">'様式C-1-1'!$B$8:$Y$218</definedName>
    <definedName name="_xlnm.Print_Area" localSheetId="105">'(参考)リスト'!$A$3:$K$84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'様式A-3'!$B$3:$AI$18</definedName>
    <definedName name="_xlnm.Print_Area" localSheetId="6">'様式B (1)'!$B$2:$AA$33</definedName>
    <definedName name="_xlnm.Print_Area" localSheetId="7">'様式B (2)'!$B$2:$AA$33</definedName>
    <definedName name="_xlnm.Print_Area" localSheetId="8">'様式B (3)'!$B$2:$AA$33</definedName>
    <definedName name="_xlnm.Print_Area" localSheetId="9">'様式B (4)'!$B$2:$AA$33</definedName>
    <definedName name="_xlnm.Print_Area" localSheetId="10">'様式C-1-1'!$B$2:$Y$212</definedName>
    <definedName name="_xlnm.Print_Area" localSheetId="11">'様式C-1-2'!$B$2:$X$46</definedName>
    <definedName name="_xlnm.Print_Area" localSheetId="12">'様式C-2'!$B$2:$Z$23</definedName>
    <definedName name="_xlnm.Print_Area" localSheetId="13">'様式D-1-1 (1)'!$B$2:$W$30</definedName>
    <definedName name="_xlnm.Print_Area" localSheetId="22">'様式D-1-1 (10)'!$B$2:$W$30</definedName>
    <definedName name="_xlnm.Print_Area" localSheetId="23">'様式D-1-1 (11)'!$B$2:$W$30</definedName>
    <definedName name="_xlnm.Print_Area" localSheetId="24">'様式D-1-1 (12)'!$B$2:$W$30</definedName>
    <definedName name="_xlnm.Print_Area" localSheetId="25">'様式D-1-1 (13)'!$B$2:$W$30</definedName>
    <definedName name="_xlnm.Print_Area" localSheetId="26">'様式D-1-1 (14)'!$B$2:$W$30</definedName>
    <definedName name="_xlnm.Print_Area" localSheetId="27">'様式D-1-1 (15)'!$B$2:$W$30</definedName>
    <definedName name="_xlnm.Print_Area" localSheetId="28">'様式D-1-1 (16)'!$B$2:$W$30</definedName>
    <definedName name="_xlnm.Print_Area" localSheetId="29">'様式D-1-1 (17)'!$B$2:$W$30</definedName>
    <definedName name="_xlnm.Print_Area" localSheetId="30">'様式D-1-1 (18)'!$B$2:$W$30</definedName>
    <definedName name="_xlnm.Print_Area" localSheetId="31">'様式D-1-1 (19)'!$B$2:$W$30</definedName>
    <definedName name="_xlnm.Print_Area" localSheetId="14">'様式D-1-1 (2)'!$B$2:$W$30</definedName>
    <definedName name="_xlnm.Print_Area" localSheetId="32">'様式D-1-1 (20)'!$B$2:$W$30</definedName>
    <definedName name="_xlnm.Print_Area" localSheetId="33">'様式D-1-1 (21)'!$B$2:$W$30</definedName>
    <definedName name="_xlnm.Print_Area" localSheetId="34">'様式D-1-1 (22)'!$B$2:$W$30</definedName>
    <definedName name="_xlnm.Print_Area" localSheetId="35">'様式D-1-1 (23)'!$B$2:$W$30</definedName>
    <definedName name="_xlnm.Print_Area" localSheetId="36">'様式D-1-1 (24)'!$B$2:$W$30</definedName>
    <definedName name="_xlnm.Print_Area" localSheetId="37">'様式D-1-1 (25)'!$B$2:$W$30</definedName>
    <definedName name="_xlnm.Print_Area" localSheetId="38">'様式D-1-1 (26)'!$B$2:$W$30</definedName>
    <definedName name="_xlnm.Print_Area" localSheetId="39">'様式D-1-1 (27)'!$B$2:$W$30</definedName>
    <definedName name="_xlnm.Print_Area" localSheetId="40">'様式D-1-1 (28)'!$B$2:$W$30</definedName>
    <definedName name="_xlnm.Print_Area" localSheetId="41">'様式D-1-1 (29)'!$B$2:$W$30</definedName>
    <definedName name="_xlnm.Print_Area" localSheetId="15">'様式D-1-1 (3)'!$B$2:$W$30</definedName>
    <definedName name="_xlnm.Print_Area" localSheetId="42">'様式D-1-1 (30)'!$B$2:$W$30</definedName>
    <definedName name="_xlnm.Print_Area" localSheetId="43">'様式D-1-1 (31)'!$B$2:$W$30</definedName>
    <definedName name="_xlnm.Print_Area" localSheetId="44">'様式D-1-1 (32)'!$B$2:$W$30</definedName>
    <definedName name="_xlnm.Print_Area" localSheetId="45">'様式D-1-1 (33)'!$B$2:$W$30</definedName>
    <definedName name="_xlnm.Print_Area" localSheetId="46">'様式D-1-1 (34)'!$B$2:$W$30</definedName>
    <definedName name="_xlnm.Print_Area" localSheetId="47">'様式D-1-1 (35)'!$B$2:$W$30</definedName>
    <definedName name="_xlnm.Print_Area" localSheetId="48">'様式D-1-1 (36)'!$B$2:$W$30</definedName>
    <definedName name="_xlnm.Print_Area" localSheetId="49">'様式D-1-1 (37)'!$B$2:$W$30</definedName>
    <definedName name="_xlnm.Print_Area" localSheetId="50">'様式D-1-1 (38)'!$B$2:$W$30</definedName>
    <definedName name="_xlnm.Print_Area" localSheetId="51">'様式D-1-1 (39)'!$B$2:$W$30</definedName>
    <definedName name="_xlnm.Print_Area" localSheetId="16">'様式D-1-1 (4)'!$B$2:$W$30</definedName>
    <definedName name="_xlnm.Print_Area" localSheetId="52">'様式D-1-1 (40)'!$B$2:$W$30</definedName>
    <definedName name="_xlnm.Print_Area" localSheetId="53">'様式D-1-1 (41)'!$B$2:$W$30</definedName>
    <definedName name="_xlnm.Print_Area" localSheetId="54">'様式D-1-1 (42)'!$B$2:$W$30</definedName>
    <definedName name="_xlnm.Print_Area" localSheetId="55">'様式D-1-1 (43)'!$B$2:$W$30</definedName>
    <definedName name="_xlnm.Print_Area" localSheetId="56">'様式D-1-1 (44)'!$B$2:$W$30</definedName>
    <definedName name="_xlnm.Print_Area" localSheetId="57">'様式D-1-1 (45)'!$B$2:$W$30</definedName>
    <definedName name="_xlnm.Print_Area" localSheetId="58">'様式D-1-1 (46)'!$B$2:$W$30</definedName>
    <definedName name="_xlnm.Print_Area" localSheetId="59">'様式D-1-1 (47)'!$B$2:$W$30</definedName>
    <definedName name="_xlnm.Print_Area" localSheetId="60">'様式D-1-1 (48)'!$B$2:$W$30</definedName>
    <definedName name="_xlnm.Print_Area" localSheetId="17">'様式D-1-1 (5)'!$B$2:$W$30</definedName>
    <definedName name="_xlnm.Print_Area" localSheetId="18">'様式D-1-1 (6)'!$B$2:$W$30</definedName>
    <definedName name="_xlnm.Print_Area" localSheetId="19">'様式D-1-1 (7)'!$B$2:$W$30</definedName>
    <definedName name="_xlnm.Print_Area" localSheetId="20">'様式D-1-1 (8)'!$B$2:$W$30</definedName>
    <definedName name="_xlnm.Print_Area" localSheetId="21">'様式D-1-1 (9)'!$B$2:$W$30</definedName>
    <definedName name="_xlnm.Print_Area" localSheetId="61">'様式D-1-2 (1)'!$B$2:$Y$41</definedName>
    <definedName name="_xlnm.Print_Area" localSheetId="62">'様式D-1-2 (2)'!$B$2:$Y$41</definedName>
    <definedName name="_xlnm.Print_Area" localSheetId="63">'様式D-1-2 (3)'!$B$2:$Y$41</definedName>
    <definedName name="_xlnm.Print_Area" localSheetId="64">'様式D-1-2 (4)'!$B$2:$Y$41</definedName>
    <definedName name="_xlnm.Print_Area" localSheetId="65">'様式D-2-1 (1)'!$B$3:$AI$18</definedName>
    <definedName name="_xlnm.Print_Area" localSheetId="66">'様式D-2-1 (2)'!$B$3:$AI$18</definedName>
    <definedName name="_xlnm.Print_Area" localSheetId="67">'様式D-2-1 (3)'!$B$3:$AI$18</definedName>
    <definedName name="_xlnm.Print_Area" localSheetId="68">'様式D-2-1 (4)'!$B$3:$AI$18</definedName>
    <definedName name="_xlnm.Print_Area" localSheetId="69">'様式D-2-1 (5)'!$B$3:$AI$18</definedName>
    <definedName name="_xlnm.Print_Area" localSheetId="70">'様式D-2-1´ (1)'!$B$3:$AI$18</definedName>
    <definedName name="_xlnm.Print_Area" localSheetId="71">'様式D-2-1´ (2)'!$B$3:$AI$18</definedName>
    <definedName name="_xlnm.Print_Area" localSheetId="72">'様式D-2-1´ (3)'!$B$3:$AI$18</definedName>
    <definedName name="_xlnm.Print_Area" localSheetId="73">'様式D-2-1´ (4)'!$B$3:$AI$18</definedName>
    <definedName name="_xlnm.Print_Area" localSheetId="74">'様式D-2-1´ (5)'!$B$3:$AI$18</definedName>
    <definedName name="_xlnm.Print_Area" localSheetId="101">'様式D-3_PE'!$B$1:$AO$45</definedName>
    <definedName name="_xlnm.Print_Area" localSheetId="75">'様式D-3_PS'!$B$1:$AO$45</definedName>
    <definedName name="_xlnm.Print_Area" localSheetId="76">'様式D-3_S001'!$B$1:$AO$45</definedName>
    <definedName name="_xlnm.Print_Area" localSheetId="77">'様式D-3_S002'!$B$1:$AO$45</definedName>
    <definedName name="_xlnm.Print_Area" localSheetId="78">'様式D-3_S003'!$B$1:$AO$45</definedName>
    <definedName name="_xlnm.Print_Area" localSheetId="79">'様式D-3_S004'!$B$1:$AO$45</definedName>
    <definedName name="_xlnm.Print_Area" localSheetId="80">'様式D-3_S005'!$B$1:$AO$45</definedName>
    <definedName name="_xlnm.Print_Area" localSheetId="81">'様式D-3_S006'!$B$1:$AO$45</definedName>
    <definedName name="_xlnm.Print_Area" localSheetId="82">'様式D-3_S007'!$B$1:$AO$45</definedName>
    <definedName name="_xlnm.Print_Area" localSheetId="83">'様式D-3_S008'!$B$1:$AO$45</definedName>
    <definedName name="_xlnm.Print_Area" localSheetId="84">'様式D-3_S009'!$B$1:$AO$45</definedName>
    <definedName name="_xlnm.Print_Area" localSheetId="85">'様式D-3_S010'!$B$1:$AO$45</definedName>
    <definedName name="_xlnm.Print_Area" localSheetId="86">'様式D-3_S011'!$B$1:$AO$45</definedName>
    <definedName name="_xlnm.Print_Area" localSheetId="87">'様式D-3_S012'!$B$1:$AO$45</definedName>
    <definedName name="_xlnm.Print_Area" localSheetId="88">'様式D-3_S013'!$B$1:$AO$45</definedName>
    <definedName name="_xlnm.Print_Area" localSheetId="89">'様式D-3_S014'!$B$1:$AO$45</definedName>
    <definedName name="_xlnm.Print_Area" localSheetId="90">'様式D-3_S015'!$B$1:$AO$45</definedName>
    <definedName name="_xlnm.Print_Area" localSheetId="91">'様式D-3_S016'!$B$1:$AO$45</definedName>
    <definedName name="_xlnm.Print_Area" localSheetId="92">'様式D-3_S017'!$B$1:$AO$45</definedName>
    <definedName name="_xlnm.Print_Area" localSheetId="93">'様式D-3_S018'!$B$1:$AO$45</definedName>
    <definedName name="_xlnm.Print_Area" localSheetId="94">'様式D-3_S019'!$B$1:$AO$45</definedName>
    <definedName name="_xlnm.Print_Area" localSheetId="95">'様式D-3_S020'!$B$1:$AO$45</definedName>
    <definedName name="_xlnm.Print_Area" localSheetId="96">'様式D-3_S021'!$B$1:$AO$45</definedName>
    <definedName name="_xlnm.Print_Area" localSheetId="97">'様式D-3_S022'!$B$1:$AO$45</definedName>
    <definedName name="_xlnm.Print_Area" localSheetId="98">'様式D-3_S023'!$B$1:$AO$45</definedName>
    <definedName name="_xlnm.Print_Area" localSheetId="99">'様式D-3_S024'!$B$1:$AO$45</definedName>
    <definedName name="_xlnm.Print_Area" localSheetId="100">'様式D-3_S025'!$B$1:$AO$45</definedName>
    <definedName name="_xlnm.Print_Area" localSheetId="102">様式E!$B$2:$BK$21</definedName>
    <definedName name="_xlnm.Print_Area" localSheetId="103">'様式F '!$B$1:$AB$50</definedName>
    <definedName name="_xlnm.Print_Area" localSheetId="104">様式G!$B$2:$Z$15</definedName>
    <definedName name="_xlnm.Print_Titles" localSheetId="4">'様式A-2'!$3:$9</definedName>
    <definedName name="_xlnm.Print_Titles" localSheetId="10">'様式C-1-1'!$2:$8</definedName>
    <definedName name="_xlnm.Print_Titles" localSheetId="13">'様式D-1-1 (1)'!$B:$W,'様式D-1-1 (1)'!$2:$4</definedName>
    <definedName name="_xlnm.Print_Titles" localSheetId="22">'様式D-1-1 (10)'!$B:$W,'様式D-1-1 (10)'!$2:$4</definedName>
    <definedName name="_xlnm.Print_Titles" localSheetId="23">'様式D-1-1 (11)'!$B:$W,'様式D-1-1 (11)'!$2:$4</definedName>
    <definedName name="_xlnm.Print_Titles" localSheetId="24">'様式D-1-1 (12)'!$B:$W,'様式D-1-1 (12)'!$2:$4</definedName>
    <definedName name="_xlnm.Print_Titles" localSheetId="25">'様式D-1-1 (13)'!$B:$W,'様式D-1-1 (13)'!$2:$4</definedName>
    <definedName name="_xlnm.Print_Titles" localSheetId="26">'様式D-1-1 (14)'!$B:$W,'様式D-1-1 (14)'!$2:$4</definedName>
    <definedName name="_xlnm.Print_Titles" localSheetId="27">'様式D-1-1 (15)'!$B:$W,'様式D-1-1 (15)'!$2:$4</definedName>
    <definedName name="_xlnm.Print_Titles" localSheetId="28">'様式D-1-1 (16)'!$B:$W,'様式D-1-1 (16)'!$2:$4</definedName>
    <definedName name="_xlnm.Print_Titles" localSheetId="29">'様式D-1-1 (17)'!$B:$W,'様式D-1-1 (17)'!$2:$4</definedName>
    <definedName name="_xlnm.Print_Titles" localSheetId="30">'様式D-1-1 (18)'!$B:$W,'様式D-1-1 (18)'!$2:$4</definedName>
    <definedName name="_xlnm.Print_Titles" localSheetId="31">'様式D-1-1 (19)'!$B:$W,'様式D-1-1 (19)'!$2:$4</definedName>
    <definedName name="_xlnm.Print_Titles" localSheetId="14">'様式D-1-1 (2)'!$B:$W,'様式D-1-1 (2)'!$2:$4</definedName>
    <definedName name="_xlnm.Print_Titles" localSheetId="32">'様式D-1-1 (20)'!$B:$W,'様式D-1-1 (20)'!$2:$4</definedName>
    <definedName name="_xlnm.Print_Titles" localSheetId="33">'様式D-1-1 (21)'!$B:$W,'様式D-1-1 (21)'!$2:$4</definedName>
    <definedName name="_xlnm.Print_Titles" localSheetId="34">'様式D-1-1 (22)'!$B:$W,'様式D-1-1 (22)'!$2:$4</definedName>
    <definedName name="_xlnm.Print_Titles" localSheetId="35">'様式D-1-1 (23)'!$B:$W,'様式D-1-1 (23)'!$2:$4</definedName>
    <definedName name="_xlnm.Print_Titles" localSheetId="36">'様式D-1-1 (24)'!$B:$W,'様式D-1-1 (24)'!$2:$4</definedName>
    <definedName name="_xlnm.Print_Titles" localSheetId="37">'様式D-1-1 (25)'!$B:$W,'様式D-1-1 (25)'!$2:$4</definedName>
    <definedName name="_xlnm.Print_Titles" localSheetId="38">'様式D-1-1 (26)'!$B:$W,'様式D-1-1 (26)'!$2:$4</definedName>
    <definedName name="_xlnm.Print_Titles" localSheetId="39">'様式D-1-1 (27)'!$B:$W,'様式D-1-1 (27)'!$2:$4</definedName>
    <definedName name="_xlnm.Print_Titles" localSheetId="40">'様式D-1-1 (28)'!$B:$W,'様式D-1-1 (28)'!$2:$4</definedName>
    <definedName name="_xlnm.Print_Titles" localSheetId="41">'様式D-1-1 (29)'!$B:$W,'様式D-1-1 (29)'!$2:$4</definedName>
    <definedName name="_xlnm.Print_Titles" localSheetId="15">'様式D-1-1 (3)'!$B:$W,'様式D-1-1 (3)'!$2:$4</definedName>
    <definedName name="_xlnm.Print_Titles" localSheetId="42">'様式D-1-1 (30)'!$B:$W,'様式D-1-1 (30)'!$2:$4</definedName>
    <definedName name="_xlnm.Print_Titles" localSheetId="43">'様式D-1-1 (31)'!$B:$W,'様式D-1-1 (31)'!$2:$4</definedName>
    <definedName name="_xlnm.Print_Titles" localSheetId="44">'様式D-1-1 (32)'!$B:$W,'様式D-1-1 (32)'!$2:$4</definedName>
    <definedName name="_xlnm.Print_Titles" localSheetId="45">'様式D-1-1 (33)'!$B:$W,'様式D-1-1 (33)'!$2:$4</definedName>
    <definedName name="_xlnm.Print_Titles" localSheetId="46">'様式D-1-1 (34)'!$B:$W,'様式D-1-1 (34)'!$2:$4</definedName>
    <definedName name="_xlnm.Print_Titles" localSheetId="47">'様式D-1-1 (35)'!$B:$W,'様式D-1-1 (35)'!$2:$4</definedName>
    <definedName name="_xlnm.Print_Titles" localSheetId="48">'様式D-1-1 (36)'!$B:$W,'様式D-1-1 (36)'!$2:$4</definedName>
    <definedName name="_xlnm.Print_Titles" localSheetId="49">'様式D-1-1 (37)'!$B:$W,'様式D-1-1 (37)'!$2:$4</definedName>
    <definedName name="_xlnm.Print_Titles" localSheetId="50">'様式D-1-1 (38)'!$B:$W,'様式D-1-1 (38)'!$2:$4</definedName>
    <definedName name="_xlnm.Print_Titles" localSheetId="51">'様式D-1-1 (39)'!$B:$W,'様式D-1-1 (39)'!$2:$4</definedName>
    <definedName name="_xlnm.Print_Titles" localSheetId="16">'様式D-1-1 (4)'!$B:$W,'様式D-1-1 (4)'!$2:$4</definedName>
    <definedName name="_xlnm.Print_Titles" localSheetId="52">'様式D-1-1 (40)'!$B:$W,'様式D-1-1 (40)'!$2:$4</definedName>
    <definedName name="_xlnm.Print_Titles" localSheetId="53">'様式D-1-1 (41)'!$B:$W,'様式D-1-1 (41)'!$2:$4</definedName>
    <definedName name="_xlnm.Print_Titles" localSheetId="54">'様式D-1-1 (42)'!$B:$W,'様式D-1-1 (42)'!$2:$4</definedName>
    <definedName name="_xlnm.Print_Titles" localSheetId="55">'様式D-1-1 (43)'!$B:$W,'様式D-1-1 (43)'!$2:$4</definedName>
    <definedName name="_xlnm.Print_Titles" localSheetId="56">'様式D-1-1 (44)'!$B:$W,'様式D-1-1 (44)'!$2:$4</definedName>
    <definedName name="_xlnm.Print_Titles" localSheetId="57">'様式D-1-1 (45)'!$B:$W,'様式D-1-1 (45)'!$2:$4</definedName>
    <definedName name="_xlnm.Print_Titles" localSheetId="58">'様式D-1-1 (46)'!$B:$W,'様式D-1-1 (46)'!$2:$4</definedName>
    <definedName name="_xlnm.Print_Titles" localSheetId="59">'様式D-1-1 (47)'!$B:$W,'様式D-1-1 (47)'!$2:$4</definedName>
    <definedName name="_xlnm.Print_Titles" localSheetId="60">'様式D-1-1 (48)'!$B:$W,'様式D-1-1 (48)'!$2:$4</definedName>
    <definedName name="_xlnm.Print_Titles" localSheetId="17">'様式D-1-1 (5)'!$B:$W,'様式D-1-1 (5)'!$2:$4</definedName>
    <definedName name="_xlnm.Print_Titles" localSheetId="18">'様式D-1-1 (6)'!$B:$W,'様式D-1-1 (6)'!$2:$4</definedName>
    <definedName name="_xlnm.Print_Titles" localSheetId="19">'様式D-1-1 (7)'!$B:$W,'様式D-1-1 (7)'!$2:$4</definedName>
    <definedName name="_xlnm.Print_Titles" localSheetId="20">'様式D-1-1 (8)'!$B:$W,'様式D-1-1 (8)'!$2:$4</definedName>
    <definedName name="_xlnm.Print_Titles" localSheetId="21">'様式D-1-1 (9)'!$B:$W,'様式D-1-1 (9)'!$2:$4</definedName>
    <definedName name="_xlnm.Print_Titles" localSheetId="61">'様式D-1-2 (1)'!$B:$Y,'様式D-1-2 (1)'!$2:$8</definedName>
    <definedName name="_xlnm.Print_Titles" localSheetId="62">'様式D-1-2 (2)'!$B:$Y,'様式D-1-2 (2)'!$2:$8</definedName>
    <definedName name="_xlnm.Print_Titles" localSheetId="63">'様式D-1-2 (3)'!$B:$Y,'様式D-1-2 (3)'!$2:$8</definedName>
    <definedName name="_xlnm.Print_Titles" localSheetId="64">'様式D-1-2 (4)'!$B:$Y,'様式D-1-2 (4)'!$2:$8</definedName>
    <definedName name="_xlnm.Print_Titles" localSheetId="101">'様式D-3_PE'!$B:$AO,'様式D-3_PE'!$3:$5</definedName>
    <definedName name="_xlnm.Print_Titles" localSheetId="75">'様式D-3_PS'!$B:$AO,'様式D-3_PS'!$3:$5</definedName>
    <definedName name="_xlnm.Print_Titles" localSheetId="76">'様式D-3_S001'!$B:$AO,'様式D-3_S001'!$3:$5</definedName>
    <definedName name="_xlnm.Print_Titles" localSheetId="77">'様式D-3_S002'!$B:$AO,'様式D-3_S002'!$3:$5</definedName>
    <definedName name="_xlnm.Print_Titles" localSheetId="78">'様式D-3_S003'!$B:$AO,'様式D-3_S003'!$3:$5</definedName>
    <definedName name="_xlnm.Print_Titles" localSheetId="79">'様式D-3_S004'!$B:$AO,'様式D-3_S004'!$3:$5</definedName>
    <definedName name="_xlnm.Print_Titles" localSheetId="80">'様式D-3_S005'!$B:$AO,'様式D-3_S005'!$3:$5</definedName>
    <definedName name="_xlnm.Print_Titles" localSheetId="81">'様式D-3_S006'!$B:$AO,'様式D-3_S006'!$3:$5</definedName>
    <definedName name="_xlnm.Print_Titles" localSheetId="82">'様式D-3_S007'!$B:$AO,'様式D-3_S007'!$3:$5</definedName>
    <definedName name="_xlnm.Print_Titles" localSheetId="83">'様式D-3_S008'!$B:$AO,'様式D-3_S008'!$3:$5</definedName>
    <definedName name="_xlnm.Print_Titles" localSheetId="84">'様式D-3_S009'!$B:$AO,'様式D-3_S009'!$3:$5</definedName>
    <definedName name="_xlnm.Print_Titles" localSheetId="85">'様式D-3_S010'!$B:$AO,'様式D-3_S010'!$3:$5</definedName>
    <definedName name="_xlnm.Print_Titles" localSheetId="86">'様式D-3_S011'!$B:$AO,'様式D-3_S011'!$3:$5</definedName>
    <definedName name="_xlnm.Print_Titles" localSheetId="87">'様式D-3_S012'!$B:$AO,'様式D-3_S012'!$3:$5</definedName>
    <definedName name="_xlnm.Print_Titles" localSheetId="88">'様式D-3_S013'!$B:$AO,'様式D-3_S013'!$3:$5</definedName>
    <definedName name="_xlnm.Print_Titles" localSheetId="89">'様式D-3_S014'!$B:$AO,'様式D-3_S014'!$3:$5</definedName>
    <definedName name="_xlnm.Print_Titles" localSheetId="90">'様式D-3_S015'!$B:$AO,'様式D-3_S015'!$3:$5</definedName>
    <definedName name="_xlnm.Print_Titles" localSheetId="91">'様式D-3_S016'!$B:$AO,'様式D-3_S016'!$3:$5</definedName>
    <definedName name="_xlnm.Print_Titles" localSheetId="92">'様式D-3_S017'!$B:$AO,'様式D-3_S017'!$3:$5</definedName>
    <definedName name="_xlnm.Print_Titles" localSheetId="93">'様式D-3_S018'!$B:$AO,'様式D-3_S018'!$3:$5</definedName>
    <definedName name="_xlnm.Print_Titles" localSheetId="94">'様式D-3_S019'!$B:$AO,'様式D-3_S019'!$3:$5</definedName>
    <definedName name="_xlnm.Print_Titles" localSheetId="95">'様式D-3_S020'!$B:$AO,'様式D-3_S020'!$3:$5</definedName>
    <definedName name="_xlnm.Print_Titles" localSheetId="96">'様式D-3_S021'!$B:$AO,'様式D-3_S021'!$3:$5</definedName>
    <definedName name="_xlnm.Print_Titles" localSheetId="97">'様式D-3_S022'!$B:$AO,'様式D-3_S022'!$3:$5</definedName>
    <definedName name="_xlnm.Print_Titles" localSheetId="98">'様式D-3_S023'!$B:$AO,'様式D-3_S023'!$3:$5</definedName>
    <definedName name="_xlnm.Print_Titles" localSheetId="99">'様式D-3_S024'!$B:$AO,'様式D-3_S024'!$3:$5</definedName>
    <definedName name="_xlnm.Print_Titles" localSheetId="100">'様式D-3_S025'!$B:$AO,'様式D-3_S025'!$3:$5</definedName>
    <definedName name="Z_D77EBD73_782E_4A63_AC37_29D349B4D009_.wvu.Cols" localSheetId="10" hidden="1">'様式C-1-1'!#REF!</definedName>
    <definedName name="Z_D77EBD73_782E_4A63_AC37_29D349B4D009_.wvu.Cols" localSheetId="11" hidden="1">'様式C-1-2'!#REF!</definedName>
    <definedName name="Z_D77EBD73_782E_4A63_AC37_29D349B4D009_.wvu.Cols" localSheetId="12"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'様式C-1-1'!$B$2:$X$216</definedName>
    <definedName name="Z_D77EBD73_782E_4A63_AC37_29D349B4D009_.wvu.PrintArea" localSheetId="11" hidden="1">'様式C-1-2'!#REF!</definedName>
    <definedName name="Z_D77EBD73_782E_4A63_AC37_29D349B4D009_.wvu.PrintArea" localSheetId="12" hidden="1">'様式C-2'!$B$2:$Z$21</definedName>
    <definedName name="Z_D77EBD73_782E_4A63_AC37_29D349B4D009_.wvu.PrintArea" localSheetId="65" hidden="1">'様式D-2-1 (1)'!$B$3:$AI$18</definedName>
    <definedName name="Z_D77EBD73_782E_4A63_AC37_29D349B4D009_.wvu.PrintArea" localSheetId="66" hidden="1">'様式D-2-1 (2)'!$B$3:$AI$18</definedName>
    <definedName name="Z_D77EBD73_782E_4A63_AC37_29D349B4D009_.wvu.PrintArea" localSheetId="67" hidden="1">'様式D-2-1 (3)'!$B$3:$AI$18</definedName>
    <definedName name="Z_D77EBD73_782E_4A63_AC37_29D349B4D009_.wvu.PrintArea" localSheetId="68" hidden="1">'様式D-2-1 (4)'!$B$3:$AI$18</definedName>
    <definedName name="Z_D77EBD73_782E_4A63_AC37_29D349B4D009_.wvu.PrintArea" localSheetId="69" hidden="1">'様式D-2-1 (5)'!$B$3:$AI$18</definedName>
    <definedName name="Z_D77EBD73_782E_4A63_AC37_29D349B4D009_.wvu.PrintArea" localSheetId="70" hidden="1">'様式D-2-1´ (1)'!$B$3:$AI$18</definedName>
    <definedName name="Z_D77EBD73_782E_4A63_AC37_29D349B4D009_.wvu.PrintArea" localSheetId="71" hidden="1">'様式D-2-1´ (2)'!$B$3:$AI$18</definedName>
    <definedName name="Z_D77EBD73_782E_4A63_AC37_29D349B4D009_.wvu.PrintArea" localSheetId="72" hidden="1">'様式D-2-1´ (3)'!$B$3:$AI$18</definedName>
    <definedName name="Z_D77EBD73_782E_4A63_AC37_29D349B4D009_.wvu.PrintArea" localSheetId="73" hidden="1">'様式D-2-1´ (4)'!$B$3:$AI$18</definedName>
    <definedName name="Z_D77EBD73_782E_4A63_AC37_29D349B4D009_.wvu.PrintArea" localSheetId="74" hidden="1">'様式D-2-1´ (5)'!$B$3:$AI$18</definedName>
    <definedName name="Z_D77EBD73_782E_4A63_AC37_29D349B4D009_.wvu.PrintArea" localSheetId="101" hidden="1">'様式D-3_PE'!$B$3:$AO$47</definedName>
    <definedName name="Z_D77EBD73_782E_4A63_AC37_29D349B4D009_.wvu.PrintArea" localSheetId="75" hidden="1">'様式D-3_PS'!$B$3:$AO$47</definedName>
    <definedName name="Z_D77EBD73_782E_4A63_AC37_29D349B4D009_.wvu.PrintArea" localSheetId="76" hidden="1">'様式D-3_S001'!$B$3:$AO$47</definedName>
    <definedName name="Z_D77EBD73_782E_4A63_AC37_29D349B4D009_.wvu.PrintArea" localSheetId="77" hidden="1">'様式D-3_S002'!$B$3:$AO$47</definedName>
    <definedName name="Z_D77EBD73_782E_4A63_AC37_29D349B4D009_.wvu.PrintArea" localSheetId="78" hidden="1">'様式D-3_S003'!$B$3:$AO$47</definedName>
    <definedName name="Z_D77EBD73_782E_4A63_AC37_29D349B4D009_.wvu.PrintArea" localSheetId="79" hidden="1">'様式D-3_S004'!$B$3:$AO$47</definedName>
    <definedName name="Z_D77EBD73_782E_4A63_AC37_29D349B4D009_.wvu.PrintArea" localSheetId="80" hidden="1">'様式D-3_S005'!$B$3:$AO$47</definedName>
    <definedName name="Z_D77EBD73_782E_4A63_AC37_29D349B4D009_.wvu.PrintArea" localSheetId="81" hidden="1">'様式D-3_S006'!$B$3:$AO$47</definedName>
    <definedName name="Z_D77EBD73_782E_4A63_AC37_29D349B4D009_.wvu.PrintArea" localSheetId="82" hidden="1">'様式D-3_S007'!$B$3:$AO$47</definedName>
    <definedName name="Z_D77EBD73_782E_4A63_AC37_29D349B4D009_.wvu.PrintArea" localSheetId="83" hidden="1">'様式D-3_S008'!$B$3:$AO$47</definedName>
    <definedName name="Z_D77EBD73_782E_4A63_AC37_29D349B4D009_.wvu.PrintArea" localSheetId="84" hidden="1">'様式D-3_S009'!$B$3:$AO$47</definedName>
    <definedName name="Z_D77EBD73_782E_4A63_AC37_29D349B4D009_.wvu.PrintArea" localSheetId="85" hidden="1">'様式D-3_S010'!$B$3:$AO$47</definedName>
    <definedName name="Z_D77EBD73_782E_4A63_AC37_29D349B4D009_.wvu.PrintArea" localSheetId="86" hidden="1">'様式D-3_S011'!$B$3:$AO$47</definedName>
    <definedName name="Z_D77EBD73_782E_4A63_AC37_29D349B4D009_.wvu.PrintArea" localSheetId="87" hidden="1">'様式D-3_S012'!$B$3:$AO$47</definedName>
    <definedName name="Z_D77EBD73_782E_4A63_AC37_29D349B4D009_.wvu.PrintArea" localSheetId="88" hidden="1">'様式D-3_S013'!$B$3:$AO$47</definedName>
    <definedName name="Z_D77EBD73_782E_4A63_AC37_29D349B4D009_.wvu.PrintArea" localSheetId="89" hidden="1">'様式D-3_S014'!$B$3:$AO$47</definedName>
    <definedName name="Z_D77EBD73_782E_4A63_AC37_29D349B4D009_.wvu.PrintArea" localSheetId="90" hidden="1">'様式D-3_S015'!$B$3:$AO$47</definedName>
    <definedName name="Z_D77EBD73_782E_4A63_AC37_29D349B4D009_.wvu.PrintArea" localSheetId="91" hidden="1">'様式D-3_S016'!$B$3:$AO$47</definedName>
    <definedName name="Z_D77EBD73_782E_4A63_AC37_29D349B4D009_.wvu.PrintArea" localSheetId="92" hidden="1">'様式D-3_S017'!$B$3:$AO$47</definedName>
    <definedName name="Z_D77EBD73_782E_4A63_AC37_29D349B4D009_.wvu.PrintArea" localSheetId="93" hidden="1">'様式D-3_S018'!$B$3:$AO$47</definedName>
    <definedName name="Z_D77EBD73_782E_4A63_AC37_29D349B4D009_.wvu.PrintArea" localSheetId="94" hidden="1">'様式D-3_S019'!$B$3:$AO$47</definedName>
    <definedName name="Z_D77EBD73_782E_4A63_AC37_29D349B4D009_.wvu.PrintArea" localSheetId="95" hidden="1">'様式D-3_S020'!$B$3:$AO$47</definedName>
    <definedName name="Z_D77EBD73_782E_4A63_AC37_29D349B4D009_.wvu.PrintArea" localSheetId="96" hidden="1">'様式D-3_S021'!$B$3:$AO$47</definedName>
    <definedName name="Z_D77EBD73_782E_4A63_AC37_29D349B4D009_.wvu.PrintArea" localSheetId="97" hidden="1">'様式D-3_S022'!$B$3:$AO$47</definedName>
    <definedName name="Z_D77EBD73_782E_4A63_AC37_29D349B4D009_.wvu.PrintArea" localSheetId="98" hidden="1">'様式D-3_S023'!$B$3:$AO$47</definedName>
    <definedName name="Z_D77EBD73_782E_4A63_AC37_29D349B4D009_.wvu.PrintArea" localSheetId="99" hidden="1">'様式D-3_S024'!$B$3:$AO$47</definedName>
    <definedName name="Z_D77EBD73_782E_4A63_AC37_29D349B4D009_.wvu.PrintArea" localSheetId="100" hidden="1">'様式D-3_S025'!$B$3:$AO$47</definedName>
    <definedName name="Z_D77EBD73_782E_4A63_AC37_29D349B4D009_.wvu.PrintArea" localSheetId="104"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5" i="81" l="1"/>
  <c r="AA35" i="81"/>
  <c r="Z35" i="81"/>
  <c r="Y35" i="81"/>
  <c r="X35" i="81"/>
  <c r="W35" i="81"/>
  <c r="V35" i="81"/>
  <c r="U35" i="81"/>
  <c r="T35" i="81"/>
  <c r="S35" i="81"/>
  <c r="R35" i="81"/>
  <c r="Q35" i="81"/>
  <c r="P35" i="81"/>
  <c r="O35" i="81"/>
  <c r="N35" i="81"/>
  <c r="M35" i="81"/>
  <c r="L35" i="81"/>
  <c r="K35" i="81"/>
  <c r="J35" i="81"/>
  <c r="I35" i="81"/>
  <c r="H35" i="81"/>
  <c r="G35" i="81"/>
  <c r="F35" i="81"/>
  <c r="E35" i="81"/>
  <c r="D35" i="81"/>
  <c r="C35" i="81"/>
  <c r="B35" i="81"/>
  <c r="AB34" i="81"/>
  <c r="AA34" i="81"/>
  <c r="Z34" i="81"/>
  <c r="Y34" i="81"/>
  <c r="X34" i="81"/>
  <c r="W34" i="81"/>
  <c r="V34" i="81"/>
  <c r="U34" i="81"/>
  <c r="T34" i="81"/>
  <c r="S34" i="81"/>
  <c r="R34" i="81"/>
  <c r="Q34" i="81"/>
  <c r="P34" i="81"/>
  <c r="O34" i="81"/>
  <c r="N34" i="81"/>
  <c r="M34" i="81"/>
  <c r="L34" i="81"/>
  <c r="K34" i="81"/>
  <c r="J34" i="81"/>
  <c r="I34" i="81"/>
  <c r="H34" i="81"/>
  <c r="G34" i="81"/>
  <c r="F34" i="81"/>
  <c r="E34" i="81"/>
  <c r="D34" i="81"/>
  <c r="C34" i="81"/>
  <c r="B34" i="81"/>
  <c r="AB33" i="81"/>
  <c r="AA33" i="81"/>
  <c r="Z33" i="81"/>
  <c r="Y33" i="81"/>
  <c r="X33" i="81"/>
  <c r="W33" i="81"/>
  <c r="V33" i="81"/>
  <c r="U33" i="81"/>
  <c r="T33" i="81"/>
  <c r="S33" i="81"/>
  <c r="R33" i="81"/>
  <c r="Q33" i="81"/>
  <c r="P33" i="81"/>
  <c r="O33" i="81"/>
  <c r="N33" i="81"/>
  <c r="M33" i="81"/>
  <c r="L33" i="81"/>
  <c r="K33" i="81"/>
  <c r="J33" i="81"/>
  <c r="I33" i="81"/>
  <c r="H33" i="81"/>
  <c r="G33" i="81"/>
  <c r="F33" i="81"/>
  <c r="E33" i="81"/>
  <c r="D33" i="81"/>
  <c r="C33" i="81"/>
  <c r="B33" i="81"/>
  <c r="AB32" i="81"/>
  <c r="AA32" i="81"/>
  <c r="Z32" i="81"/>
  <c r="Y32" i="81"/>
  <c r="X32" i="81"/>
  <c r="W32" i="81"/>
  <c r="V32" i="81"/>
  <c r="U32" i="81"/>
  <c r="T32" i="81"/>
  <c r="S32" i="81"/>
  <c r="R32" i="81"/>
  <c r="Q32" i="81"/>
  <c r="P32" i="81"/>
  <c r="O32" i="81"/>
  <c r="N32" i="81"/>
  <c r="M32" i="81"/>
  <c r="L32" i="81"/>
  <c r="K32" i="81"/>
  <c r="J32" i="81"/>
  <c r="I32" i="81"/>
  <c r="H32" i="81"/>
  <c r="G32" i="81"/>
  <c r="F32" i="81"/>
  <c r="E32" i="81"/>
  <c r="D32" i="81"/>
  <c r="C32" i="81"/>
  <c r="B32" i="81"/>
  <c r="AB31" i="81"/>
  <c r="AA31" i="81"/>
  <c r="Z31" i="81"/>
  <c r="Y31" i="81"/>
  <c r="X31" i="81"/>
  <c r="W31" i="81"/>
  <c r="V31" i="81"/>
  <c r="U31" i="81"/>
  <c r="T31" i="81"/>
  <c r="S31" i="81"/>
  <c r="R31" i="81"/>
  <c r="Q31" i="81"/>
  <c r="P31" i="81"/>
  <c r="O31" i="81"/>
  <c r="N31" i="81"/>
  <c r="M31" i="81"/>
  <c r="L31" i="81"/>
  <c r="K31" i="81"/>
  <c r="J31" i="81"/>
  <c r="I31" i="81"/>
  <c r="H31" i="81"/>
  <c r="G31" i="81"/>
  <c r="F31" i="81"/>
  <c r="E31" i="81"/>
  <c r="D31" i="81"/>
  <c r="C31" i="81"/>
  <c r="B31" i="81"/>
  <c r="AB30" i="81"/>
  <c r="AA30" i="81"/>
  <c r="Z30" i="81"/>
  <c r="Y30" i="81"/>
  <c r="X30" i="81"/>
  <c r="W30" i="81"/>
  <c r="V30" i="81"/>
  <c r="U30" i="81"/>
  <c r="T30" i="81"/>
  <c r="S30" i="81"/>
  <c r="R30" i="81"/>
  <c r="Q30" i="81"/>
  <c r="P30" i="81"/>
  <c r="O30" i="81"/>
  <c r="N30" i="81"/>
  <c r="M30" i="81"/>
  <c r="L30" i="81"/>
  <c r="K30" i="81"/>
  <c r="J30" i="81"/>
  <c r="I30" i="81"/>
  <c r="H30" i="81"/>
  <c r="G30" i="81"/>
  <c r="F30" i="81"/>
  <c r="E30" i="81"/>
  <c r="D30" i="81"/>
  <c r="C30" i="81"/>
  <c r="B30" i="81"/>
  <c r="AB29" i="81"/>
  <c r="AA29" i="81"/>
  <c r="Z29" i="81"/>
  <c r="Y29" i="81"/>
  <c r="X29" i="81"/>
  <c r="W29" i="81"/>
  <c r="V29" i="81"/>
  <c r="U29" i="81"/>
  <c r="T29" i="81"/>
  <c r="S29" i="81"/>
  <c r="R29" i="81"/>
  <c r="Q29" i="81"/>
  <c r="P29" i="81"/>
  <c r="O29" i="81"/>
  <c r="N29" i="81"/>
  <c r="M29" i="81"/>
  <c r="L29" i="81"/>
  <c r="K29" i="81"/>
  <c r="J29" i="81"/>
  <c r="I29" i="81"/>
  <c r="H29" i="81"/>
  <c r="G29" i="81"/>
  <c r="F29" i="81"/>
  <c r="E29" i="81"/>
  <c r="D29" i="81"/>
  <c r="C29" i="81"/>
  <c r="B29" i="81"/>
  <c r="AB28" i="81"/>
  <c r="AA28" i="81"/>
  <c r="Z28" i="81"/>
  <c r="Y28" i="81"/>
  <c r="X28" i="81"/>
  <c r="W28" i="81"/>
  <c r="V28" i="81"/>
  <c r="U28" i="81"/>
  <c r="T28" i="81"/>
  <c r="S28" i="81"/>
  <c r="R28" i="81"/>
  <c r="Q28" i="81"/>
  <c r="P28" i="81"/>
  <c r="O28" i="81"/>
  <c r="N28" i="81"/>
  <c r="M28" i="81"/>
  <c r="L28" i="81"/>
  <c r="K28" i="81"/>
  <c r="J28" i="81"/>
  <c r="I28" i="81"/>
  <c r="H28" i="81"/>
  <c r="G28" i="81"/>
  <c r="F28" i="81"/>
  <c r="E28" i="81"/>
  <c r="D28" i="81"/>
  <c r="C28" i="81"/>
  <c r="B28" i="81"/>
  <c r="AB27" i="81"/>
  <c r="AA27" i="81"/>
  <c r="Z27" i="81"/>
  <c r="Y27" i="81"/>
  <c r="X27" i="81"/>
  <c r="W27" i="81"/>
  <c r="V27" i="81"/>
  <c r="U27" i="81"/>
  <c r="T27" i="81"/>
  <c r="S27" i="81"/>
  <c r="R27" i="81"/>
  <c r="Q27" i="81"/>
  <c r="P27" i="81"/>
  <c r="O27" i="81"/>
  <c r="N27" i="81"/>
  <c r="M27" i="81"/>
  <c r="L27" i="81"/>
  <c r="K27" i="81"/>
  <c r="J27" i="81"/>
  <c r="I27" i="81"/>
  <c r="H27" i="81"/>
  <c r="G27" i="81"/>
  <c r="F27" i="81"/>
  <c r="E27" i="81"/>
  <c r="D27" i="81"/>
  <c r="C27" i="81"/>
  <c r="B27" i="81"/>
  <c r="AB26" i="8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B25"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B24"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B36" i="81"/>
  <c r="C36" i="81"/>
  <c r="D36" i="81"/>
  <c r="E36" i="81"/>
  <c r="F36" i="81"/>
  <c r="G36" i="81"/>
  <c r="H36" i="81"/>
  <c r="I36" i="81"/>
  <c r="J36" i="81"/>
  <c r="K36" i="81"/>
  <c r="L36" i="81"/>
  <c r="M36" i="81"/>
  <c r="N36" i="81"/>
  <c r="O36" i="81"/>
  <c r="P36" i="81"/>
  <c r="Q36" i="81"/>
  <c r="R36" i="81"/>
  <c r="S36" i="81"/>
  <c r="T36" i="81"/>
  <c r="U36" i="81"/>
  <c r="V36" i="81"/>
  <c r="W36" i="81"/>
  <c r="X36" i="81"/>
  <c r="Y36" i="81"/>
  <c r="Z36" i="81"/>
  <c r="AA36" i="81"/>
  <c r="AB36" i="81"/>
  <c r="AJ37" i="192" l="1"/>
  <c r="AI37" i="192"/>
  <c r="AH37" i="192"/>
  <c r="AG37" i="192"/>
  <c r="AF37" i="192"/>
  <c r="AE37" i="192"/>
  <c r="AD37" i="192"/>
  <c r="AC37" i="192"/>
  <c r="AB37" i="192"/>
  <c r="AA37" i="192"/>
  <c r="Z37" i="192"/>
  <c r="Y37" i="192"/>
  <c r="AJ35" i="192"/>
  <c r="AI35" i="192"/>
  <c r="AH35" i="192"/>
  <c r="AG35" i="192"/>
  <c r="AF35" i="192"/>
  <c r="AE35" i="192"/>
  <c r="AD35" i="192"/>
  <c r="AC35" i="192"/>
  <c r="AJ37" i="186"/>
  <c r="AI37" i="186"/>
  <c r="AH37" i="186"/>
  <c r="AG37" i="186"/>
  <c r="AF37" i="186"/>
  <c r="AE37" i="186"/>
  <c r="AD37" i="186"/>
  <c r="AC37" i="186"/>
  <c r="AB37" i="186"/>
  <c r="AA37" i="186"/>
  <c r="Z37" i="186"/>
  <c r="Y37" i="186"/>
  <c r="AJ35" i="186"/>
  <c r="AI35" i="186"/>
  <c r="AH35" i="186"/>
  <c r="AG35" i="186"/>
  <c r="AF35" i="186"/>
  <c r="AE35" i="186"/>
  <c r="AD35" i="186"/>
  <c r="AC35" i="186"/>
  <c r="AJ37" i="185"/>
  <c r="AI37" i="185"/>
  <c r="AH37" i="185"/>
  <c r="AG37" i="185"/>
  <c r="AF37" i="185"/>
  <c r="AE37" i="185"/>
  <c r="AD37" i="185"/>
  <c r="AC37" i="185"/>
  <c r="AB37" i="185"/>
  <c r="AA37" i="185"/>
  <c r="Z37" i="185"/>
  <c r="Y37" i="185"/>
  <c r="AJ35" i="185"/>
  <c r="AI35" i="185"/>
  <c r="AH35" i="185"/>
  <c r="AG35" i="185"/>
  <c r="AF35" i="185"/>
  <c r="AE35" i="185"/>
  <c r="AD35" i="185"/>
  <c r="AC35" i="185"/>
  <c r="AJ37" i="184"/>
  <c r="AI37" i="184"/>
  <c r="AH37" i="184"/>
  <c r="AG37" i="184"/>
  <c r="AF37" i="184"/>
  <c r="AE37" i="184"/>
  <c r="AD37" i="184"/>
  <c r="AC37" i="184"/>
  <c r="AB37" i="184"/>
  <c r="AA37" i="184"/>
  <c r="Z37" i="184"/>
  <c r="Y37" i="184"/>
  <c r="AJ35" i="184"/>
  <c r="AI35" i="184"/>
  <c r="AH35" i="184"/>
  <c r="AG35" i="184"/>
  <c r="AF35" i="184"/>
  <c r="AE35" i="184"/>
  <c r="AD35" i="184"/>
  <c r="AC35" i="184"/>
  <c r="AJ37" i="183"/>
  <c r="AI37" i="183"/>
  <c r="AH37" i="183"/>
  <c r="AG37" i="183"/>
  <c r="AF37" i="183"/>
  <c r="AE37" i="183"/>
  <c r="AD37" i="183"/>
  <c r="AC37" i="183"/>
  <c r="AB37" i="183"/>
  <c r="AA37" i="183"/>
  <c r="Z37" i="183"/>
  <c r="Y37" i="183"/>
  <c r="AJ35" i="183"/>
  <c r="AI35" i="183"/>
  <c r="AH35" i="183"/>
  <c r="AG35" i="183"/>
  <c r="AF35" i="183"/>
  <c r="AE35" i="183"/>
  <c r="AD35" i="183"/>
  <c r="AC35" i="183"/>
  <c r="AJ37" i="182"/>
  <c r="AI37" i="182"/>
  <c r="AH37" i="182"/>
  <c r="AG37" i="182"/>
  <c r="AF37" i="182"/>
  <c r="AE37" i="182"/>
  <c r="AD37" i="182"/>
  <c r="AC37" i="182"/>
  <c r="AB37" i="182"/>
  <c r="AA37" i="182"/>
  <c r="Z37" i="182"/>
  <c r="Y37" i="182"/>
  <c r="AJ35" i="182"/>
  <c r="AI35" i="182"/>
  <c r="AH35" i="182"/>
  <c r="AG35" i="182"/>
  <c r="AF35" i="182"/>
  <c r="AE35" i="182"/>
  <c r="AD35" i="182"/>
  <c r="AC35" i="182"/>
  <c r="AJ37" i="181"/>
  <c r="AI37" i="181"/>
  <c r="AH37" i="181"/>
  <c r="AG37" i="181"/>
  <c r="AF37" i="181"/>
  <c r="AE37" i="181"/>
  <c r="AD37" i="181"/>
  <c r="AC37" i="181"/>
  <c r="AB37" i="181"/>
  <c r="AA37" i="181"/>
  <c r="Z37" i="181"/>
  <c r="Y37" i="181"/>
  <c r="AJ35" i="181"/>
  <c r="AI35" i="181"/>
  <c r="AH35" i="181"/>
  <c r="AG35" i="181"/>
  <c r="AF35" i="181"/>
  <c r="AE35" i="181"/>
  <c r="AD35" i="181"/>
  <c r="AC35" i="181"/>
  <c r="AJ37" i="180"/>
  <c r="AI37" i="180"/>
  <c r="AH37" i="180"/>
  <c r="AG37" i="180"/>
  <c r="AF37" i="180"/>
  <c r="AE37" i="180"/>
  <c r="AD37" i="180"/>
  <c r="AC37" i="180"/>
  <c r="AB37" i="180"/>
  <c r="AA37" i="180"/>
  <c r="Z37" i="180"/>
  <c r="Y37" i="180"/>
  <c r="AJ35" i="180"/>
  <c r="AI35" i="180"/>
  <c r="AH35" i="180"/>
  <c r="AG35" i="180"/>
  <c r="AF35" i="180"/>
  <c r="AE35" i="180"/>
  <c r="AD35" i="180"/>
  <c r="AC35" i="180"/>
  <c r="AJ37" i="179"/>
  <c r="AI37" i="179"/>
  <c r="AH37" i="179"/>
  <c r="AG37" i="179"/>
  <c r="AF37" i="179"/>
  <c r="AE37" i="179"/>
  <c r="AD37" i="179"/>
  <c r="AC37" i="179"/>
  <c r="AB37" i="179"/>
  <c r="AA37" i="179"/>
  <c r="Z37" i="179"/>
  <c r="Y37" i="179"/>
  <c r="AJ35" i="179"/>
  <c r="AI35" i="179"/>
  <c r="AH35" i="179"/>
  <c r="AG35" i="179"/>
  <c r="AF35" i="179"/>
  <c r="AE35" i="179"/>
  <c r="AD35" i="179"/>
  <c r="AC35" i="179"/>
  <c r="AJ37" i="178"/>
  <c r="AI37" i="178"/>
  <c r="AH37" i="178"/>
  <c r="AG37" i="178"/>
  <c r="AF37" i="178"/>
  <c r="AE37" i="178"/>
  <c r="AD37" i="178"/>
  <c r="AC37" i="178"/>
  <c r="AB37" i="178"/>
  <c r="AA37" i="178"/>
  <c r="Z37" i="178"/>
  <c r="Y37" i="178"/>
  <c r="AJ35" i="178"/>
  <c r="AI35" i="178"/>
  <c r="AH35" i="178"/>
  <c r="AG35" i="178"/>
  <c r="AF35" i="178"/>
  <c r="AE35" i="178"/>
  <c r="AD35" i="178"/>
  <c r="AC35" i="178"/>
  <c r="AJ37" i="177"/>
  <c r="AI37" i="177"/>
  <c r="AH37" i="177"/>
  <c r="AG37" i="177"/>
  <c r="AF37" i="177"/>
  <c r="AE37" i="177"/>
  <c r="AD37" i="177"/>
  <c r="AC37" i="177"/>
  <c r="AB37" i="177"/>
  <c r="AA37" i="177"/>
  <c r="Z37" i="177"/>
  <c r="Y37" i="177"/>
  <c r="AJ35" i="177"/>
  <c r="AI35" i="177"/>
  <c r="AH35" i="177"/>
  <c r="AG35" i="177"/>
  <c r="AF35" i="177"/>
  <c r="AE35" i="177"/>
  <c r="AD35" i="177"/>
  <c r="AC35" i="177"/>
  <c r="AJ37" i="176"/>
  <c r="AI37" i="176"/>
  <c r="AH37" i="176"/>
  <c r="AG37" i="176"/>
  <c r="AF37" i="176"/>
  <c r="AE37" i="176"/>
  <c r="AD37" i="176"/>
  <c r="AC37" i="176"/>
  <c r="AB37" i="176"/>
  <c r="AA37" i="176"/>
  <c r="Z37" i="176"/>
  <c r="Y37" i="176"/>
  <c r="AJ35" i="176"/>
  <c r="AI35" i="176"/>
  <c r="AH35" i="176"/>
  <c r="AG35" i="176"/>
  <c r="AF35" i="176"/>
  <c r="AE35" i="176"/>
  <c r="AD35" i="176"/>
  <c r="AC35" i="176"/>
  <c r="AJ37" i="175"/>
  <c r="AI37" i="175"/>
  <c r="AH37" i="175"/>
  <c r="AG37" i="175"/>
  <c r="AF37" i="175"/>
  <c r="AE37" i="175"/>
  <c r="AD37" i="175"/>
  <c r="AC37" i="175"/>
  <c r="AB37" i="175"/>
  <c r="AA37" i="175"/>
  <c r="Z37" i="175"/>
  <c r="Y37" i="175"/>
  <c r="AJ35" i="175"/>
  <c r="AI35" i="175"/>
  <c r="AH35" i="175"/>
  <c r="AG35" i="175"/>
  <c r="AF35" i="175"/>
  <c r="AE35" i="175"/>
  <c r="AD35" i="175"/>
  <c r="AC35" i="175"/>
  <c r="AJ37" i="174"/>
  <c r="AI37" i="174"/>
  <c r="AH37" i="174"/>
  <c r="AG37" i="174"/>
  <c r="AF37" i="174"/>
  <c r="AE37" i="174"/>
  <c r="AD37" i="174"/>
  <c r="AC37" i="174"/>
  <c r="AB37" i="174"/>
  <c r="AA37" i="174"/>
  <c r="Z37" i="174"/>
  <c r="Y37" i="174"/>
  <c r="AJ35" i="174"/>
  <c r="AI35" i="174"/>
  <c r="AH35" i="174"/>
  <c r="AG35" i="174"/>
  <c r="AF35" i="174"/>
  <c r="AE35" i="174"/>
  <c r="AD35" i="174"/>
  <c r="AC35" i="174"/>
  <c r="AJ37" i="173"/>
  <c r="AI37" i="173"/>
  <c r="AH37" i="173"/>
  <c r="AG37" i="173"/>
  <c r="AF37" i="173"/>
  <c r="AE37" i="173"/>
  <c r="AD37" i="173"/>
  <c r="AC37" i="173"/>
  <c r="AB37" i="173"/>
  <c r="AA37" i="173"/>
  <c r="Z37" i="173"/>
  <c r="Y37" i="173"/>
  <c r="AJ35" i="173"/>
  <c r="AI35" i="173"/>
  <c r="AH35" i="173"/>
  <c r="AG35" i="173"/>
  <c r="AF35" i="173"/>
  <c r="AE35" i="173"/>
  <c r="AD35" i="173"/>
  <c r="AC35" i="173"/>
  <c r="AJ37" i="172"/>
  <c r="AI37" i="172"/>
  <c r="AH37" i="172"/>
  <c r="AG37" i="172"/>
  <c r="AF37" i="172"/>
  <c r="AE37" i="172"/>
  <c r="AD37" i="172"/>
  <c r="AC37" i="172"/>
  <c r="AB37" i="172"/>
  <c r="AA37" i="172"/>
  <c r="Z37" i="172"/>
  <c r="Y37" i="172"/>
  <c r="AJ35" i="172"/>
  <c r="AI35" i="172"/>
  <c r="AH35" i="172"/>
  <c r="AG35" i="172"/>
  <c r="AF35" i="172"/>
  <c r="AE35" i="172"/>
  <c r="AD35" i="172"/>
  <c r="AC35" i="172"/>
  <c r="AJ37" i="171"/>
  <c r="AI37" i="171"/>
  <c r="AH37" i="171"/>
  <c r="AG37" i="171"/>
  <c r="AF37" i="171"/>
  <c r="AE37" i="171"/>
  <c r="AD37" i="171"/>
  <c r="AC37" i="171"/>
  <c r="AB37" i="171"/>
  <c r="AA37" i="171"/>
  <c r="Z37" i="171"/>
  <c r="Y37" i="171"/>
  <c r="AJ35" i="171"/>
  <c r="AI35" i="171"/>
  <c r="AH35" i="171"/>
  <c r="AG35" i="171"/>
  <c r="AF35" i="171"/>
  <c r="AE35" i="171"/>
  <c r="AD35" i="171"/>
  <c r="AC35" i="171"/>
  <c r="AJ37" i="170"/>
  <c r="AI37" i="170"/>
  <c r="AH37" i="170"/>
  <c r="AG37" i="170"/>
  <c r="AF37" i="170"/>
  <c r="AE37" i="170"/>
  <c r="AD37" i="170"/>
  <c r="AC37" i="170"/>
  <c r="AB37" i="170"/>
  <c r="AA37" i="170"/>
  <c r="Z37" i="170"/>
  <c r="Y37" i="170"/>
  <c r="AJ35" i="170"/>
  <c r="AI35" i="170"/>
  <c r="AH35" i="170"/>
  <c r="AG35" i="170"/>
  <c r="AF35" i="170"/>
  <c r="AE35" i="170"/>
  <c r="AD35" i="170"/>
  <c r="AC35" i="170"/>
  <c r="AJ37" i="169"/>
  <c r="AI37" i="169"/>
  <c r="AH37" i="169"/>
  <c r="AG37" i="169"/>
  <c r="AF37" i="169"/>
  <c r="AE37" i="169"/>
  <c r="AD37" i="169"/>
  <c r="AC37" i="169"/>
  <c r="AB37" i="169"/>
  <c r="AA37" i="169"/>
  <c r="Z37" i="169"/>
  <c r="Y37" i="169"/>
  <c r="AJ35" i="169"/>
  <c r="AI35" i="169"/>
  <c r="AH35" i="169"/>
  <c r="AG35" i="169"/>
  <c r="AF35" i="169"/>
  <c r="AE35" i="169"/>
  <c r="AD35" i="169"/>
  <c r="AC35" i="169"/>
  <c r="AJ37" i="168"/>
  <c r="AI37" i="168"/>
  <c r="AH37" i="168"/>
  <c r="AG37" i="168"/>
  <c r="AF37" i="168"/>
  <c r="AE37" i="168"/>
  <c r="AD37" i="168"/>
  <c r="AC37" i="168"/>
  <c r="AB37" i="168"/>
  <c r="AA37" i="168"/>
  <c r="Z37" i="168"/>
  <c r="Y37" i="168"/>
  <c r="AJ35" i="168"/>
  <c r="AI35" i="168"/>
  <c r="AH35" i="168"/>
  <c r="AG35" i="168"/>
  <c r="AF35" i="168"/>
  <c r="AE35" i="168"/>
  <c r="AD35" i="168"/>
  <c r="AC35" i="168"/>
  <c r="AJ37" i="167"/>
  <c r="AI37" i="167"/>
  <c r="AH37" i="167"/>
  <c r="AG37" i="167"/>
  <c r="AF37" i="167"/>
  <c r="AE37" i="167"/>
  <c r="AD37" i="167"/>
  <c r="AC37" i="167"/>
  <c r="AB37" i="167"/>
  <c r="AA37" i="167"/>
  <c r="Z37" i="167"/>
  <c r="Y37" i="167"/>
  <c r="AJ35" i="167"/>
  <c r="AI35" i="167"/>
  <c r="AH35" i="167"/>
  <c r="AG35" i="167"/>
  <c r="AF35" i="167"/>
  <c r="AE35" i="167"/>
  <c r="AD35" i="167"/>
  <c r="AC35" i="167"/>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4"/>
  <c r="AI37" i="164"/>
  <c r="AH37" i="164"/>
  <c r="AG37" i="164"/>
  <c r="AF37" i="164"/>
  <c r="AE37" i="164"/>
  <c r="AD37" i="164"/>
  <c r="AC37" i="164"/>
  <c r="AB37" i="164"/>
  <c r="AA37" i="164"/>
  <c r="Z37" i="164"/>
  <c r="Y37" i="164"/>
  <c r="AJ35" i="164"/>
  <c r="AI35" i="164"/>
  <c r="AH35" i="164"/>
  <c r="AG35" i="164"/>
  <c r="AF35" i="164"/>
  <c r="AE35" i="164"/>
  <c r="AD35" i="164"/>
  <c r="AC35" i="164"/>
  <c r="AJ37" i="163"/>
  <c r="AI37" i="163"/>
  <c r="AH37" i="163"/>
  <c r="AG37" i="163"/>
  <c r="AF37" i="163"/>
  <c r="AE37" i="163"/>
  <c r="AD37" i="163"/>
  <c r="AC37" i="163"/>
  <c r="AB37" i="163"/>
  <c r="AA37" i="163"/>
  <c r="Z37" i="163"/>
  <c r="Y37" i="163"/>
  <c r="AJ35" i="163"/>
  <c r="AI35" i="163"/>
  <c r="AH35" i="163"/>
  <c r="AG35" i="163"/>
  <c r="AF35" i="163"/>
  <c r="AE35" i="163"/>
  <c r="AD35" i="163"/>
  <c r="AC35" i="163"/>
  <c r="AJ37" i="160"/>
  <c r="AI37" i="160"/>
  <c r="AH37" i="160"/>
  <c r="AG37" i="160"/>
  <c r="AF37" i="160"/>
  <c r="AE37" i="160"/>
  <c r="AD37" i="160"/>
  <c r="AC37" i="160"/>
  <c r="AB37" i="160"/>
  <c r="AA37" i="160"/>
  <c r="Z37" i="160"/>
  <c r="Y37" i="160"/>
  <c r="AJ35" i="160"/>
  <c r="AI35" i="160"/>
  <c r="AH35" i="160"/>
  <c r="AG35" i="160"/>
  <c r="AF35" i="160"/>
  <c r="AE35" i="160"/>
  <c r="AD35" i="160"/>
  <c r="AC35" i="160"/>
  <c r="AJ37" i="97"/>
  <c r="AI37" i="97"/>
  <c r="AH37" i="97"/>
  <c r="AG37" i="97"/>
  <c r="AF37" i="97"/>
  <c r="AE37" i="97"/>
  <c r="AD37" i="97"/>
  <c r="AC37" i="97"/>
  <c r="AB37" i="97"/>
  <c r="AA37" i="97"/>
  <c r="Z37" i="97"/>
  <c r="Y37" i="97"/>
  <c r="AJ35" i="97"/>
  <c r="AI35" i="97"/>
  <c r="AH35" i="97"/>
  <c r="AG35" i="97"/>
  <c r="AF35" i="97"/>
  <c r="AE35" i="97"/>
  <c r="AD35" i="97"/>
  <c r="AC35" i="97"/>
  <c r="BH5" i="192" l="1"/>
  <c r="BG5" i="192"/>
  <c r="BC5" i="192"/>
  <c r="AU37" i="192"/>
  <c r="BV5" i="192"/>
  <c r="BU5" i="192"/>
  <c r="BT5" i="192"/>
  <c r="BR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Q5" i="192"/>
  <c r="BP5" i="192"/>
  <c r="BO5" i="192"/>
  <c r="BN5" i="192"/>
  <c r="BJ5" i="192"/>
  <c r="BI5" i="192"/>
  <c r="BF5" i="192"/>
  <c r="BE5" i="192"/>
  <c r="BD5" i="192"/>
  <c r="AX5" i="192"/>
  <c r="AW5" i="192"/>
  <c r="AV5" i="192"/>
  <c r="AU37" i="186"/>
  <c r="BF5" i="186"/>
  <c r="BE5" i="186"/>
  <c r="BA5" i="186"/>
  <c r="BU5" i="186"/>
  <c r="BT5" i="186"/>
  <c r="BS5" i="186"/>
  <c r="BR5" i="186"/>
  <c r="BQ5" i="186"/>
  <c r="BP5" i="186"/>
  <c r="BO5" i="186"/>
  <c r="AQ34" i="186"/>
  <c r="AQ33" i="186"/>
  <c r="AQ32" i="186"/>
  <c r="AQ31" i="186"/>
  <c r="AQ30" i="186"/>
  <c r="AQ29" i="186"/>
  <c r="AQ28" i="186"/>
  <c r="AQ27" i="186"/>
  <c r="AQ26" i="186"/>
  <c r="AQ25" i="186"/>
  <c r="AQ24" i="186"/>
  <c r="AQ23" i="186"/>
  <c r="AQ22" i="186"/>
  <c r="AQ21" i="186"/>
  <c r="AQ20" i="186"/>
  <c r="AQ19" i="186"/>
  <c r="AQ18" i="186"/>
  <c r="AQ17" i="186"/>
  <c r="AQ16" i="186"/>
  <c r="AQ15" i="186"/>
  <c r="AQ14" i="186"/>
  <c r="AQ13" i="186"/>
  <c r="AQ12" i="186"/>
  <c r="AS11" i="186"/>
  <c r="AQ11" i="186"/>
  <c r="BV5" i="186"/>
  <c r="BN5" i="186"/>
  <c r="BM5" i="186"/>
  <c r="BL5" i="186"/>
  <c r="BK5" i="186"/>
  <c r="BJ5" i="186"/>
  <c r="BI5" i="186"/>
  <c r="BH5" i="186"/>
  <c r="BG5" i="186"/>
  <c r="BD5" i="186"/>
  <c r="BC5" i="186"/>
  <c r="BB5" i="186"/>
  <c r="AX5" i="186"/>
  <c r="AW5" i="186"/>
  <c r="AV5" i="186"/>
  <c r="BJ5" i="185"/>
  <c r="BI5" i="185"/>
  <c r="BH5" i="185"/>
  <c r="BG5" i="185"/>
  <c r="BF5" i="185"/>
  <c r="AY5" i="185"/>
  <c r="BV5" i="185"/>
  <c r="AQ34" i="185"/>
  <c r="AQ33" i="185"/>
  <c r="AQ32" i="185"/>
  <c r="AQ31" i="185"/>
  <c r="AQ30" i="185"/>
  <c r="AQ29" i="185"/>
  <c r="AQ28" i="185"/>
  <c r="AQ27" i="185"/>
  <c r="AQ26" i="185"/>
  <c r="AQ25" i="185"/>
  <c r="AQ24" i="185"/>
  <c r="AQ23" i="185"/>
  <c r="AQ22" i="185"/>
  <c r="AQ21" i="185"/>
  <c r="AQ20" i="185"/>
  <c r="AQ19" i="185"/>
  <c r="AQ18" i="185"/>
  <c r="AQ17" i="185"/>
  <c r="AQ16" i="185"/>
  <c r="AQ15" i="185"/>
  <c r="AQ14" i="185"/>
  <c r="AQ13" i="185"/>
  <c r="AQ12" i="185"/>
  <c r="AS11" i="185"/>
  <c r="AQ11" i="185"/>
  <c r="BU5" i="185"/>
  <c r="BT5" i="185"/>
  <c r="BS5" i="185"/>
  <c r="BR5" i="185"/>
  <c r="BQ5" i="185"/>
  <c r="BP5" i="185"/>
  <c r="BO5" i="185"/>
  <c r="BE5" i="185"/>
  <c r="BD5" i="185"/>
  <c r="BC5" i="185"/>
  <c r="BB5" i="185"/>
  <c r="AX5" i="185"/>
  <c r="AW5" i="185"/>
  <c r="AV5" i="185"/>
  <c r="AU37" i="184"/>
  <c r="BG5" i="184"/>
  <c r="BF5" i="184"/>
  <c r="BE5" i="184"/>
  <c r="BD5" i="184"/>
  <c r="BC5" i="184"/>
  <c r="BL5" i="184"/>
  <c r="BV5" i="184"/>
  <c r="BU5" i="184"/>
  <c r="BT5" i="184"/>
  <c r="BO5" i="184"/>
  <c r="AQ34" i="184"/>
  <c r="AQ33" i="184"/>
  <c r="AQ32" i="184"/>
  <c r="AQ31" i="184"/>
  <c r="AQ30" i="184"/>
  <c r="AQ29" i="184"/>
  <c r="AQ28" i="184"/>
  <c r="AQ27" i="184"/>
  <c r="AQ26" i="184"/>
  <c r="AQ25" i="184"/>
  <c r="AQ24" i="184"/>
  <c r="AQ23" i="184"/>
  <c r="AQ22" i="184"/>
  <c r="AQ21" i="184"/>
  <c r="AQ20" i="184"/>
  <c r="AQ19" i="184"/>
  <c r="AQ18" i="184"/>
  <c r="AQ17" i="184"/>
  <c r="AQ16" i="184"/>
  <c r="AQ15" i="184"/>
  <c r="AQ14" i="184"/>
  <c r="AQ13" i="184"/>
  <c r="AQ12" i="184"/>
  <c r="AS11" i="184"/>
  <c r="AQ11" i="184"/>
  <c r="BS5" i="184"/>
  <c r="BR5" i="184"/>
  <c r="BQ5" i="184"/>
  <c r="BP5" i="184"/>
  <c r="BJ5" i="184"/>
  <c r="BI5" i="184"/>
  <c r="BH5" i="184"/>
  <c r="AX5" i="184"/>
  <c r="AW5" i="184"/>
  <c r="AV5" i="184"/>
  <c r="AU37" i="183"/>
  <c r="BE5" i="183"/>
  <c r="BD5" i="183"/>
  <c r="AZ5" i="183"/>
  <c r="BT5" i="183"/>
  <c r="BS5" i="183"/>
  <c r="BR5" i="183"/>
  <c r="BQ5" i="183"/>
  <c r="BP5" i="183"/>
  <c r="BO5" i="183"/>
  <c r="AQ34" i="183"/>
  <c r="AQ33" i="183"/>
  <c r="AQ32" i="183"/>
  <c r="AQ31" i="183"/>
  <c r="AQ30" i="183"/>
  <c r="AQ29" i="183"/>
  <c r="AQ28" i="183"/>
  <c r="AQ27" i="183"/>
  <c r="AQ26" i="183"/>
  <c r="AQ25" i="183"/>
  <c r="AQ24" i="183"/>
  <c r="AQ23" i="183"/>
  <c r="AQ22" i="183"/>
  <c r="AQ21" i="183"/>
  <c r="AQ20" i="183"/>
  <c r="AQ19" i="183"/>
  <c r="AQ18" i="183"/>
  <c r="AQ17" i="183"/>
  <c r="AQ16" i="183"/>
  <c r="AQ15" i="183"/>
  <c r="AQ14" i="183"/>
  <c r="AQ13" i="183"/>
  <c r="AQ12" i="183"/>
  <c r="AS11" i="183"/>
  <c r="AQ11" i="183"/>
  <c r="BV5" i="183"/>
  <c r="BU5" i="183"/>
  <c r="BN5" i="183"/>
  <c r="BM5" i="183"/>
  <c r="BL5" i="183"/>
  <c r="BK5" i="183"/>
  <c r="BJ5" i="183"/>
  <c r="BI5" i="183"/>
  <c r="BH5" i="183"/>
  <c r="BG5" i="183"/>
  <c r="BF5" i="183"/>
  <c r="BC5" i="183"/>
  <c r="BB5" i="183"/>
  <c r="BA5" i="183"/>
  <c r="AX5" i="183"/>
  <c r="AW5" i="183"/>
  <c r="AV5" i="183"/>
  <c r="AU37" i="182"/>
  <c r="BJ5" i="182"/>
  <c r="BI5" i="182"/>
  <c r="BH5" i="182"/>
  <c r="BG5" i="182"/>
  <c r="BF5" i="182"/>
  <c r="BE5" i="182"/>
  <c r="BC5" i="182"/>
  <c r="BM5" i="182"/>
  <c r="BU5" i="182"/>
  <c r="AQ34" i="182"/>
  <c r="AQ33" i="182"/>
  <c r="AQ32" i="182"/>
  <c r="AQ31" i="182"/>
  <c r="AQ30" i="182"/>
  <c r="AQ29" i="182"/>
  <c r="AQ28" i="182"/>
  <c r="AQ27" i="182"/>
  <c r="AQ26" i="182"/>
  <c r="AQ25" i="182"/>
  <c r="AQ24" i="182"/>
  <c r="AQ23" i="182"/>
  <c r="AQ22" i="182"/>
  <c r="AQ21" i="182"/>
  <c r="AQ20" i="182"/>
  <c r="AQ19" i="182"/>
  <c r="AQ18" i="182"/>
  <c r="AQ17" i="182"/>
  <c r="AQ16" i="182"/>
  <c r="AQ15" i="182"/>
  <c r="AQ14" i="182"/>
  <c r="AQ13" i="182"/>
  <c r="AQ12" i="182"/>
  <c r="AS11" i="182"/>
  <c r="AQ11" i="182"/>
  <c r="BV5" i="182"/>
  <c r="BT5" i="182"/>
  <c r="BS5" i="182"/>
  <c r="BR5" i="182"/>
  <c r="BQ5" i="182"/>
  <c r="BP5" i="182"/>
  <c r="BO5" i="182"/>
  <c r="BN5" i="182"/>
  <c r="BD5" i="182"/>
  <c r="BB5" i="182"/>
  <c r="BA5" i="182"/>
  <c r="AZ5" i="182"/>
  <c r="AY5" i="182"/>
  <c r="AX5" i="182"/>
  <c r="AW5" i="182"/>
  <c r="AV5" i="182"/>
  <c r="BJ5" i="181"/>
  <c r="BF5" i="181"/>
  <c r="BE5" i="181"/>
  <c r="BD5" i="181"/>
  <c r="BC5" i="181"/>
  <c r="BK5" i="181"/>
  <c r="BV5" i="181"/>
  <c r="BU5" i="181"/>
  <c r="BT5" i="181"/>
  <c r="BS5" i="181"/>
  <c r="AQ34" i="181"/>
  <c r="AQ33" i="181"/>
  <c r="AQ32" i="181"/>
  <c r="AQ31" i="181"/>
  <c r="AQ30" i="181"/>
  <c r="AQ29" i="181"/>
  <c r="AQ28" i="181"/>
  <c r="AQ27" i="181"/>
  <c r="AQ26" i="181"/>
  <c r="AQ25" i="181"/>
  <c r="AQ24" i="181"/>
  <c r="AQ23" i="181"/>
  <c r="AQ22" i="181"/>
  <c r="AQ21" i="181"/>
  <c r="AQ20" i="181"/>
  <c r="AQ19" i="181"/>
  <c r="AQ18" i="181"/>
  <c r="AQ17" i="181"/>
  <c r="AQ16" i="181"/>
  <c r="AQ15" i="181"/>
  <c r="AQ14" i="181"/>
  <c r="AQ13" i="181"/>
  <c r="AQ12" i="181"/>
  <c r="AS11" i="181"/>
  <c r="AQ11" i="181"/>
  <c r="BR5" i="181"/>
  <c r="BQ5" i="181"/>
  <c r="BP5" i="181"/>
  <c r="BO5" i="181"/>
  <c r="BI5" i="181"/>
  <c r="BH5" i="181"/>
  <c r="BG5" i="181"/>
  <c r="AX5" i="181"/>
  <c r="AW5" i="181"/>
  <c r="AV5" i="181"/>
  <c r="AU37" i="180"/>
  <c r="BD5" i="180"/>
  <c r="BC5" i="180"/>
  <c r="AY5" i="180"/>
  <c r="BS5" i="180"/>
  <c r="BR5" i="180"/>
  <c r="BQ5" i="180"/>
  <c r="BP5" i="180"/>
  <c r="BO5" i="180"/>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S11" i="180"/>
  <c r="AQ11" i="180"/>
  <c r="BV5" i="180"/>
  <c r="BU5" i="180"/>
  <c r="BT5" i="180"/>
  <c r="BN5" i="180"/>
  <c r="BM5" i="180"/>
  <c r="BL5" i="180"/>
  <c r="BK5" i="180"/>
  <c r="BJ5" i="180"/>
  <c r="BI5" i="180"/>
  <c r="BH5" i="180"/>
  <c r="BG5" i="180"/>
  <c r="BF5" i="180"/>
  <c r="BE5" i="180"/>
  <c r="BB5" i="180"/>
  <c r="BA5" i="180"/>
  <c r="AZ5" i="180"/>
  <c r="AX5" i="180"/>
  <c r="AW5" i="180"/>
  <c r="AV5" i="180"/>
  <c r="BJ5" i="179"/>
  <c r="BI5" i="179"/>
  <c r="BH5" i="179"/>
  <c r="BG5" i="179"/>
  <c r="BF5" i="179"/>
  <c r="BE5" i="179"/>
  <c r="BD5" i="179"/>
  <c r="BC5" i="179"/>
  <c r="BN5" i="179"/>
  <c r="BL5" i="179"/>
  <c r="BT5" i="179"/>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BV5" i="179"/>
  <c r="BU5" i="179"/>
  <c r="BS5" i="179"/>
  <c r="BR5" i="179"/>
  <c r="BQ5" i="179"/>
  <c r="BP5" i="179"/>
  <c r="BO5" i="179"/>
  <c r="BM5" i="179"/>
  <c r="BA5" i="179"/>
  <c r="AZ5" i="179"/>
  <c r="AY5" i="179"/>
  <c r="AX5" i="179"/>
  <c r="AW5" i="179"/>
  <c r="AV5" i="179"/>
  <c r="BJ5" i="178"/>
  <c r="BI5" i="178"/>
  <c r="BE5" i="178"/>
  <c r="BD5" i="178"/>
  <c r="BC5" i="178"/>
  <c r="AU37" i="178"/>
  <c r="BV5" i="178"/>
  <c r="BU5" i="178"/>
  <c r="BT5" i="178"/>
  <c r="BS5" i="178"/>
  <c r="BR5" i="178"/>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BQ5" i="178"/>
  <c r="BP5" i="178"/>
  <c r="BO5" i="178"/>
  <c r="BH5" i="178"/>
  <c r="BG5" i="178"/>
  <c r="BF5" i="178"/>
  <c r="AX5" i="178"/>
  <c r="AW5" i="178"/>
  <c r="AV5" i="178"/>
  <c r="AU37" i="177"/>
  <c r="BJ5" i="177"/>
  <c r="BI5" i="177"/>
  <c r="BH5" i="177"/>
  <c r="BC5" i="177"/>
  <c r="BB5" i="177"/>
  <c r="BR5" i="177"/>
  <c r="BQ5" i="177"/>
  <c r="BP5" i="177"/>
  <c r="BO5" i="177"/>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BV5" i="177"/>
  <c r="BU5" i="177"/>
  <c r="BT5" i="177"/>
  <c r="BS5" i="177"/>
  <c r="BM5" i="177"/>
  <c r="BL5" i="177"/>
  <c r="BK5" i="177"/>
  <c r="BG5" i="177"/>
  <c r="BF5" i="177"/>
  <c r="BE5" i="177"/>
  <c r="BD5" i="177"/>
  <c r="BA5" i="177"/>
  <c r="AZ5" i="177"/>
  <c r="AY5" i="177"/>
  <c r="AX5" i="177"/>
  <c r="AW5" i="177"/>
  <c r="AV5" i="177"/>
  <c r="BH5" i="176"/>
  <c r="BG5" i="176"/>
  <c r="BF5" i="176"/>
  <c r="BE5" i="176"/>
  <c r="BD5" i="176"/>
  <c r="BC5" i="176"/>
  <c r="AU37" i="176"/>
  <c r="BV5" i="176"/>
  <c r="BU5" i="176"/>
  <c r="BT5" i="176"/>
  <c r="BS5" i="176"/>
  <c r="BR5" i="176"/>
  <c r="BQ5" i="176"/>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P5" i="176"/>
  <c r="BO5" i="176"/>
  <c r="BN5" i="176"/>
  <c r="BM5" i="176"/>
  <c r="BL5" i="176"/>
  <c r="BK5" i="176"/>
  <c r="BJ5" i="176"/>
  <c r="BI5" i="176"/>
  <c r="AX5" i="176"/>
  <c r="AW5" i="176"/>
  <c r="AV5" i="176"/>
  <c r="AU37" i="175"/>
  <c r="BJ5" i="175"/>
  <c r="BI5" i="175"/>
  <c r="BH5" i="175"/>
  <c r="BG5" i="175"/>
  <c r="BF5" i="175"/>
  <c r="BA5" i="175"/>
  <c r="BU5" i="175"/>
  <c r="BT5" i="175"/>
  <c r="BS5" i="175"/>
  <c r="BR5" i="175"/>
  <c r="BQ5" i="175"/>
  <c r="BP5" i="175"/>
  <c r="BO5" i="175"/>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BV5" i="175"/>
  <c r="BN5" i="175"/>
  <c r="BM5" i="175"/>
  <c r="BL5" i="175"/>
  <c r="BK5" i="175"/>
  <c r="BE5" i="175"/>
  <c r="BD5" i="175"/>
  <c r="BC5" i="175"/>
  <c r="BB5" i="175"/>
  <c r="AX5" i="175"/>
  <c r="AW5" i="175"/>
  <c r="AV5" i="175"/>
  <c r="BJ5" i="174"/>
  <c r="BI5" i="174"/>
  <c r="BH5" i="174"/>
  <c r="BG5" i="174"/>
  <c r="BF5" i="174"/>
  <c r="BE5" i="174"/>
  <c r="BD5" i="174"/>
  <c r="BC5" i="174"/>
  <c r="BN5" i="174"/>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V5" i="174"/>
  <c r="BU5" i="174"/>
  <c r="BT5" i="174"/>
  <c r="BS5" i="174"/>
  <c r="BR5" i="174"/>
  <c r="BQ5" i="174"/>
  <c r="BP5" i="174"/>
  <c r="BO5" i="174"/>
  <c r="AX5" i="174"/>
  <c r="AW5" i="174"/>
  <c r="AV5" i="174"/>
  <c r="AU37" i="173"/>
  <c r="BG5" i="173"/>
  <c r="BF5" i="173"/>
  <c r="BE5" i="173"/>
  <c r="BD5" i="173"/>
  <c r="BC5" i="173"/>
  <c r="BB5" i="173"/>
  <c r="BV5" i="173"/>
  <c r="BU5" i="173"/>
  <c r="BT5" i="173"/>
  <c r="BS5" i="173"/>
  <c r="BR5" i="173"/>
  <c r="BQ5" i="173"/>
  <c r="BP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O5" i="173"/>
  <c r="BN5" i="173"/>
  <c r="BM5" i="173"/>
  <c r="BL5" i="173"/>
  <c r="BK5" i="173"/>
  <c r="BJ5" i="173"/>
  <c r="BI5" i="173"/>
  <c r="BH5" i="173"/>
  <c r="AX5" i="173"/>
  <c r="AW5" i="173"/>
  <c r="AV5" i="173"/>
  <c r="AU37" i="172"/>
  <c r="BJ5" i="172"/>
  <c r="BI5" i="172"/>
  <c r="BH5" i="172"/>
  <c r="BG5" i="172"/>
  <c r="BF5" i="172"/>
  <c r="BE5" i="172"/>
  <c r="AZ5" i="172"/>
  <c r="BT5" i="172"/>
  <c r="BS5" i="172"/>
  <c r="BR5" i="172"/>
  <c r="BQ5" i="172"/>
  <c r="BP5" i="172"/>
  <c r="BO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V5" i="172"/>
  <c r="BU5" i="172"/>
  <c r="BN5" i="172"/>
  <c r="BM5" i="172"/>
  <c r="BL5" i="172"/>
  <c r="BK5" i="172"/>
  <c r="BD5" i="172"/>
  <c r="BC5" i="172"/>
  <c r="BB5" i="172"/>
  <c r="BA5" i="172"/>
  <c r="AX5" i="172"/>
  <c r="AW5" i="172"/>
  <c r="AV5" i="172"/>
  <c r="BJ5" i="171"/>
  <c r="BI5" i="171"/>
  <c r="BH5" i="171"/>
  <c r="BG5" i="171"/>
  <c r="BF5" i="171"/>
  <c r="BE5" i="171"/>
  <c r="BD5" i="171"/>
  <c r="BC5" i="171"/>
  <c r="BM5" i="171"/>
  <c r="BV5" i="171"/>
  <c r="BU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T5" i="171"/>
  <c r="BS5" i="171"/>
  <c r="BR5" i="171"/>
  <c r="BQ5" i="171"/>
  <c r="BP5" i="171"/>
  <c r="BO5" i="171"/>
  <c r="AX5" i="171"/>
  <c r="AW5" i="171"/>
  <c r="AV5" i="171"/>
  <c r="AU37" i="170"/>
  <c r="BF5" i="170"/>
  <c r="BE5" i="170"/>
  <c r="BD5" i="170"/>
  <c r="BC5" i="170"/>
  <c r="BA5" i="170"/>
  <c r="BV5" i="170"/>
  <c r="BU5" i="170"/>
  <c r="BT5" i="170"/>
  <c r="BS5" i="170"/>
  <c r="BR5" i="170"/>
  <c r="BQ5" i="170"/>
  <c r="BP5" i="170"/>
  <c r="BO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N5" i="170"/>
  <c r="BM5" i="170"/>
  <c r="BL5" i="170"/>
  <c r="BK5" i="170"/>
  <c r="BJ5" i="170"/>
  <c r="BI5" i="170"/>
  <c r="BH5" i="170"/>
  <c r="BG5" i="170"/>
  <c r="AX5" i="170"/>
  <c r="AW5" i="170"/>
  <c r="AV5" i="170"/>
  <c r="AU37" i="169"/>
  <c r="BJ5" i="169"/>
  <c r="BI5" i="169"/>
  <c r="BH5" i="169"/>
  <c r="BG5" i="169"/>
  <c r="BF5" i="169"/>
  <c r="BE5" i="169"/>
  <c r="BD5" i="169"/>
  <c r="AY5" i="169"/>
  <c r="BS5" i="169"/>
  <c r="BR5" i="169"/>
  <c r="BQ5" i="169"/>
  <c r="BP5" i="169"/>
  <c r="BO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N5" i="169"/>
  <c r="BM5" i="169"/>
  <c r="BL5" i="169"/>
  <c r="BK5" i="169"/>
  <c r="BC5" i="169"/>
  <c r="BB5" i="169"/>
  <c r="BA5" i="169"/>
  <c r="AZ5" i="169"/>
  <c r="AX5" i="169"/>
  <c r="AW5" i="169"/>
  <c r="AV5" i="169"/>
  <c r="BH5" i="168"/>
  <c r="BF5" i="168"/>
  <c r="BE5" i="168"/>
  <c r="BD5" i="168"/>
  <c r="BC5" i="168"/>
  <c r="AU37" i="168"/>
  <c r="BV5" i="168"/>
  <c r="BU5" i="168"/>
  <c r="BT5" i="168"/>
  <c r="BS5" i="168"/>
  <c r="BR5" i="168"/>
  <c r="BQ5" i="168"/>
  <c r="BP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O5" i="168"/>
  <c r="BN5" i="168"/>
  <c r="BM5" i="168"/>
  <c r="BL5" i="168"/>
  <c r="BK5" i="168"/>
  <c r="BJ5" i="168"/>
  <c r="BI5" i="168"/>
  <c r="BG5" i="168"/>
  <c r="AX5" i="168"/>
  <c r="AW5" i="168"/>
  <c r="AV5" i="168"/>
  <c r="AU37" i="167"/>
  <c r="BJ5" i="167"/>
  <c r="BI5" i="167"/>
  <c r="BH5" i="167"/>
  <c r="BG5" i="167"/>
  <c r="BF5" i="167"/>
  <c r="BE5" i="167"/>
  <c r="BA5" i="167"/>
  <c r="BU5" i="167"/>
  <c r="BT5" i="167"/>
  <c r="BS5" i="167"/>
  <c r="BR5" i="167"/>
  <c r="BQ5" i="167"/>
  <c r="BP5" i="167"/>
  <c r="BO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N5" i="167"/>
  <c r="BM5" i="167"/>
  <c r="BL5" i="167"/>
  <c r="BK5" i="167"/>
  <c r="BD5" i="167"/>
  <c r="BC5" i="167"/>
  <c r="BB5" i="167"/>
  <c r="AX5" i="167"/>
  <c r="AW5" i="167"/>
  <c r="AV5" i="167"/>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K5" i="178" l="1"/>
  <c r="BL5" i="181"/>
  <c r="BM5" i="184"/>
  <c r="AZ5" i="185"/>
  <c r="BL5" i="178"/>
  <c r="BM5" i="181"/>
  <c r="BN5" i="184"/>
  <c r="BA5" i="185"/>
  <c r="BN5" i="181"/>
  <c r="BK5" i="192"/>
  <c r="BL5" i="192"/>
  <c r="BM5" i="192"/>
  <c r="BN5" i="178"/>
  <c r="BM5" i="178"/>
  <c r="AY5" i="184"/>
  <c r="AY5" i="181"/>
  <c r="AZ5" i="184"/>
  <c r="AZ5" i="178"/>
  <c r="BN5" i="177"/>
  <c r="AU37" i="179"/>
  <c r="BB5" i="181"/>
  <c r="BB5" i="178"/>
  <c r="AZ5" i="192"/>
  <c r="BK5" i="182"/>
  <c r="BL5" i="185"/>
  <c r="AY5" i="186"/>
  <c r="BA5" i="192"/>
  <c r="BB5" i="179"/>
  <c r="AY5" i="178"/>
  <c r="AZ5" i="181"/>
  <c r="AU37" i="185"/>
  <c r="BB5" i="184"/>
  <c r="BA5" i="178"/>
  <c r="AY5" i="192"/>
  <c r="BK5" i="185"/>
  <c r="BK5" i="179"/>
  <c r="BL5" i="182"/>
  <c r="AY5" i="183"/>
  <c r="BM5" i="185"/>
  <c r="AZ5" i="186"/>
  <c r="BB5" i="192"/>
  <c r="BA5" i="184"/>
  <c r="BA5" i="181"/>
  <c r="BN5" i="185"/>
  <c r="AU37" i="181"/>
  <c r="BK5" i="184"/>
  <c r="BN5" i="171"/>
  <c r="AY5" i="171"/>
  <c r="AZ5" i="174"/>
  <c r="BA5" i="174"/>
  <c r="AZ5" i="176"/>
  <c r="AY5" i="170"/>
  <c r="AZ5" i="170"/>
  <c r="BA5" i="173"/>
  <c r="AU37" i="174"/>
  <c r="BB5" i="176"/>
  <c r="AU37" i="171"/>
  <c r="BB5" i="174"/>
  <c r="BK5" i="171"/>
  <c r="BL5" i="174"/>
  <c r="AY5" i="175"/>
  <c r="AZ5" i="171"/>
  <c r="BB5" i="171"/>
  <c r="BA5" i="176"/>
  <c r="BB5" i="170"/>
  <c r="BL5" i="171"/>
  <c r="AY5" i="172"/>
  <c r="BM5" i="174"/>
  <c r="AZ5" i="175"/>
  <c r="AY5" i="174"/>
  <c r="BA5" i="171"/>
  <c r="AY5" i="176"/>
  <c r="AY5" i="173"/>
  <c r="AZ5" i="173"/>
  <c r="BK5" i="174"/>
  <c r="AY5" i="166"/>
  <c r="AY5" i="168"/>
  <c r="AZ5" i="165"/>
  <c r="BB5" i="168"/>
  <c r="AZ5" i="166"/>
  <c r="BA5" i="166"/>
  <c r="AY5" i="165"/>
  <c r="BA5" i="165"/>
  <c r="AU37" i="166"/>
  <c r="BB5" i="166"/>
  <c r="AZ5" i="168"/>
  <c r="BA5" i="168"/>
  <c r="BK5" i="166"/>
  <c r="BL5" i="166"/>
  <c r="AY5" i="167"/>
  <c r="BM5" i="166"/>
  <c r="AZ5" i="167"/>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I4" i="58" l="1"/>
  <c r="AF4" i="59"/>
  <c r="G44" i="81"/>
  <c r="E44" i="81"/>
  <c r="AE7" i="57" l="1"/>
  <c r="AF7" i="57" l="1"/>
  <c r="E4" i="58"/>
  <c r="E5" i="58"/>
  <c r="T44" i="81"/>
  <c r="S44" i="81"/>
  <c r="R44" i="81"/>
  <c r="J44" i="81"/>
  <c r="P44" i="81"/>
  <c r="Q44" i="81"/>
  <c r="Z44" i="81"/>
  <c r="U44" i="81"/>
  <c r="M44" i="81"/>
  <c r="AG7" i="57" l="1"/>
  <c r="AH7" i="57" s="1"/>
  <c r="AI7" i="57" s="1"/>
  <c r="AB44" i="8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<sst xmlns="http://schemas.openxmlformats.org/spreadsheetml/2006/main" count="13866" uniqueCount="999">
  <si>
    <t>点検様式作成フロ-</t>
    <rPh sb="0" eb="2">
      <t>テンケン</t>
    </rPh>
    <rPh sb="2" eb="4">
      <t>ヨウシキ</t>
    </rPh>
    <rPh sb="4" eb="6">
      <t>サクセイ</t>
    </rPh>
    <phoneticPr fontId="12"/>
  </si>
  <si>
    <t>作成フロー図</t>
    <rPh sb="0" eb="2">
      <t>サクセイ</t>
    </rPh>
    <rPh sb="5" eb="6">
      <t>ズ</t>
    </rPh>
    <phoneticPr fontId="12"/>
  </si>
  <si>
    <t>点検調書作成手順</t>
    <rPh sb="0" eb="2">
      <t>テンケン</t>
    </rPh>
    <rPh sb="2" eb="4">
      <t>チョウショ</t>
    </rPh>
    <rPh sb="4" eb="6">
      <t>サクセイ</t>
    </rPh>
    <rPh sb="6" eb="8">
      <t>テジュン</t>
    </rPh>
    <phoneticPr fontId="12"/>
  </si>
  <si>
    <t>①様式A-1～A-3（トンネル台帳）</t>
    <rPh sb="1" eb="3">
      <t>ヨウシキ</t>
    </rPh>
    <rPh sb="15" eb="17">
      <t>ダイチョウ</t>
    </rPh>
    <phoneticPr fontId="12"/>
  </si>
  <si>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</si>
  <si>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2"/>
  </si>
  <si>
    <t>現場点検作業を実施し，近接目視点検で確認した変状状況や補修履歴を忠実に変状展開図に転記する。</t>
    <phoneticPr fontId="12"/>
  </si>
  <si>
    <t>③様式D-1-1、様式D-1-2</t>
    <rPh sb="1" eb="3">
      <t>ヨウシキ</t>
    </rPh>
    <rPh sb="9" eb="11">
      <t>ヨウシキ</t>
    </rPh>
    <phoneticPr fontId="12"/>
  </si>
  <si>
    <t>変状展開図や撮影した写真等をもとに，対象トンネルの対策区分を決定し，対策区分がⅡ～Ⅳの変状および異常判定区分「×」を抽出し，写真台帳を作成する。</t>
    <rPh sb="30" eb="32">
      <t>ケッテイ</t>
    </rPh>
    <phoneticPr fontId="12"/>
  </si>
  <si>
    <t>④様式B</t>
    <rPh sb="1" eb="3">
      <t>ヨウシキ</t>
    </rPh>
    <phoneticPr fontId="12"/>
  </si>
  <si>
    <t>写真台帳の作成と同時に，トンネルの構造を展開した位置図に変状写真位置を記録する。</t>
    <phoneticPr fontId="12"/>
  </si>
  <si>
    <t>⑤様式D-3</t>
    <rPh sb="1" eb="3">
      <t>ヨウシキ</t>
    </rPh>
    <phoneticPr fontId="12"/>
  </si>
  <si>
    <t>変状展開図ならびに写真台帳をもとに覆工スパンごとの変状展開図を作成し，変状発生状況をとりまとめる。</t>
    <phoneticPr fontId="12"/>
  </si>
  <si>
    <t>⑥様式E</t>
    <rPh sb="1" eb="3">
      <t>ヨウシキ</t>
    </rPh>
    <phoneticPr fontId="12"/>
  </si>
  <si>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2"/>
  </si>
  <si>
    <r>
      <t>⑦様式F、</t>
    </r>
    <r>
      <rPr>
        <sz val="11"/>
        <color theme="1"/>
        <rFont val="ＭＳ Ｐゴシック"/>
        <family val="3"/>
        <charset val="128"/>
        <scheme val="minor"/>
      </rPr>
      <t>様式G</t>
    </r>
    <rPh sb="1" eb="3">
      <t>ヨウシキ</t>
    </rPh>
    <rPh sb="5" eb="7">
      <t>ヨウシキ</t>
    </rPh>
    <phoneticPr fontId="12"/>
  </si>
  <si>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2"/>
  </si>
  <si>
    <t>⑧様式C-1-1、様式C-1-2</t>
    <rPh sb="1" eb="3">
      <t>ヨウシキ</t>
    </rPh>
    <rPh sb="9" eb="11">
      <t>ヨウシキ</t>
    </rPh>
    <phoneticPr fontId="12"/>
  </si>
  <si>
    <t>写真台帳をもとに，対策区分がⅡ～Ⅳの変状（対策実施後のⅠを含む），異常判定区分「×」（対策実施後の「○」を含む）の概要を記録する。</t>
    <phoneticPr fontId="12"/>
  </si>
  <si>
    <t>⑨様式C-2</t>
    <rPh sb="1" eb="3">
      <t>ヨウシキ</t>
    </rPh>
    <phoneticPr fontId="12"/>
  </si>
  <si>
    <t>調査，措置を実施した場合，その履歴を記録する。</t>
    <phoneticPr fontId="12"/>
  </si>
  <si>
    <t>ファイル作成にあたって</t>
    <rPh sb="4" eb="6">
      <t>サクセイ</t>
    </rPh>
    <phoneticPr fontId="12"/>
  </si>
  <si>
    <t>①ファイルの分割について</t>
    <rPh sb="6" eb="8">
      <t>ブンカツ</t>
    </rPh>
    <phoneticPr fontId="12"/>
  </si>
  <si>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2"/>
  </si>
  <si>
    <t>変状面積算出方法</t>
    <rPh sb="0" eb="2">
      <t>ヘンジョウ</t>
    </rPh>
    <rPh sb="2" eb="4">
      <t>メンセキ</t>
    </rPh>
    <rPh sb="4" eb="6">
      <t>サンシュツ</t>
    </rPh>
    <rPh sb="6" eb="8">
      <t>ホウホウ</t>
    </rPh>
    <phoneticPr fontId="12"/>
  </si>
  <si>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2"/>
  </si>
  <si>
    <t>　　　例）ひび割れ：長さ（L）×最大ひび割れ幅（t）を記録する。　　
　　　　　変形，移動，沈下：数値的な記載が可能な場合のみ記載する。</t>
    <rPh sb="3" eb="4">
      <t>レイ</t>
    </rPh>
    <phoneticPr fontId="12"/>
  </si>
  <si>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2"/>
  </si>
  <si>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2"/>
  </si>
  <si>
    <t>記録様式へ記入の留意点を下記に示します。</t>
    <rPh sb="0" eb="4">
      <t>キロクヨウシキ</t>
    </rPh>
    <rPh sb="5" eb="7">
      <t>キニュウ</t>
    </rPh>
    <rPh sb="8" eb="11">
      <t>リュウイテン</t>
    </rPh>
    <rPh sb="12" eb="14">
      <t>カキ</t>
    </rPh>
    <rPh sb="15" eb="16">
      <t>シメ</t>
    </rPh>
    <phoneticPr fontId="22"/>
  </si>
  <si>
    <t>１．記録様式への記入</t>
    <rPh sb="2" eb="4">
      <t>キロク</t>
    </rPh>
    <rPh sb="4" eb="6">
      <t>ヨウシキ</t>
    </rPh>
    <rPh sb="8" eb="10">
      <t>キニュウ</t>
    </rPh>
    <phoneticPr fontId="22"/>
  </si>
  <si>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2"/>
  </si>
  <si>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2"/>
  </si>
  <si>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2"/>
  </si>
  <si>
    <t>２．画像ファイルの配置の注意点</t>
    <rPh sb="2" eb="4">
      <t>ガゾウ</t>
    </rPh>
    <rPh sb="9" eb="11">
      <t>ハイチ</t>
    </rPh>
    <rPh sb="12" eb="15">
      <t>チュウイテン</t>
    </rPh>
    <phoneticPr fontId="22"/>
  </si>
  <si>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2"/>
  </si>
  <si>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2"/>
  </si>
  <si>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2"/>
  </si>
  <si>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2"/>
  </si>
  <si>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2"/>
  </si>
  <si>
    <t>　※３　「挿入」→「画像」→「セルの上に配置」してください。</t>
    <rPh sb="5" eb="7">
      <t>ソウニュウ</t>
    </rPh>
    <rPh sb="10" eb="12">
      <t>ガゾウ</t>
    </rPh>
    <rPh sb="18" eb="19">
      <t>ウエ</t>
    </rPh>
    <rPh sb="20" eb="22">
      <t>ハイチ</t>
    </rPh>
    <phoneticPr fontId="22"/>
  </si>
  <si>
    <t>３．シート名の連番について</t>
    <rPh sb="5" eb="6">
      <t>メイ</t>
    </rPh>
    <rPh sb="7" eb="9">
      <t>レンバン</t>
    </rPh>
    <phoneticPr fontId="22"/>
  </si>
  <si>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2"/>
  </si>
  <si>
    <t>対象様式</t>
    <rPh sb="0" eb="4">
      <t>タイショウヨウシキ</t>
    </rPh>
    <phoneticPr fontId="12"/>
  </si>
  <si>
    <t>　様式B</t>
    <phoneticPr fontId="12"/>
  </si>
  <si>
    <t>　様式D-1-1</t>
    <phoneticPr fontId="12"/>
  </si>
  <si>
    <t>　様式D-1-2</t>
    <phoneticPr fontId="12"/>
  </si>
  <si>
    <t>　様式D-2-1</t>
    <phoneticPr fontId="12"/>
  </si>
  <si>
    <t>　様式D-2-1´</t>
    <phoneticPr fontId="12"/>
  </si>
  <si>
    <t>　様式D-3_S00  　※スパン名を記載</t>
    <rPh sb="17" eb="18">
      <t>メイ</t>
    </rPh>
    <rPh sb="19" eb="21">
      <t>キサイ</t>
    </rPh>
    <phoneticPr fontId="12"/>
  </si>
  <si>
    <t>　様式G</t>
    <phoneticPr fontId="12"/>
  </si>
  <si>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2"/>
  </si>
  <si>
    <t>　 https://www.mlit.go.jp/road/sisaku/yobohozen/yobohozen.html</t>
    <phoneticPr fontId="22"/>
  </si>
  <si>
    <t>　 で示される要領を制限するものではありません。</t>
    <rPh sb="7" eb="9">
      <t>ヨウリョウ</t>
    </rPh>
    <phoneticPr fontId="22"/>
  </si>
  <si>
    <t>フリガナ</t>
    <phoneticPr fontId="7"/>
  </si>
  <si>
    <t>路線名</t>
    <phoneticPr fontId="11"/>
  </si>
  <si>
    <t>緊急輸送道路</t>
  </si>
  <si>
    <t>代替路の有無</t>
  </si>
  <si>
    <t>作成者</t>
    <rPh sb="0" eb="3">
      <t>サクセイシャ</t>
    </rPh>
    <phoneticPr fontId="11"/>
  </si>
  <si>
    <t>作成年月日</t>
    <rPh sb="0" eb="2">
      <t>サクセイ</t>
    </rPh>
    <rPh sb="2" eb="5">
      <t>ネンガッピ</t>
    </rPh>
    <phoneticPr fontId="11"/>
  </si>
  <si>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</si>
  <si>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</si>
  <si>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</si>
  <si>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7"/>
  </si>
  <si>
    <t>名  称</t>
    <rPh sb="0" eb="4">
      <t>メイショウ</t>
    </rPh>
    <phoneticPr fontId="7"/>
  </si>
  <si>
    <t>管理者名</t>
    <rPh sb="0" eb="4">
      <t>カンリシャメイ</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</si>
  <si>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</si>
  <si>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</si>
  <si>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</si>
  <si>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</si>
  <si>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</si>
  <si>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</si>
  <si>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</si>
  <si>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1"/>
  </si>
  <si>
    <t>通報設備</t>
  </si>
  <si>
    <t>警報設備</t>
  </si>
  <si>
    <t>消火設備</t>
  </si>
  <si>
    <t>避難誘導設備</t>
  </si>
  <si>
    <t>その他の設備</t>
  </si>
  <si>
    <t>特記事項</t>
    <rPh sb="0" eb="2">
      <t>トッキ</t>
    </rPh>
    <rPh sb="2" eb="4">
      <t>ジコウ</t>
    </rPh>
    <phoneticPr fontId="11"/>
  </si>
  <si>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</si>
  <si>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</si>
  <si>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</si>
  <si>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1"/>
  </si>
  <si>
    <t>天井板</t>
    <rPh sb="0" eb="2">
      <t>テンジョウ</t>
    </rPh>
    <rPh sb="2" eb="3">
      <t>イタ</t>
    </rPh>
    <phoneticPr fontId="11"/>
  </si>
  <si>
    <t>基本照明</t>
    <rPh sb="0" eb="2">
      <t>キホン</t>
    </rPh>
    <rPh sb="2" eb="4">
      <t>ショウメイ</t>
    </rPh>
    <phoneticPr fontId="11"/>
  </si>
  <si>
    <t>入口出口照明</t>
    <rPh sb="0" eb="1">
      <t>イ</t>
    </rPh>
    <rPh sb="1" eb="2">
      <t>グチ</t>
    </rPh>
    <rPh sb="2" eb="3">
      <t>デ</t>
    </rPh>
    <rPh sb="3" eb="4">
      <t>グチ</t>
    </rPh>
    <rPh sb="4" eb="6">
      <t>ショウメイ</t>
    </rPh>
    <phoneticPr fontId="11"/>
  </si>
  <si>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</si>
  <si>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</si>
  <si>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</si>
  <si>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</si>
  <si>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</si>
  <si>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</si>
  <si>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</si>
  <si>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</si>
  <si>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</si>
  <si>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</si>
  <si>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</si>
  <si>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</si>
  <si>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</si>
  <si>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</si>
  <si>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1"/>
  </si>
  <si>
    <t>VI計</t>
    <rPh sb="2" eb="3">
      <t>ケイ</t>
    </rPh>
    <phoneticPr fontId="11"/>
  </si>
  <si>
    <t>CO計</t>
    <rPh sb="2" eb="3">
      <t>ケイ</t>
    </rPh>
    <phoneticPr fontId="11"/>
  </si>
  <si>
    <t>風向
風速計</t>
    <rPh sb="0" eb="2">
      <t>フウコウ</t>
    </rPh>
    <rPh sb="3" eb="5">
      <t>フウソク</t>
    </rPh>
    <rPh sb="5" eb="6">
      <t>ケイ</t>
    </rPh>
    <phoneticPr fontId="11"/>
  </si>
  <si>
    <t>(m)</t>
    <phoneticPr fontId="7"/>
  </si>
  <si>
    <t>※　行が不足する場合は、適時、表の行を増やすこと。</t>
    <rPh sb="2" eb="3">
      <t>ギョウ</t>
    </rPh>
    <rPh sb="4" eb="6">
      <t>フソク</t>
    </rPh>
    <rPh sb="8" eb="10">
      <t>バアイ</t>
    </rPh>
    <phoneticPr fontId="12"/>
  </si>
  <si>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</si>
  <si>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</si>
  <si>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1"/>
  </si>
  <si>
    <t>トンネル変状・異常箇所写真位置図</t>
    <rPh sb="4" eb="6">
      <t>ヘンジョウ</t>
    </rPh>
    <rPh sb="7" eb="9">
      <t>イジョウ</t>
    </rPh>
    <rPh sb="9" eb="11">
      <t>カショ</t>
    </rPh>
    <rPh sb="11" eb="13">
      <t>シャシン</t>
    </rPh>
    <rPh sb="13" eb="16">
      <t>イチズ</t>
    </rPh>
    <phoneticPr fontId="11"/>
  </si>
  <si>
    <t>注１：本位置図は、見下げた状態で記載すること。
注２：覆工スパン番号は横断目地毎(矢板工法の場合は上半アーチの
　　　横断目地毎)に設定すること。</t>
    <phoneticPr fontId="22"/>
  </si>
  <si>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2"/>
  </si>
  <si>
    <t>※1　トンネル本体工の変状数は、材質劣化、漏水に起因するものは変状単位で、外力に起因するものはスパン単位で計上すること。</t>
    <rPh sb="7" eb="10">
      <t>ホンタイコウ</t>
    </rPh>
    <phoneticPr fontId="11"/>
  </si>
  <si>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1"/>
  </si>
  <si>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1"/>
  </si>
  <si>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1"/>
  </si>
  <si>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</si>
  <si>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</si>
  <si>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</si>
  <si>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</si>
  <si>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</si>
  <si>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</si>
  <si>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</si>
  <si>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</si>
  <si>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</si>
  <si>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</si>
  <si>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</si>
  <si>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対象箇所</t>
    <rPh sb="0" eb="2">
      <t>タイショウ</t>
    </rPh>
    <rPh sb="2" eb="4">
      <t>カショ</t>
    </rPh>
    <phoneticPr fontId="11"/>
  </si>
  <si>
    <t>部位区分</t>
    <rPh sb="0" eb="2">
      <t>ブイ</t>
    </rPh>
    <rPh sb="2" eb="4">
      <t>クブン</t>
    </rPh>
    <phoneticPr fontId="11"/>
  </si>
  <si>
    <t>変状区分</t>
    <rPh sb="0" eb="2">
      <t>ヘンジョウ</t>
    </rPh>
    <rPh sb="2" eb="4">
      <t>クブン</t>
    </rPh>
    <phoneticPr fontId="7"/>
  </si>
  <si>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</si>
  <si>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</si>
  <si>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2"/>
  </si>
  <si>
    <t>対策区分</t>
    <rPh sb="0" eb="2">
      <t>タイサク</t>
    </rPh>
    <rPh sb="2" eb="4">
      <t>クブン</t>
    </rPh>
    <phoneticPr fontId="7"/>
  </si>
  <si>
    <t>対策区分</t>
    <phoneticPr fontId="12"/>
  </si>
  <si>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</si>
  <si>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</si>
  <si>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</si>
  <si>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</si>
  <si>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応急措置前</t>
    <rPh sb="0" eb="2">
      <t>オウキュウ</t>
    </rPh>
    <rPh sb="2" eb="4">
      <t>ソチ</t>
    </rPh>
    <rPh sb="4" eb="5">
      <t>マエ</t>
    </rPh>
    <phoneticPr fontId="7"/>
  </si>
  <si>
    <t>応急措置後</t>
    <rPh sb="0" eb="2">
      <t>オウキュウ</t>
    </rPh>
    <rPh sb="2" eb="4">
      <t>ソチ</t>
    </rPh>
    <rPh sb="4" eb="5">
      <t>ゴ</t>
    </rPh>
    <phoneticPr fontId="7"/>
  </si>
  <si>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1"/>
  </si>
  <si>
    <t>※　応急措置を実施しないで判定した変状の対策区分は、対策区分の応急措置後の欄に記入すること。</t>
    <rPh sb="37" eb="38">
      <t>ラン</t>
    </rPh>
    <rPh sb="39" eb="41">
      <t>キニュウ</t>
    </rPh>
    <phoneticPr fontId="12"/>
  </si>
  <si>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</si>
  <si>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</si>
  <si>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</si>
  <si>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■定期点検記録様式　定期点検結果総括表（トンネル内附属物等の取付状態）　【様式C-1-2】</t>
    <rPh sb="14" eb="15">
      <t>ムスビ</t>
    </rPh>
    <rPh sb="15" eb="16">
      <t>ハタシ</t>
    </rPh>
    <rPh sb="28" eb="29">
      <t>トウ</t>
    </rPh>
    <rPh sb="37" eb="39">
      <t>ヨウシキ</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</si>
  <si>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</si>
  <si>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</si>
  <si>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</si>
  <si>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</si>
  <si>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対象箇所</t>
    <rPh sb="0" eb="2">
      <t>タイショウ</t>
    </rPh>
    <rPh sb="2" eb="4">
      <t>カショ</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</si>
  <si>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</si>
  <si>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</si>
  <si>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</si>
  <si>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</si>
  <si>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1"/>
  </si>
  <si>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2"/>
  </si>
  <si>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</si>
  <si>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</si>
  <si>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</si>
  <si>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1"/>
  </si>
  <si>
    <t>覆工スパン
番号</t>
    <rPh sb="0" eb="2">
      <t>フッコウ</t>
    </rPh>
    <rPh sb="6" eb="8">
      <t>バンゴウ</t>
    </rPh>
    <phoneticPr fontId="11"/>
  </si>
  <si>
    <t>年月日</t>
    <rPh sb="0" eb="2">
      <t>ネンゲツ</t>
    </rPh>
    <rPh sb="2" eb="3">
      <t>ニチ</t>
    </rPh>
    <phoneticPr fontId="11"/>
  </si>
  <si>
    <t>内容</t>
    <rPh sb="0" eb="2">
      <t>ナイヨウ</t>
    </rPh>
    <phoneticPr fontId="11"/>
  </si>
  <si>
    <t>結果</t>
    <rPh sb="0" eb="2">
      <t>ケッカ</t>
    </rPh>
    <phoneticPr fontId="11"/>
  </si>
  <si>
    <t>対策区分の
判定</t>
    <rPh sb="0" eb="2">
      <t>タイサク</t>
    </rPh>
    <rPh sb="2" eb="4">
      <t>クブン</t>
    </rPh>
    <rPh sb="6" eb="8">
      <t>ハンテイ</t>
    </rPh>
    <phoneticPr fontId="11"/>
  </si>
  <si>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2"/>
  </si>
  <si>
    <t>写真
番号</t>
    <phoneticPr fontId="7"/>
  </si>
  <si>
    <t>覆工スパン
番号</t>
    <rPh sb="0" eb="2">
      <t>フッコウ</t>
    </rPh>
    <rPh sb="6" eb="8">
      <t>バンゴウ</t>
    </rPh>
    <phoneticPr fontId="7"/>
  </si>
  <si>
    <t>変状番号</t>
    <rPh sb="0" eb="2">
      <t>ヘンジョウ</t>
    </rPh>
    <rPh sb="2" eb="4">
      <t>バンゴウ</t>
    </rPh>
    <phoneticPr fontId="11"/>
  </si>
  <si>
    <t>変状
部位</t>
    <rPh sb="0" eb="2">
      <t>ヘンジョウ</t>
    </rPh>
    <rPh sb="3" eb="5">
      <t>ブイ</t>
    </rPh>
    <phoneticPr fontId="7"/>
  </si>
  <si>
    <t>対策
区分</t>
    <rPh sb="0" eb="2">
      <t>タイサク</t>
    </rPh>
    <rPh sb="3" eb="5">
      <t>クブン</t>
    </rPh>
    <phoneticPr fontId="7"/>
  </si>
  <si>
    <t>変状区分</t>
    <rPh sb="0" eb="2">
      <t>ヘンジョウ</t>
    </rPh>
    <rPh sb="2" eb="4">
      <t>クブン</t>
    </rPh>
    <phoneticPr fontId="12"/>
  </si>
  <si>
    <t>変状の発生範囲及び規模</t>
    <rPh sb="0" eb="2">
      <t>ヘンジョウ</t>
    </rPh>
    <rPh sb="3" eb="5">
      <t>ハッセイ</t>
    </rPh>
    <rPh sb="5" eb="7">
      <t>ハンイ</t>
    </rPh>
    <rPh sb="7" eb="8">
      <t>オヨ</t>
    </rPh>
    <rPh sb="9" eb="11">
      <t>キボ</t>
    </rPh>
    <phoneticPr fontId="12"/>
  </si>
  <si>
    <t>前回変状の発生範囲及び規模</t>
    <rPh sb="0" eb="2">
      <t>ゼンカイ</t>
    </rPh>
    <rPh sb="2" eb="4">
      <t>ヘンジョウ</t>
    </rPh>
    <rPh sb="5" eb="9">
      <t>ハッセイハンイ</t>
    </rPh>
    <rPh sb="9" eb="10">
      <t>オヨ</t>
    </rPh>
    <rPh sb="11" eb="13">
      <t>キボ</t>
    </rPh>
    <phoneticPr fontId="12"/>
  </si>
  <si>
    <t>対策履歴</t>
    <rPh sb="0" eb="2">
      <t>タイサク</t>
    </rPh>
    <rPh sb="2" eb="4">
      <t>リレキ</t>
    </rPh>
    <phoneticPr fontId="7"/>
  </si>
  <si>
    <t>実施状況（実施日）</t>
    <rPh sb="0" eb="2">
      <t>ジッシ</t>
    </rPh>
    <rPh sb="2" eb="4">
      <t>ジョウキョウ</t>
    </rPh>
    <rPh sb="5" eb="8">
      <t>ジッシビ</t>
    </rPh>
    <phoneticPr fontId="7"/>
  </si>
  <si>
    <t>メモ</t>
    <phoneticPr fontId="12"/>
  </si>
  <si>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1"/>
  </si>
  <si>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</si>
  <si>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</si>
  <si>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</si>
  <si>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2"/>
  </si>
  <si>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2"/>
  </si>
  <si>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</si>
  <si>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1"/>
  </si>
  <si>
    <t>※　応急措置を実施した場合は、その実施状況が分かる写真を添付すること。</t>
    <rPh sb="4" eb="6">
      <t>ソチ</t>
    </rPh>
    <phoneticPr fontId="12"/>
  </si>
  <si>
    <t>※　変状数に準じてシートを追加すること。</t>
    <rPh sb="2" eb="4">
      <t>ヘンジョウ</t>
    </rPh>
    <rPh sb="4" eb="5">
      <t>スウ</t>
    </rPh>
    <rPh sb="6" eb="7">
      <t>ジュン</t>
    </rPh>
    <rPh sb="13" eb="15">
      <t>ツイカ</t>
    </rPh>
    <phoneticPr fontId="1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</si>
  <si>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</si>
  <si>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トンネル変状展開図</t>
    <rPh sb="4" eb="5">
      <t>ヘン</t>
    </rPh>
    <rPh sb="5" eb="6">
      <t>ジョウ</t>
    </rPh>
    <rPh sb="6" eb="9">
      <t>テンカイズ</t>
    </rPh>
    <phoneticPr fontId="11"/>
  </si>
  <si>
    <t>トンネル全体変状展開図</t>
    <rPh sb="4" eb="6">
      <t>ゼンタイ</t>
    </rPh>
    <rPh sb="6" eb="7">
      <t>ヘン</t>
    </rPh>
    <rPh sb="7" eb="8">
      <t>ジョウ</t>
    </rPh>
    <rPh sb="8" eb="11">
      <t>テンカイズ</t>
    </rPh>
    <phoneticPr fontId="11"/>
  </si>
  <si>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1"/>
  </si>
  <si>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</si>
  <si>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様式F用→</t>
    <rPh sb="0" eb="2">
      <t>ヨウシキ</t>
    </rPh>
    <rPh sb="3" eb="4">
      <t>ヨウ</t>
    </rPh>
    <phoneticPr fontId="11"/>
  </si>
  <si>
    <t>覆工スパン</t>
    <rPh sb="0" eb="2">
      <t>フッコウ</t>
    </rPh>
    <phoneticPr fontId="22"/>
  </si>
  <si>
    <t>変    状    数</t>
    <rPh sb="0" eb="1">
      <t>ヘン</t>
    </rPh>
    <rPh sb="5" eb="6">
      <t>ジョウ</t>
    </rPh>
    <rPh sb="10" eb="11">
      <t>スウ</t>
    </rPh>
    <phoneticPr fontId="22"/>
  </si>
  <si>
    <t>変    状    規    模</t>
    <rPh sb="0" eb="1">
      <t>ヘン</t>
    </rPh>
    <rPh sb="5" eb="6">
      <t>ジョウ</t>
    </rPh>
    <rPh sb="10" eb="11">
      <t>キ</t>
    </rPh>
    <rPh sb="15" eb="16">
      <t>ボ</t>
    </rPh>
    <phoneticPr fontId="22"/>
  </si>
  <si>
    <t>番号</t>
    <rPh sb="0" eb="2">
      <t>バンゴウ</t>
    </rPh>
    <phoneticPr fontId="12"/>
  </si>
  <si>
    <t>延長
（ｍ）</t>
    <rPh sb="0" eb="2">
      <t>エンチョウ</t>
    </rPh>
    <phoneticPr fontId="12"/>
  </si>
  <si>
    <t>健全性の診断の
区分</t>
    <rPh sb="4" eb="6">
      <t>シンダン</t>
    </rPh>
    <rPh sb="8" eb="10">
      <t>クブン</t>
    </rPh>
    <phoneticPr fontId="12"/>
  </si>
  <si>
    <t>対策区分の判定</t>
    <rPh sb="0" eb="2">
      <t>タイサク</t>
    </rPh>
    <rPh sb="2" eb="4">
      <t>クブン</t>
    </rPh>
    <rPh sb="5" eb="7">
      <t>ハンテイ</t>
    </rPh>
    <phoneticPr fontId="22"/>
  </si>
  <si>
    <t>覆工スパン長（ｍ）</t>
    <rPh sb="0" eb="2">
      <t>フッコウ</t>
    </rPh>
    <rPh sb="5" eb="6">
      <t>ナガ</t>
    </rPh>
    <phoneticPr fontId="22"/>
  </si>
  <si>
    <t>変状の発生範囲の規模（㎡）</t>
    <rPh sb="0" eb="2">
      <t>ヘンジョウ</t>
    </rPh>
    <rPh sb="3" eb="5">
      <t>ハッセイ</t>
    </rPh>
    <rPh sb="5" eb="7">
      <t>ハンイ</t>
    </rPh>
    <rPh sb="8" eb="10">
      <t>キボ</t>
    </rPh>
    <phoneticPr fontId="22"/>
  </si>
  <si>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</si>
  <si>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2"/>
  </si>
  <si>
    <t>材質劣化</t>
    <rPh sb="0" eb="2">
      <t>ザイシツ</t>
    </rPh>
    <rPh sb="2" eb="4">
      <t>レッカ</t>
    </rPh>
    <phoneticPr fontId="22"/>
  </si>
  <si>
    <t>漏水</t>
    <rPh sb="0" eb="2">
      <t>ロウスイ</t>
    </rPh>
    <phoneticPr fontId="22"/>
  </si>
  <si>
    <r>
      <t xml:space="preserve">外力 </t>
    </r>
    <r>
      <rPr>
        <vertAlign val="superscript"/>
        <sz val="9"/>
        <rFont val="HGSｺﾞｼｯｸM"/>
        <family val="3"/>
        <charset val="128"/>
      </rPr>
      <t>注2</t>
    </r>
    <rPh sb="0" eb="2">
      <t>ガイリョク</t>
    </rPh>
    <rPh sb="3" eb="4">
      <t>チュウ</t>
    </rPh>
    <phoneticPr fontId="22"/>
  </si>
  <si>
    <t>Ⅳ</t>
    <phoneticPr fontId="22"/>
  </si>
  <si>
    <t>Ⅲ</t>
    <phoneticPr fontId="22"/>
  </si>
  <si>
    <t>Ⅱa</t>
    <phoneticPr fontId="22"/>
  </si>
  <si>
    <t>Ⅱb</t>
    <phoneticPr fontId="22"/>
  </si>
  <si>
    <t>スパン別変状展開図</t>
    <rPh sb="3" eb="4">
      <t>ベツ</t>
    </rPh>
    <rPh sb="4" eb="5">
      <t>ヘン</t>
    </rPh>
    <rPh sb="5" eb="6">
      <t>ジョウ</t>
    </rPh>
    <rPh sb="6" eb="9">
      <t>テンカイズ</t>
    </rPh>
    <phoneticPr fontId="11"/>
  </si>
  <si>
    <t>所見</t>
    <rPh sb="0" eb="2">
      <t>ショケン</t>
    </rPh>
    <phoneticPr fontId="11"/>
  </si>
  <si>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1"/>
  </si>
  <si>
    <t>注2：応急措置を実施した場合は、その詳細を備考に記載すること。</t>
    <phoneticPr fontId="12"/>
  </si>
  <si>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2"/>
  </si>
  <si>
    <t>（以下、印刷不要）</t>
    <rPh sb="1" eb="3">
      <t>イカ</t>
    </rPh>
    <rPh sb="4" eb="6">
      <t>インサツ</t>
    </rPh>
    <rPh sb="6" eb="8">
      <t>フヨウ</t>
    </rPh>
    <phoneticPr fontId="11"/>
  </si>
  <si>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1"/>
  </si>
  <si>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1"/>
  </si>
  <si>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1"/>
  </si>
  <si>
    <t>※4：本様式は覆工スパン毎に作成すること。</t>
    <rPh sb="3" eb="4">
      <t>ホン</t>
    </rPh>
    <rPh sb="4" eb="6">
      <t>ヨウシキ</t>
    </rPh>
    <rPh sb="7" eb="9">
      <t>フッコウ</t>
    </rPh>
    <rPh sb="12" eb="13">
      <t>ゴト</t>
    </rPh>
    <rPh sb="14" eb="16">
      <t>サクセイ</t>
    </rPh>
    <phoneticPr fontId="11"/>
  </si>
  <si>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1"/>
  </si>
  <si>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1"/>
  </si>
  <si>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</si>
  <si>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</si>
  <si>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不可能な理由</t>
    <rPh sb="0" eb="3">
      <t>フカノウ</t>
    </rPh>
    <rPh sb="4" eb="6">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</si>
  <si>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</si>
  <si>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</si>
  <si>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2"/>
  </si>
  <si>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2"/>
  </si>
  <si>
    <t xml:space="preserve"> </t>
    <phoneticPr fontId="22"/>
  </si>
  <si>
    <t>【覆工スパン毎の変状数,  変状規模】</t>
    <phoneticPr fontId="22"/>
  </si>
  <si>
    <r>
      <t>対策区分の判定</t>
    </r>
    <r>
      <rPr>
        <vertAlign val="superscript"/>
        <sz val="9"/>
        <rFont val="HGSｺﾞｼｯｸM"/>
        <family val="3"/>
        <charset val="128"/>
      </rPr>
      <t>注1</t>
    </r>
    <rPh sb="0" eb="2">
      <t>タイサク</t>
    </rPh>
    <rPh sb="2" eb="4">
      <t>クブン</t>
    </rPh>
    <rPh sb="5" eb="7">
      <t>ハンテイ</t>
    </rPh>
    <rPh sb="7" eb="8">
      <t>チュウ</t>
    </rPh>
    <phoneticPr fontId="22"/>
  </si>
  <si>
    <t>計</t>
    <rPh sb="0" eb="1">
      <t>ケイ</t>
    </rPh>
    <phoneticPr fontId="22"/>
  </si>
  <si>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2"/>
  </si>
  <si>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2"/>
  </si>
  <si>
    <t>※１：本様式は様式D‐3の集計結果を掲載すること。</t>
    <rPh sb="3" eb="4">
      <t>ホン</t>
    </rPh>
    <rPh sb="4" eb="6">
      <t>ヨウシキ</t>
    </rPh>
    <rPh sb="7" eb="9">
      <t>ヨウシキ</t>
    </rPh>
    <rPh sb="13" eb="15">
      <t>シュウケイ</t>
    </rPh>
    <rPh sb="15" eb="17">
      <t>ケッカ</t>
    </rPh>
    <rPh sb="18" eb="20">
      <t>ケイサイ</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</si>
  <si>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</si>
  <si>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2"/>
  </si>
  <si>
    <t>道路トンネルの健全性の診断の区分の所見</t>
    <rPh sb="0" eb="2">
      <t>ドウロ</t>
    </rPh>
    <rPh sb="7" eb="10">
      <t>ケンゼンセイ</t>
    </rPh>
    <rPh sb="11" eb="13">
      <t>シンダン</t>
    </rPh>
    <rPh sb="14" eb="16">
      <t>クブン</t>
    </rPh>
    <rPh sb="17" eb="19">
      <t>ショケン</t>
    </rPh>
    <phoneticPr fontId="12"/>
  </si>
  <si>
    <t>様式A～B</t>
    <rPh sb="0" eb="2">
      <t>ヨウシキ</t>
    </rPh>
    <phoneticPr fontId="12"/>
  </si>
  <si>
    <t>トンネルの分類</t>
    <rPh sb="5" eb="7">
      <t>ブンルイ</t>
    </rPh>
    <phoneticPr fontId="12"/>
  </si>
  <si>
    <t>トンネル工法</t>
  </si>
  <si>
    <t>自専道or一般道</t>
  </si>
  <si>
    <t>緊急輸送路</t>
  </si>
  <si>
    <t>代替路</t>
  </si>
  <si>
    <t>陸上トンネル（掘進工法）</t>
    <rPh sb="0" eb="2">
      <t>リクジョウ</t>
    </rPh>
    <rPh sb="7" eb="9">
      <t>クッシン</t>
    </rPh>
    <rPh sb="9" eb="11">
      <t>コウホウ</t>
    </rPh>
    <phoneticPr fontId="12"/>
  </si>
  <si>
    <t>山岳トンネル工法（NATM）</t>
    <rPh sb="0" eb="2">
      <t>サンガク</t>
    </rPh>
    <rPh sb="6" eb="8">
      <t>コウホウ</t>
    </rPh>
    <phoneticPr fontId="12"/>
  </si>
  <si>
    <t>自専道</t>
    <phoneticPr fontId="12"/>
  </si>
  <si>
    <t>一次</t>
    <rPh sb="0" eb="2">
      <t>イチジ</t>
    </rPh>
    <phoneticPr fontId="12"/>
  </si>
  <si>
    <t>有</t>
    <rPh sb="0" eb="1">
      <t>アリ</t>
    </rPh>
    <phoneticPr fontId="12"/>
  </si>
  <si>
    <t>陸上トンネル（開削工法）</t>
    <rPh sb="0" eb="2">
      <t>リクジョウ</t>
    </rPh>
    <rPh sb="7" eb="9">
      <t>カイサク</t>
    </rPh>
    <rPh sb="9" eb="11">
      <t>コウホウ</t>
    </rPh>
    <phoneticPr fontId="12"/>
  </si>
  <si>
    <t>矢板工法</t>
    <rPh sb="0" eb="2">
      <t>ヤイタ</t>
    </rPh>
    <rPh sb="2" eb="4">
      <t>コウホウ</t>
    </rPh>
    <phoneticPr fontId="12"/>
  </si>
  <si>
    <t>一般道</t>
    <phoneticPr fontId="12"/>
  </si>
  <si>
    <t>二次</t>
    <rPh sb="0" eb="2">
      <t>ニジ</t>
    </rPh>
    <phoneticPr fontId="12"/>
  </si>
  <si>
    <t>無</t>
    <rPh sb="0" eb="1">
      <t>ナシ</t>
    </rPh>
    <phoneticPr fontId="12"/>
  </si>
  <si>
    <t>陸上トンネル（その他）</t>
    <rPh sb="0" eb="2">
      <t>リクジョウ</t>
    </rPh>
    <rPh sb="9" eb="10">
      <t>タ</t>
    </rPh>
    <phoneticPr fontId="12"/>
  </si>
  <si>
    <t>開削工法</t>
    <rPh sb="0" eb="2">
      <t>カイサク</t>
    </rPh>
    <rPh sb="2" eb="4">
      <t>コウホウ</t>
    </rPh>
    <phoneticPr fontId="12"/>
  </si>
  <si>
    <t>三次</t>
    <rPh sb="0" eb="2">
      <t>サンジ</t>
    </rPh>
    <phoneticPr fontId="12"/>
  </si>
  <si>
    <t>水底トンネル（掘進工法）</t>
    <rPh sb="0" eb="2">
      <t>スイテイ</t>
    </rPh>
    <rPh sb="7" eb="9">
      <t>クッシン</t>
    </rPh>
    <rPh sb="9" eb="11">
      <t>コウホウ</t>
    </rPh>
    <phoneticPr fontId="12"/>
  </si>
  <si>
    <t>シールド工法</t>
    <rPh sb="4" eb="6">
      <t>コウホウ</t>
    </rPh>
    <phoneticPr fontId="12"/>
  </si>
  <si>
    <t>市町村指定</t>
    <rPh sb="0" eb="5">
      <t>シチョウソンシテイ</t>
    </rPh>
    <phoneticPr fontId="12"/>
  </si>
  <si>
    <t>水底トンネル（沈埋工法）</t>
    <rPh sb="0" eb="2">
      <t>スイテイ</t>
    </rPh>
    <rPh sb="7" eb="9">
      <t>チンマイ</t>
    </rPh>
    <rPh sb="9" eb="11">
      <t>コウホウ</t>
    </rPh>
    <phoneticPr fontId="12"/>
  </si>
  <si>
    <t>その他</t>
    <rPh sb="2" eb="3">
      <t>タ</t>
    </rPh>
    <phoneticPr fontId="12"/>
  </si>
  <si>
    <t>指定なし</t>
    <rPh sb="0" eb="2">
      <t>シテイ</t>
    </rPh>
    <phoneticPr fontId="12"/>
  </si>
  <si>
    <t>水底トンネル（開削工法）</t>
    <rPh sb="0" eb="2">
      <t>スイテイ</t>
    </rPh>
    <rPh sb="7" eb="9">
      <t>カイサク</t>
    </rPh>
    <rPh sb="9" eb="11">
      <t>コウホウ</t>
    </rPh>
    <phoneticPr fontId="12"/>
  </si>
  <si>
    <t>不明</t>
    <rPh sb="0" eb="2">
      <t>フメイ</t>
    </rPh>
    <phoneticPr fontId="12"/>
  </si>
  <si>
    <t>水底トンネル（その他）</t>
    <rPh sb="0" eb="2">
      <t>スイテイ</t>
    </rPh>
    <rPh sb="9" eb="10">
      <t>タ</t>
    </rPh>
    <phoneticPr fontId="12"/>
  </si>
  <si>
    <t>様式C-1-1(本体工)、C-2、D-1-1、D-3</t>
    <rPh sb="0" eb="2">
      <t>ヨウシキ</t>
    </rPh>
    <rPh sb="8" eb="11">
      <t>ホンタイコウ</t>
    </rPh>
    <phoneticPr fontId="12"/>
  </si>
  <si>
    <t>対象箇所</t>
    <rPh sb="0" eb="2">
      <t>タイショウ</t>
    </rPh>
    <rPh sb="2" eb="4">
      <t>カショ</t>
    </rPh>
    <phoneticPr fontId="12"/>
  </si>
  <si>
    <t>部位区分</t>
  </si>
  <si>
    <t>変状区分</t>
  </si>
  <si>
    <t>変状種類</t>
  </si>
  <si>
    <t>対策区分</t>
  </si>
  <si>
    <t>健全性</t>
  </si>
  <si>
    <t>調査の要否</t>
  </si>
  <si>
    <t>措置の要否</t>
  </si>
  <si>
    <t>実施有無</t>
  </si>
  <si>
    <t>覆工</t>
    <rPh sb="0" eb="2">
      <t>フッコウ</t>
    </rPh>
    <phoneticPr fontId="12"/>
  </si>
  <si>
    <t>アーチ（右側）</t>
    <rPh sb="4" eb="6">
      <t>ミギガワ</t>
    </rPh>
    <phoneticPr fontId="12"/>
  </si>
  <si>
    <t>外力</t>
    <rPh sb="0" eb="2">
      <t>ガイリョク</t>
    </rPh>
    <phoneticPr fontId="12"/>
  </si>
  <si>
    <t>圧ざ、ひび割れ</t>
  </si>
  <si>
    <t>Ⅰ</t>
    <phoneticPr fontId="12"/>
  </si>
  <si>
    <t>要</t>
    <rPh sb="0" eb="1">
      <t>ヨウ</t>
    </rPh>
    <phoneticPr fontId="12"/>
  </si>
  <si>
    <t>要監視</t>
    <rPh sb="0" eb="1">
      <t>ヨウ</t>
    </rPh>
    <rPh sb="1" eb="3">
      <t>カンシ</t>
    </rPh>
    <phoneticPr fontId="12"/>
  </si>
  <si>
    <t>未</t>
    <rPh sb="0" eb="1">
      <t>ミ</t>
    </rPh>
    <phoneticPr fontId="12"/>
  </si>
  <si>
    <t>坑門</t>
    <rPh sb="0" eb="2">
      <t>コウモン</t>
    </rPh>
    <phoneticPr fontId="12"/>
  </si>
  <si>
    <t>アーチ（左側）</t>
    <rPh sb="4" eb="5">
      <t>ヒダリ</t>
    </rPh>
    <rPh sb="5" eb="6">
      <t>ガワ</t>
    </rPh>
    <phoneticPr fontId="12"/>
  </si>
  <si>
    <t>材質劣化</t>
    <rPh sb="0" eb="4">
      <t>ザイシツレッカ</t>
    </rPh>
    <phoneticPr fontId="12"/>
  </si>
  <si>
    <t>うき・はく離</t>
  </si>
  <si>
    <t>Ⅱa</t>
    <phoneticPr fontId="12"/>
  </si>
  <si>
    <t>Ⅱ</t>
    <phoneticPr fontId="12"/>
  </si>
  <si>
    <t>否</t>
    <rPh sb="0" eb="1">
      <t>ヒ</t>
    </rPh>
    <phoneticPr fontId="12"/>
  </si>
  <si>
    <t>要対策</t>
    <rPh sb="0" eb="1">
      <t>ヨウ</t>
    </rPh>
    <rPh sb="1" eb="3">
      <t>タイサク</t>
    </rPh>
    <phoneticPr fontId="12"/>
  </si>
  <si>
    <t>済</t>
    <rPh sb="0" eb="1">
      <t>スミ</t>
    </rPh>
    <phoneticPr fontId="12"/>
  </si>
  <si>
    <t>内装板</t>
    <rPh sb="0" eb="2">
      <t>ナイソウ</t>
    </rPh>
    <rPh sb="2" eb="3">
      <t>イタ</t>
    </rPh>
    <phoneticPr fontId="12"/>
  </si>
  <si>
    <t>アーチ（天端）</t>
    <rPh sb="4" eb="5">
      <t>テン</t>
    </rPh>
    <rPh sb="5" eb="6">
      <t>タン</t>
    </rPh>
    <phoneticPr fontId="12"/>
  </si>
  <si>
    <t>漏水</t>
    <rPh sb="0" eb="2">
      <t>ロウスイ</t>
    </rPh>
    <phoneticPr fontId="12"/>
  </si>
  <si>
    <t>鋼材腐食</t>
  </si>
  <si>
    <t>Ⅱb</t>
    <phoneticPr fontId="12"/>
  </si>
  <si>
    <t>Ⅲ</t>
    <phoneticPr fontId="12"/>
  </si>
  <si>
    <t>継続</t>
    <rPh sb="0" eb="2">
      <t>ケイゾク</t>
    </rPh>
    <phoneticPr fontId="12"/>
  </si>
  <si>
    <t>天井板</t>
    <rPh sb="0" eb="2">
      <t>テンジョウ</t>
    </rPh>
    <rPh sb="2" eb="3">
      <t>バン</t>
    </rPh>
    <phoneticPr fontId="12"/>
  </si>
  <si>
    <t>アーチ（全周）</t>
    <rPh sb="4" eb="6">
      <t>ゼンシュウ</t>
    </rPh>
    <phoneticPr fontId="12"/>
  </si>
  <si>
    <t>変形・移動</t>
  </si>
  <si>
    <t>Ⅳ</t>
    <phoneticPr fontId="12"/>
  </si>
  <si>
    <t>路面</t>
    <rPh sb="0" eb="2">
      <t>ロメン</t>
    </rPh>
    <phoneticPr fontId="12"/>
  </si>
  <si>
    <t>側壁（右側）</t>
    <rPh sb="0" eb="2">
      <t>ソクヘキ</t>
    </rPh>
    <rPh sb="3" eb="5">
      <t>ミギガワ</t>
    </rPh>
    <phoneticPr fontId="12"/>
  </si>
  <si>
    <t>沈下</t>
  </si>
  <si>
    <t>－</t>
    <phoneticPr fontId="12"/>
  </si>
  <si>
    <t>側壁（左側）</t>
    <rPh sb="0" eb="2">
      <t>ソクヘキ</t>
    </rPh>
    <rPh sb="3" eb="5">
      <t>ヒダリガワ</t>
    </rPh>
    <phoneticPr fontId="12"/>
  </si>
  <si>
    <t>隆起</t>
  </si>
  <si>
    <t>横断目地（右側）</t>
    <rPh sb="0" eb="2">
      <t>オウダン</t>
    </rPh>
    <rPh sb="2" eb="4">
      <t>メジ</t>
    </rPh>
    <rPh sb="5" eb="7">
      <t>ミギガワ</t>
    </rPh>
    <phoneticPr fontId="12"/>
  </si>
  <si>
    <t>巻厚の不足または減少、背面空洞</t>
  </si>
  <si>
    <t>横断目地（左側）</t>
    <rPh sb="0" eb="2">
      <t>オウダン</t>
    </rPh>
    <rPh sb="2" eb="4">
      <t>メジ</t>
    </rPh>
    <rPh sb="5" eb="7">
      <t>ヒダリガワ</t>
    </rPh>
    <phoneticPr fontId="12"/>
  </si>
  <si>
    <t>補修・補強材の破損</t>
  </si>
  <si>
    <t>横断目地（天端）</t>
    <rPh sb="0" eb="2">
      <t>オウダン</t>
    </rPh>
    <rPh sb="2" eb="4">
      <t>メジ</t>
    </rPh>
    <rPh sb="5" eb="6">
      <t>テン</t>
    </rPh>
    <rPh sb="6" eb="7">
      <t>タン</t>
    </rPh>
    <phoneticPr fontId="12"/>
  </si>
  <si>
    <t>漏水</t>
  </si>
  <si>
    <t>横断目地（全周）</t>
    <rPh sb="0" eb="2">
      <t>オウダン</t>
    </rPh>
    <rPh sb="2" eb="4">
      <t>メジ</t>
    </rPh>
    <rPh sb="5" eb="7">
      <t>ゼンシュウ</t>
    </rPh>
    <phoneticPr fontId="12"/>
  </si>
  <si>
    <t>滞水</t>
  </si>
  <si>
    <t>水平打ち継ぎ目（右側）</t>
    <rPh sb="0" eb="2">
      <t>スイヘイ</t>
    </rPh>
    <rPh sb="2" eb="3">
      <t>ウ</t>
    </rPh>
    <rPh sb="4" eb="5">
      <t>ツ</t>
    </rPh>
    <rPh sb="6" eb="7">
      <t>メ</t>
    </rPh>
    <rPh sb="8" eb="10">
      <t>ミギガワ</t>
    </rPh>
    <phoneticPr fontId="12"/>
  </si>
  <si>
    <t>土砂流出</t>
  </si>
  <si>
    <t>水平打ち継ぎ目（左側）</t>
    <rPh sb="0" eb="2">
      <t>スイヘイ</t>
    </rPh>
    <rPh sb="2" eb="3">
      <t>ウ</t>
    </rPh>
    <rPh sb="4" eb="5">
      <t>ツ</t>
    </rPh>
    <rPh sb="6" eb="7">
      <t>メ</t>
    </rPh>
    <rPh sb="8" eb="10">
      <t>ヒダリガワ</t>
    </rPh>
    <phoneticPr fontId="12"/>
  </si>
  <si>
    <t>その他</t>
  </si>
  <si>
    <t>面壁・妻壁等</t>
    <rPh sb="0" eb="2">
      <t>メンペキ</t>
    </rPh>
    <rPh sb="3" eb="4">
      <t>ツマ</t>
    </rPh>
    <rPh sb="4" eb="5">
      <t>カベ</t>
    </rPh>
    <rPh sb="5" eb="6">
      <t>トウ</t>
    </rPh>
    <phoneticPr fontId="12"/>
  </si>
  <si>
    <t>側壁</t>
    <rPh sb="0" eb="2">
      <t>ソクヘキ</t>
    </rPh>
    <phoneticPr fontId="12"/>
  </si>
  <si>
    <t>車道側</t>
    <rPh sb="0" eb="2">
      <t>シャドウ</t>
    </rPh>
    <rPh sb="2" eb="3">
      <t>ガワ</t>
    </rPh>
    <phoneticPr fontId="12"/>
  </si>
  <si>
    <t>ダクト側</t>
    <rPh sb="3" eb="4">
      <t>ガワ</t>
    </rPh>
    <phoneticPr fontId="12"/>
  </si>
  <si>
    <t>車道</t>
    <rPh sb="0" eb="2">
      <t>シャドウ</t>
    </rPh>
    <phoneticPr fontId="12"/>
  </si>
  <si>
    <t>歩道</t>
    <rPh sb="0" eb="2">
      <t>ホドウ</t>
    </rPh>
    <phoneticPr fontId="12"/>
  </si>
  <si>
    <t>監査歩路</t>
    <rPh sb="0" eb="2">
      <t>カンサ</t>
    </rPh>
    <rPh sb="2" eb="3">
      <t>ホ</t>
    </rPh>
    <rPh sb="3" eb="4">
      <t>ロ</t>
    </rPh>
    <phoneticPr fontId="12"/>
  </si>
  <si>
    <t>側溝</t>
    <rPh sb="0" eb="2">
      <t>ソッコウ</t>
    </rPh>
    <phoneticPr fontId="12"/>
  </si>
  <si>
    <t>様式C-1-2（附属物）、D-1-2</t>
    <rPh sb="0" eb="2">
      <t>ヨウシキ</t>
    </rPh>
    <rPh sb="8" eb="10">
      <t>フゾク</t>
    </rPh>
    <rPh sb="10" eb="11">
      <t>ブツ</t>
    </rPh>
    <phoneticPr fontId="12"/>
  </si>
  <si>
    <t>施設の内訳</t>
    <rPh sb="0" eb="2">
      <t>シセツ</t>
    </rPh>
    <rPh sb="3" eb="5">
      <t>ウチワケ</t>
    </rPh>
    <phoneticPr fontId="12"/>
  </si>
  <si>
    <t>部位区分</t>
    <rPh sb="0" eb="2">
      <t>ブイ</t>
    </rPh>
    <rPh sb="2" eb="4">
      <t>クブン</t>
    </rPh>
    <phoneticPr fontId="12"/>
  </si>
  <si>
    <t>異常の種類</t>
    <rPh sb="0" eb="2">
      <t>イジョウ</t>
    </rPh>
    <rPh sb="3" eb="5">
      <t>シュルイ</t>
    </rPh>
    <phoneticPr fontId="12"/>
  </si>
  <si>
    <t xml:space="preserve">異常判定区分 </t>
    <rPh sb="0" eb="2">
      <t>イジョウ</t>
    </rPh>
    <rPh sb="2" eb="4">
      <t>ハンテイ</t>
    </rPh>
    <rPh sb="4" eb="6">
      <t>クブン</t>
    </rPh>
    <phoneticPr fontId="12"/>
  </si>
  <si>
    <t>実施有無</t>
    <rPh sb="0" eb="2">
      <t>ジッシ</t>
    </rPh>
    <rPh sb="2" eb="4">
      <t>ウム</t>
    </rPh>
    <phoneticPr fontId="12"/>
  </si>
  <si>
    <t>照明施設</t>
    <rPh sb="0" eb="2">
      <t>ショウメイ</t>
    </rPh>
    <rPh sb="2" eb="4">
      <t>シセツ</t>
    </rPh>
    <phoneticPr fontId="12"/>
  </si>
  <si>
    <t>灯具</t>
    <rPh sb="0" eb="2">
      <t>トウグ</t>
    </rPh>
    <phoneticPr fontId="12"/>
  </si>
  <si>
    <t>附属物本体</t>
    <rPh sb="0" eb="2">
      <t>フゾク</t>
    </rPh>
    <rPh sb="2" eb="3">
      <t>ブツ</t>
    </rPh>
    <rPh sb="3" eb="5">
      <t>ホンタイ</t>
    </rPh>
    <phoneticPr fontId="12"/>
  </si>
  <si>
    <t>破断</t>
  </si>
  <si>
    <t>○</t>
    <phoneticPr fontId="12"/>
  </si>
  <si>
    <t>換気施設</t>
    <rPh sb="0" eb="2">
      <t>カンキ</t>
    </rPh>
    <rPh sb="2" eb="4">
      <t>シセツ</t>
    </rPh>
    <phoneticPr fontId="12"/>
  </si>
  <si>
    <t>ケーブル本体</t>
    <rPh sb="4" eb="6">
      <t>ホンタイ</t>
    </rPh>
    <phoneticPr fontId="12"/>
  </si>
  <si>
    <t>取付部材</t>
    <rPh sb="0" eb="1">
      <t>ト</t>
    </rPh>
    <rPh sb="1" eb="2">
      <t>ツ</t>
    </rPh>
    <rPh sb="2" eb="4">
      <t>ブザイ</t>
    </rPh>
    <phoneticPr fontId="12"/>
  </si>
  <si>
    <t>緩み、脱落</t>
  </si>
  <si>
    <t>×</t>
    <phoneticPr fontId="12"/>
  </si>
  <si>
    <t>非常用施設</t>
    <rPh sb="0" eb="3">
      <t>ヒジョウヨウ</t>
    </rPh>
    <rPh sb="3" eb="5">
      <t>シセツ</t>
    </rPh>
    <phoneticPr fontId="12"/>
  </si>
  <si>
    <t>ケーブル本体以外</t>
    <rPh sb="4" eb="6">
      <t>ホンタイ</t>
    </rPh>
    <rPh sb="6" eb="8">
      <t>イガイ</t>
    </rPh>
    <phoneticPr fontId="12"/>
  </si>
  <si>
    <t>ボルト・ナット，アンカー類</t>
    <phoneticPr fontId="12"/>
  </si>
  <si>
    <t>亀裂</t>
  </si>
  <si>
    <t>その他施設</t>
    <rPh sb="2" eb="3">
      <t>タ</t>
    </rPh>
    <rPh sb="3" eb="5">
      <t>シセツ</t>
    </rPh>
    <phoneticPr fontId="12"/>
  </si>
  <si>
    <t>腐食</t>
  </si>
  <si>
    <t>ジェットファン</t>
    <phoneticPr fontId="12"/>
  </si>
  <si>
    <t>変形，欠損</t>
  </si>
  <si>
    <t>VI計</t>
    <rPh sb="2" eb="3">
      <t>ケイ</t>
    </rPh>
    <phoneticPr fontId="12"/>
  </si>
  <si>
    <t>がたつき</t>
  </si>
  <si>
    <t>CO計</t>
    <rPh sb="2" eb="3">
      <t>ケイ</t>
    </rPh>
    <phoneticPr fontId="12"/>
  </si>
  <si>
    <t>風向風速計</t>
    <rPh sb="0" eb="2">
      <t>フウコウ</t>
    </rPh>
    <rPh sb="2" eb="5">
      <t>フウソクケイ</t>
    </rPh>
    <phoneticPr fontId="12"/>
  </si>
  <si>
    <t>点 滅 灯</t>
    <phoneticPr fontId="12"/>
  </si>
  <si>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</si>
  <si>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</si>
  <si>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</si>
  <si>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</si>
  <si>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</si>
  <si>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</si>
  <si>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2"/>
  </si>
  <si>
    <t>　様式B(1)　様式B(2)　様式B(3)</t>
    <phoneticPr fontId="12"/>
  </si>
  <si>
    <t>　様式B_001　様式B_002　様式B_003</t>
    <phoneticPr fontId="12"/>
  </si>
  <si>
    <t>　様式B_P001　様式B_P002　様式B_P003</t>
    <phoneticPr fontId="12"/>
  </si>
  <si>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2"/>
  </si>
  <si>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2"/>
  </si>
  <si>
    <t>※緯度・経度については、十進緯度経度小数第５位で記入すること。</t>
    <phoneticPr fontId="7"/>
  </si>
  <si>
    <t>定期点検結果</t>
  </si>
  <si>
    <t>■トンネル台帳  トンネル諸元、非常用施設諸元　【様式A-1】</t>
  </si>
  <si>
    <t>施設ID</t>
  </si>
  <si>
    <t>33.87472,132.21417</t>
  </si>
  <si>
    <t>フリガナ</t>
  </si>
  <si>
    <t>オキウラトンネル</t>
  </si>
  <si>
    <t>路線名</t>
  </si>
  <si>
    <t>県道　大島環状線</t>
  </si>
  <si>
    <t>管理者名</t>
  </si>
  <si>
    <t>柳井土木建築事務所</t>
  </si>
  <si>
    <t>二次</t>
  </si>
  <si>
    <t>名　称</t>
  </si>
  <si>
    <t>沖浦トンネル</t>
  </si>
  <si>
    <t>有</t>
  </si>
  <si>
    <t>所在地</t>
  </si>
  <si>
    <t>自</t>
  </si>
  <si>
    <t>山口県大島郡周防大島町</t>
  </si>
  <si>
    <t>作成者</t>
  </si>
  <si>
    <t>株式会社 長大
鷲尾 寛</t>
  </si>
  <si>
    <t>作成年月日</t>
  </si>
  <si>
    <t>トンネル延長</t>
  </si>
  <si>
    <t>L=</t>
  </si>
  <si>
    <t>ｍ</t>
  </si>
  <si>
    <t>至</t>
  </si>
  <si>
    <t>ﾄﾝﾈﾙの分類</t>
  </si>
  <si>
    <t>陸上トンネル（掘進工法）</t>
  </si>
  <si>
    <t>起点</t>
  </si>
  <si>
    <t>緯度</t>
  </si>
  <si>
    <t>完成年月日</t>
  </si>
  <si>
    <t>1991年</t>
  </si>
  <si>
    <t>舗装</t>
  </si>
  <si>
    <t>種　別</t>
  </si>
  <si>
    <t>コンクリート系</t>
  </si>
  <si>
    <t>トンネル非常用施設</t>
  </si>
  <si>
    <t>施設の内訳</t>
  </si>
  <si>
    <t>種別・方式</t>
  </si>
  <si>
    <t>型式</t>
  </si>
  <si>
    <t>個数</t>
  </si>
  <si>
    <t>更新年度</t>
  </si>
  <si>
    <t>経度</t>
  </si>
  <si>
    <t>供用年月日</t>
  </si>
  <si>
    <t>厚　さ</t>
  </si>
  <si>
    <t>25cm</t>
  </si>
  <si>
    <t>終点</t>
  </si>
  <si>
    <t>トンネル区分</t>
  </si>
  <si>
    <t>面　積</t>
  </si>
  <si>
    <t>内装種類</t>
  </si>
  <si>
    <t>更新年次</t>
  </si>
  <si>
    <t>一般有料区分</t>
  </si>
  <si>
    <t>一般</t>
  </si>
  <si>
    <t>天井板種類</t>
  </si>
  <si>
    <t>排水</t>
  </si>
  <si>
    <t>土かぶり</t>
  </si>
  <si>
    <t>坑門</t>
  </si>
  <si>
    <t>形式</t>
  </si>
  <si>
    <t>面壁型</t>
  </si>
  <si>
    <t>内空断面積</t>
  </si>
  <si>
    <t>延長</t>
  </si>
  <si>
    <t>施設</t>
  </si>
  <si>
    <t>交 通 量</t>
  </si>
  <si>
    <t>道路附属物等</t>
  </si>
  <si>
    <t>照明</t>
  </si>
  <si>
    <t>LED</t>
  </si>
  <si>
    <t>道 路 幅</t>
  </si>
  <si>
    <t>換気</t>
  </si>
  <si>
    <t>自然換気</t>
  </si>
  <si>
    <t>幅　員</t>
  </si>
  <si>
    <t>車 道 幅</t>
  </si>
  <si>
    <t>竣工巻厚</t>
  </si>
  <si>
    <t>アーチ</t>
  </si>
  <si>
    <t>cm</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</si>
  <si>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</si>
  <si>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</si>
  <si>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</si>
  <si>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</si>
  <si>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</si>
  <si>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</si>
  <si>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</si>
  <si>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</si>
  <si>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</si>
  <si>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</si>
  <si>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</si>
  <si>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</si>
  <si>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</si>
  <si>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</si>
  <si>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</si>
  <si>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</si>
  <si>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</si>
  <si>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</si>
  <si>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</si>
  <si>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</si>
  <si>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</si>
  <si>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</si>
  <si>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</si>
  <si>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</si>
  <si>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</si>
  <si>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</si>
  <si>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PS</t>
  </si>
  <si>
    <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</si>
  <si>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</si>
  <si>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</si>
  <si>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</si>
  <si>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</si>
  <si>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</si>
  <si>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</si>
  <si>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</si>
  <si>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</si>
  <si>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</si>
  <si>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</si>
  <si>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</si>
  <si>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</si>
  <si>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</si>
  <si>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</si>
  <si>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</si>
  <si>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</si>
  <si>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</si>
  <si>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</si>
  <si>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</si>
  <si>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</si>
  <si>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</si>
  <si>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</si>
  <si>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</si>
  <si>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</si>
  <si>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</si>
  <si>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PE</t>
  </si>
  <si>
    <t>■定期点検記録様式　トンネル変状・異常箇所写真位置図　【様式B】</t>
  </si>
  <si>
    <t>定期点検年月日</t>
  </si>
  <si>
    <t>県道 大島環状線</t>
  </si>
  <si>
    <t>定期点検実施者</t>
  </si>
  <si>
    <t>株式会社長大</t>
  </si>
  <si>
    <t>鷲尾 寛</t>
  </si>
  <si>
    <t>自専道
or
一般道</t>
  </si>
  <si>
    <t>建設年度</t>
  </si>
  <si>
    <t>幅員</t>
  </si>
  <si>
    <t>トンネル毎
の健全性の
診断の区分</t>
  </si>
  <si>
    <t>Ⅱ</t>
  </si>
  <si>
    <t>変状・異常
箇所数合計</t>
  </si>
  <si>
    <t>トンネル本体工</t>
  </si>
  <si>
    <t>材質劣化</t>
  </si>
  <si>
    <t>Ⅲ</t>
  </si>
  <si>
    <t>Ⅳ</t>
  </si>
  <si>
    <t>附属物等
の取付状態</t>
  </si>
  <si>
    <t>◯
（応急措置後)</t>
  </si>
  <si>
    <t>✕</t>
  </si>
  <si>
    <t>外力</t>
  </si>
  <si>
    <t>名  称</t>
  </si>
  <si>
    <t>面壁・妻壁等</t>
  </si>
  <si>
    <t>－</t>
  </si>
  <si>
    <t>Ⅰ</t>
  </si>
  <si>
    <t>否</t>
  </si>
  <si>
    <t>覆工</t>
  </si>
  <si>
    <t>横断目地（左側）</t>
  </si>
  <si>
    <t>0.40m2</t>
  </si>
  <si>
    <t>0.22m2</t>
  </si>
  <si>
    <t>Ⅱb</t>
  </si>
  <si>
    <t>要監視</t>
  </si>
  <si>
    <t>継続</t>
  </si>
  <si>
    <t>監視(日常巡視)</t>
  </si>
  <si>
    <t>監視</t>
  </si>
  <si>
    <t>0.03m2</t>
  </si>
  <si>
    <t>アーチ（天端）</t>
  </si>
  <si>
    <t>8.36m2</t>
  </si>
  <si>
    <t>11.57m2</t>
  </si>
  <si>
    <t>0.04m2</t>
  </si>
  <si>
    <t>Ⅱa</t>
  </si>
  <si>
    <t>路面</t>
  </si>
  <si>
    <t>車道</t>
  </si>
  <si>
    <t>0.01m2</t>
  </si>
  <si>
    <t>横断目地（天端）</t>
  </si>
  <si>
    <t>0.02m2</t>
  </si>
  <si>
    <t>0.20m2</t>
  </si>
  <si>
    <t>0.05m2</t>
  </si>
  <si>
    <t>側壁（右側）</t>
  </si>
  <si>
    <t>0.16m2</t>
  </si>
  <si>
    <t>0.07m2</t>
  </si>
  <si>
    <t>0.18m2</t>
  </si>
  <si>
    <t>0.17m2</t>
  </si>
  <si>
    <t>0.12m2</t>
  </si>
  <si>
    <t>0.25m2</t>
  </si>
  <si>
    <t>4.95m2</t>
  </si>
  <si>
    <t>5.70m2</t>
  </si>
  <si>
    <t>アーチ（右側）</t>
  </si>
  <si>
    <t>要対策</t>
  </si>
  <si>
    <t>はく落防止対策工</t>
  </si>
  <si>
    <t>0.11m2</t>
  </si>
  <si>
    <t>0.08m2</t>
  </si>
  <si>
    <t>0.77m2</t>
  </si>
  <si>
    <t>0.10m2</t>
  </si>
  <si>
    <t>0.13m2</t>
  </si>
  <si>
    <t>0.19m2</t>
  </si>
  <si>
    <t>0.06m2</t>
  </si>
  <si>
    <t>2.23m2</t>
  </si>
  <si>
    <t>6.91m2</t>
  </si>
  <si>
    <t>横断目地（右側）</t>
  </si>
  <si>
    <t>2.30m2</t>
  </si>
  <si>
    <t>1.35m2</t>
  </si>
  <si>
    <t>1.83m2</t>
  </si>
  <si>
    <t>1.06m2</t>
  </si>
  <si>
    <t>0.09m2</t>
  </si>
  <si>
    <t>歩道</t>
  </si>
  <si>
    <t>2.40m×2.95m</t>
  </si>
  <si>
    <t>監視・定期的清掃</t>
  </si>
  <si>
    <t>1.43m2</t>
  </si>
  <si>
    <t>0.32m2</t>
  </si>
  <si>
    <t>0.14m2</t>
  </si>
  <si>
    <t>0.23m2</t>
  </si>
  <si>
    <t>3.98m2</t>
  </si>
  <si>
    <t>4.05m2</t>
  </si>
  <si>
    <t>0.47m2</t>
  </si>
  <si>
    <t>0.42m2</t>
  </si>
  <si>
    <t>0.15m2</t>
  </si>
  <si>
    <t>済</t>
  </si>
  <si>
    <t>はく落防止対策工(叩落し)を実施</t>
  </si>
  <si>
    <t>0.37m2</t>
  </si>
  <si>
    <t>アーチ（左側）</t>
  </si>
  <si>
    <t>1.08m2</t>
  </si>
  <si>
    <t>1.12m2</t>
  </si>
  <si>
    <t>1.90m2</t>
  </si>
  <si>
    <t>2.12m2</t>
  </si>
  <si>
    <t>漏水対策工</t>
  </si>
  <si>
    <t>0.33m2</t>
  </si>
  <si>
    <t>6.35m×2.40m</t>
  </si>
  <si>
    <t>0.21m2</t>
  </si>
  <si>
    <t>長さ4.60m×幅1.00mm、他</t>
  </si>
  <si>
    <t>1.13m2</t>
  </si>
  <si>
    <t>1.56m2</t>
  </si>
  <si>
    <t>側壁（左側）</t>
  </si>
  <si>
    <t>0.38m2</t>
  </si>
  <si>
    <t>1.88m2</t>
  </si>
  <si>
    <t>1.74m2</t>
  </si>
  <si>
    <t>5.06m2</t>
  </si>
  <si>
    <t>2.60m2</t>
  </si>
  <si>
    <t>0.31m2</t>
  </si>
  <si>
    <t>2.42m2</t>
  </si>
  <si>
    <t>長さ11.1m×幅1.50mm、他</t>
  </si>
  <si>
    <t>重点監視</t>
  </si>
  <si>
    <t>4.86m2</t>
  </si>
  <si>
    <t>3.20m2</t>
  </si>
  <si>
    <t>4.69m2</t>
  </si>
  <si>
    <t>4.81m2</t>
  </si>
  <si>
    <t>0.28m2</t>
  </si>
  <si>
    <t>5.53m2</t>
  </si>
  <si>
    <t>2.01m2</t>
  </si>
  <si>
    <t>長さ11.60m×幅1.00mm</t>
  </si>
  <si>
    <t>3.34m2</t>
  </si>
  <si>
    <t>0.71m2</t>
  </si>
  <si>
    <t>0.27m2</t>
  </si>
  <si>
    <t>舗装補修工</t>
  </si>
  <si>
    <t>側溝</t>
  </si>
  <si>
    <t>1箇所</t>
  </si>
  <si>
    <t>0.78m2</t>
  </si>
  <si>
    <t>1.81m2</t>
  </si>
  <si>
    <t>8.32m2</t>
  </si>
  <si>
    <t>4.31m2</t>
  </si>
  <si>
    <t>2.44m2</t>
  </si>
  <si>
    <t>1.85m2</t>
  </si>
  <si>
    <t>0.26m2</t>
  </si>
  <si>
    <t>0.56m2</t>
  </si>
  <si>
    <t>5.86m2</t>
  </si>
  <si>
    <t>1.29m2</t>
  </si>
  <si>
    <t>0.34m2</t>
  </si>
  <si>
    <t>4.08m2</t>
  </si>
  <si>
    <t>4.48m2</t>
  </si>
  <si>
    <t>0.83m2</t>
  </si>
  <si>
    <t>0.24m2</t>
  </si>
  <si>
    <t>2.55m2</t>
  </si>
  <si>
    <t>0.65m2</t>
  </si>
  <si>
    <t>長さ1.50m×幅1.50mm、他</t>
  </si>
  <si>
    <t>0.73m2</t>
  </si>
  <si>
    <t>0.88m2</t>
  </si>
  <si>
    <t>その他施設</t>
  </si>
  <si>
    <t>附属物本体</t>
  </si>
  <si>
    <t>異常なし</t>
  </si>
  <si>
    <t>-</t>
  </si>
  <si>
    <t>■定期点検記録様式　変状写真台帳【様式D-1-1】</t>
  </si>
  <si>
    <t>路 線 名</t>
  </si>
  <si>
    <t>写真
番号</t>
  </si>
  <si>
    <t>覆工スパン
番号</t>
  </si>
  <si>
    <t>変状番号</t>
  </si>
  <si>
    <t>変状
部位</t>
  </si>
  <si>
    <t>対象箇所</t>
  </si>
  <si>
    <t>対策
区分</t>
  </si>
  <si>
    <t>応急措置前</t>
  </si>
  <si>
    <t>応急措置後</t>
  </si>
  <si>
    <t>前回変状の発生範囲及び規模</t>
  </si>
  <si>
    <t>規模記載なし (判定Ⅰ)</t>
  </si>
  <si>
    <t>変状の発生範囲及び規模</t>
  </si>
  <si>
    <t>0.40m2(0.80m×0.50m)</t>
  </si>
  <si>
    <t>規模記載なし (判定Ⅱb)</t>
  </si>
  <si>
    <t>実施状況（実施日）</t>
  </si>
  <si>
    <t>対策履歴</t>
  </si>
  <si>
    <t xml:space="preserve">面壁に植生(除草済み)。現状で利用者被害がないと判断しⅠ判定とした。 </t>
  </si>
  <si>
    <t>メモ</t>
  </si>
  <si>
    <t xml:space="preserve">横断目地部(側壁左側)に漏水跡。現状で利用者被害の可能性は低いため、監視にとどめる。 </t>
  </si>
  <si>
    <t>0.03m2(0.30m×0.10m、D=100mm)</t>
  </si>
  <si>
    <t>8.36m2(8.80m×0.95m)</t>
  </si>
  <si>
    <t>横断目地部(アーチ左側)にはく落。現状で利用者被害がないと判断しⅠ判定とした。 ※打音異常無し</t>
  </si>
  <si>
    <t xml:space="preserve">アーチ部(天端)にひび割れ沿いの漏水跡(遊離石灰)。現状で利用者被害の可能性は低いため、監視にとどめる。 </t>
  </si>
  <si>
    <t>0.04m2(0.10m×0.40m、D=30mm)</t>
  </si>
  <si>
    <t>0.1m×0.4m (判定Ⅱa)</t>
  </si>
  <si>
    <t>0.01m2(0.20m×0.05m)</t>
  </si>
  <si>
    <t>0.2m×0.03m (判定Ⅱb)</t>
  </si>
  <si>
    <t xml:space="preserve">アーチ部(天端)に鋼材露出。現状で利用者被害の可能性は低いため、監視にとどめる。 </t>
  </si>
  <si>
    <t>車道に目地部にうき。現状で利用者被害の可能性は低い。 ※打音異常無し</t>
  </si>
  <si>
    <t>0.01m2(0.05m×0.05m)</t>
  </si>
  <si>
    <t>今回新規変状</t>
  </si>
  <si>
    <t>0.03m2(0.10m×0.30m)</t>
  </si>
  <si>
    <t xml:space="preserve">面壁に鋼材露出。新たに発生。現状で利用者被害の可能性は低いため、監視にとどめる。 </t>
  </si>
  <si>
    <t xml:space="preserve">アーチ部(天端)に鋼材露出。新たに発生。現状で利用者被害の可能性は低いため、監視にとどめる。 </t>
  </si>
  <si>
    <t>0.01m2(0.25m×0.05m)</t>
  </si>
  <si>
    <t>横断目地部(天端)に豆板。新たに発生。現状で利用者被害の可能性は低いため、監視にとどめる。 ※打音異常無し</t>
  </si>
  <si>
    <t xml:space="preserve">横断目地部(天端)に補修跡(FRPメッシュ工)。対策箇所に劣化・損傷はみられない。現状で利用者被害がないと判断しⅠ判定とした。 </t>
  </si>
  <si>
    <t>0.02m2(0.40m×0.05m)</t>
  </si>
  <si>
    <t>0.4m×0.05m (判定Ⅱb)</t>
  </si>
  <si>
    <t>0.02m2(0.45m×0.05m)</t>
  </si>
  <si>
    <t>0.45m×0.04m (判定Ⅱb)</t>
  </si>
  <si>
    <t>0.20m2(0.70m×0.10m、他1箇所)</t>
  </si>
  <si>
    <t>0.6×0.03,0.6×0.05 (判定Ⅱb)</t>
  </si>
  <si>
    <t>0.22m2(1.45m×0.15m)</t>
  </si>
  <si>
    <t>側壁部(右側)に半月状ひび割れ。新たに発生。現状で利用者被害の可能性は低いため、監視にとどめる。 ※打音異常無し</t>
  </si>
  <si>
    <t>0.16m2(1.30m×0.05m、他1箇所)</t>
  </si>
  <si>
    <t>1.3×0.03,1.0×0.03 (判定Ⅱb)</t>
  </si>
  <si>
    <t>0.18m2(0.40m×0.05m、他2箇所)</t>
  </si>
  <si>
    <t>0.4×0.03,0.2×0.03×2箇所 (判定Ⅱb)</t>
  </si>
  <si>
    <t>0.02m2(0.30m×0.05m)</t>
  </si>
  <si>
    <t>0.3m×0.03m (判定Ⅱb)</t>
  </si>
  <si>
    <t>0.17m2(0.40m×0.05m、他2箇所)</t>
  </si>
  <si>
    <t>0.4×0.03,0.4×0.05 (判定Ⅱb)</t>
  </si>
  <si>
    <t>0.4m×0.03m (判定Ⅱb)</t>
  </si>
  <si>
    <t>0.12m2(0.20m×0.05m、他2箇所)</t>
  </si>
  <si>
    <t>0.2×0.03×2箇所,0.15×0.03 (判定Ⅱb)</t>
  </si>
  <si>
    <t>0.25m2(5.00m×0.05m)</t>
  </si>
  <si>
    <t>4.95m2(4.30m×1.15m)</t>
  </si>
  <si>
    <t>幅0.5m (判定Ⅱb)</t>
  </si>
  <si>
    <t>0.02m2(0.10m×0.15m)</t>
  </si>
  <si>
    <t>0.1m×0.15m (判定Ⅱa)</t>
  </si>
  <si>
    <t>アーチ部(天端)に半月状ひび割れ。現状で利用者被害の可能性は低いため、監視にとどめる。 ※打音異常無し</t>
  </si>
  <si>
    <t xml:space="preserve">アーチ部(右側)に鋼材露出。将来的に利用者に影響が及ぶ可能性があるため、重点的な監視及び計画的な対策を必要とする。 </t>
  </si>
  <si>
    <t>0.11m2(0.40m×0.20m、他1箇所)</t>
  </si>
  <si>
    <t>0.4m×0.2m (判定Ⅱb)</t>
  </si>
  <si>
    <t>0.11m2(0.50m×0.05m、他1箇所)</t>
  </si>
  <si>
    <t>0.4×0.05,0.5×0.05 (判定Ⅱb)</t>
  </si>
  <si>
    <t>0.77m2(0.20m×0.40m、他2箇所)</t>
  </si>
  <si>
    <t>0.3×0.03,0.2×0.03,0.4×0.2 (判定Ⅱb)</t>
  </si>
  <si>
    <t>0.16m2(1.30m×0.10m、他1箇所)</t>
  </si>
  <si>
    <t>1.3m×0.1m (判定Ⅱb)</t>
  </si>
  <si>
    <t>0.19m2(0.80m×0.05m、他2箇所)</t>
  </si>
  <si>
    <t>0.6×0.05,0.25×0.03,0.6×0.03 (判定Ⅱb)</t>
  </si>
  <si>
    <t>車道に目地部にうき。拡幅。現状で利用者被害の可能性は低いため、監視にとどめる。 ※打音異常無し</t>
  </si>
  <si>
    <t>2.23m2(4.45m×0.50m)</t>
  </si>
  <si>
    <t xml:space="preserve">横断目地部(アーチ左側)ににじみ。現状で利用者被害の可能性は低いため、監視にとどめる。 </t>
  </si>
  <si>
    <t>2.30m2(4.60m×0.50m)</t>
  </si>
  <si>
    <t>1.83m2(2.15m×0.85m)</t>
  </si>
  <si>
    <t xml:space="preserve">横断目地部(アーチ右側)ににじみ(遊離石灰)。現状で利用者被害の可能性は低いため、監視にとどめる。 </t>
  </si>
  <si>
    <t xml:space="preserve">アーチ部(右側)にひび割れ沿いのにじみ(遊離石灰)。現状で利用者被害の可能性は低いため、監視にとどめる。 </t>
  </si>
  <si>
    <t>0.06m2(0.50m×0.05m、他1箇所)</t>
  </si>
  <si>
    <t>0.5m×0.03m (判定Ⅱb)</t>
  </si>
  <si>
    <t>0.09m2(0.40m×0.05m、他2箇所)</t>
  </si>
  <si>
    <t>0.2×0.03,0.4×0.03,0.3×0.03 (判定Ⅱb)</t>
  </si>
  <si>
    <t>0.05m2(1.00m×0.05m)</t>
  </si>
  <si>
    <t>1m×0.05m (判定Ⅱb)</t>
  </si>
  <si>
    <t>(2.40m×2.95m、t=50mm)</t>
  </si>
  <si>
    <t xml:space="preserve">歩道に滞水(土砂堆積)。現状で利用者被害の可能性は低いため、監視及び定期的な清掃にとどめる。 </t>
  </si>
  <si>
    <t>1.43m2(2.85m×0.50m)</t>
  </si>
  <si>
    <t xml:space="preserve">横断目地部(アーチ右側)ににじみ。現状で利用者被害の可能性は低いため、監視にとどめる。 </t>
  </si>
  <si>
    <t>0.32m2(0.50m×0.05m、他3箇所)</t>
  </si>
  <si>
    <t>0.5×0.05,0.25×0.04 (判定Ⅱb)</t>
  </si>
  <si>
    <t>0.14m2(0.70m×0.20m)</t>
  </si>
  <si>
    <t>0.7m×0.15m (判定Ⅱb)</t>
  </si>
  <si>
    <t>0.23m2(0.60m×0.05m、他2箇所)</t>
  </si>
  <si>
    <t>0.4×0.03,0.25×0.05,0.5×0.03 (判定Ⅱb)</t>
  </si>
  <si>
    <t>0.04m2(0.10m×0.40m)</t>
  </si>
  <si>
    <t>アーチ部(右側)に閉合ひび割れ(打音異常なし)。新たに発生。現状で利用者被害の可能性は低いため、監視にとどめる。 ※打音異常無し</t>
  </si>
  <si>
    <t>3.98m2(7.95m×0.50m)</t>
  </si>
  <si>
    <t>0.04m2(0.70m×0.05m、D=200mm)</t>
  </si>
  <si>
    <t xml:space="preserve">横断目地部(天端)ににじみ。現状で利用者被害の可能性は低いため、監視にとどめる。 </t>
  </si>
  <si>
    <t>横断目地部(天端)にはく落。現状で利用者被害がないと判断しⅠ判定とした。 ※打音異常無し</t>
  </si>
  <si>
    <t>0.02m2(0.10m×0.20m、D=20mm)</t>
  </si>
  <si>
    <t>0.47m2(0.80m×0.05m、他5箇所)</t>
  </si>
  <si>
    <t>0.8×0.05,0.3×0.03,0.2×0.03,0.5×0.03,0.3×0.1,0.6×0.05 (判定Ⅱb)</t>
  </si>
  <si>
    <t xml:space="preserve">アーチ部(天端)にはく落。現状で利用者被害がないと判断しⅠ判定とした。 </t>
  </si>
  <si>
    <t>0.42m2(1.60m×0.10m、他2箇所)</t>
  </si>
  <si>
    <t>0.7×0.1,0.5×0.05,1.3×0.1 (判定Ⅱb)</t>
  </si>
  <si>
    <t>0.07m2(0.70m×0.10m)</t>
  </si>
  <si>
    <t>0.7m×0.05m (判定Ⅱb)</t>
  </si>
  <si>
    <t>0.15m2(0.60m×0.10m、他2箇所)</t>
  </si>
  <si>
    <t>0.2×0.03,0.4×0.05 (判定Ⅱb)</t>
  </si>
  <si>
    <t>0.17m2(0.50m×0.05m、他1箇所)</t>
  </si>
  <si>
    <t>0.5×0.03,0.2×0.15 (判定Ⅱb)</t>
  </si>
  <si>
    <t>車道に目地部にうき。増加。現状で利用者被害の可能性は低いため、監視にとどめる。 ※打音異常無し</t>
  </si>
  <si>
    <t>0.11m2(0.15m×0.30m、他1箇所)</t>
  </si>
  <si>
    <t>0.4m×0.3m (判定Ⅱb)</t>
  </si>
  <si>
    <t>0.04m2(0.35m×0.10m)</t>
  </si>
  <si>
    <t>横断目地部(天端)に半月状ひび割れ(打音異常なし)。新たに発生。現状で利用者被害の可能性は低いため、監視にとどめる。 ※打音異常無し</t>
  </si>
  <si>
    <t>0.22m2(1.20m×0.10m、他1箇所)</t>
  </si>
  <si>
    <t>1.2m×0.05m (判定Ⅱb)</t>
  </si>
  <si>
    <t>0.3×0.03×2箇所,0.7×0.1 (判定Ⅱb)</t>
  </si>
  <si>
    <t>車道に目地部にうき・欠損。現状で利用者被害の可能性は低いため、監視にとどめる。 ※打音異常無し</t>
  </si>
  <si>
    <t>0.01m2(0.10m×0.05m)</t>
  </si>
  <si>
    <t>0.37m2(3.70m×0.10m)</t>
  </si>
  <si>
    <t>横断目地部(天端)にはく落(叩落し実施)。今回点検時に確認されたうきを叩き落した事により状態は改善され、現状で利用者被害がないと判断しⅠ判定とした。 ※打音異常無し</t>
  </si>
  <si>
    <t>1.08m2(2.15m×0.50m)</t>
  </si>
  <si>
    <t>0.01m2(0.20m×0.05m、D=50mm)</t>
  </si>
  <si>
    <t xml:space="preserve">アーチ部(左側)にひび割れ沿いの漏水跡(遊離石灰)。現状で利用者被害の可能性は低いため、監視にとどめる。 </t>
  </si>
  <si>
    <t>0.02m2(0.20m×0.10m、D=50mm)</t>
  </si>
  <si>
    <t>1.90m2(3.80m×0.50m)</t>
  </si>
  <si>
    <t>横断目地部(アーチ右側)にはく落。現状で利用者被害がないと判断しⅠ判定とした。 ※打音異常無し</t>
  </si>
  <si>
    <t xml:space="preserve">横断目地部(アーチ右側)に流下(前回にじみ)。将来的に利用者に影響が及ぶ可能性があるため、重点的な監視及び計画的な対策を必要とする。 </t>
  </si>
  <si>
    <t>0.06m2(0.20m×0.20m、他1箇所)</t>
  </si>
  <si>
    <t>0.2×0.2,0.25×0.03 (判定Ⅱb)</t>
  </si>
  <si>
    <t>0.33m2(2.20m×0.15m)</t>
  </si>
  <si>
    <t>2.2m×0.15m (判定Ⅱb)</t>
  </si>
  <si>
    <t>(6.35m×2.40m)</t>
  </si>
  <si>
    <t xml:space="preserve">歩道に滞水(土砂堆積)。将来的に利用者に影響が及ぶ可能性があるため、重点的な監視及び計画的な対策を必要とする。 </t>
  </si>
  <si>
    <t>車道に目地部に欠損。現状で利用者被害の可能性は低い。 ※打音異常無し</t>
    <phoneticPr fontId="12"/>
  </si>
  <si>
    <t>0.21m2(4.10m×0.05m)</t>
  </si>
  <si>
    <t>前回調書記載なし</t>
  </si>
  <si>
    <t xml:space="preserve">アーチ部(右側)に縦断ひび割れ(にじみ)。前回調書記載なし。現状で利用者被害の可能性は低いため、監視にとどめる。 </t>
  </si>
  <si>
    <t>1.13m2(1.50m×0.75m)</t>
  </si>
  <si>
    <t>0.38m2(0.75m×0.50m)</t>
  </si>
  <si>
    <t xml:space="preserve">アーチ部(左側)にひび割れ沿いのにじみ。現状で利用者被害の可能性は低いため、監視にとどめる。 </t>
  </si>
  <si>
    <t xml:space="preserve">側壁部(左側)にひび割れ沿いのにじみ(遊離石灰)。現状で利用者被害の可能性は低いため、監視にとどめる。 </t>
  </si>
  <si>
    <t>1.88m2(1.25m×1.50m)</t>
  </si>
  <si>
    <t xml:space="preserve">側壁部(右側)にひび割れ沿いのにじみ。現状で利用者被害の可能性は低いため、監視にとどめる。 </t>
  </si>
  <si>
    <t>5.06m2(1.35m×3.75m)</t>
  </si>
  <si>
    <t>0.18m2(0.70m×0.05m、他2箇所)</t>
  </si>
  <si>
    <t>0.7×0.05,0.15×0.03×2箇所 (判定Ⅱb)</t>
  </si>
  <si>
    <t xml:space="preserve">側壁部(右側)にひび割れ沿いの流下(前回にじみ)。将来的に利用者に影響が及ぶ可能性があるため、重点的な監視及び計画的な対策を必要とする。 </t>
  </si>
  <si>
    <t>0.31m2(0.70m×0.05m、他4箇所)</t>
  </si>
  <si>
    <t>0.2×0.03,0.15×0.03,0.7×0.1 (判定Ⅱb)</t>
  </si>
  <si>
    <t>0.13m2(0.60m×0.05m、他1箇所)</t>
  </si>
  <si>
    <t>0.4×0.05,0.6×0.05 (判定Ⅱb)</t>
  </si>
  <si>
    <t>0.16m2(1.00m×0.10m、他1箇所)</t>
  </si>
  <si>
    <t>0.4×0.03,0.8×0.05 (判定Ⅱb)</t>
  </si>
  <si>
    <t>車道に目地部にうき。拡大。現状で利用者被害の可能性は低いため、監視にとどめる。 ※打音異常無し</t>
  </si>
  <si>
    <t>0.06m2(0.30m×0.05m、他1箇所)</t>
  </si>
  <si>
    <t>0.3×0.03,0.2×0.03 (判定Ⅱb)</t>
  </si>
  <si>
    <t>2.42m2(1.15m×2.10m)</t>
  </si>
  <si>
    <t xml:space="preserve">側壁部(右側)にひび割れ沿いの流下。前回調書記載なし。将来的に利用者に影響が及ぶ可能性があるため、重点的な監視及び計画的な対策を必要とする。 </t>
  </si>
  <si>
    <t>4.86m2(1.80m×2.70m)</t>
  </si>
  <si>
    <t>2m×1.6m (判定Ⅱb)</t>
  </si>
  <si>
    <t xml:space="preserve">アーチ部(右側)に縦断ひび割れ(流下)。拡幅。前回調書記載なし。将来的に利用者に影響が及ぶ可能性があるため、重点的な監視を必要とする。 </t>
  </si>
  <si>
    <t xml:space="preserve">アーチ部(左側)に異音(一部巻厚不足)。範囲拡大。現状で利用者被害の可能性は低いため、監視にとどめる。※打音異常無し </t>
  </si>
  <si>
    <t>0.07m2(0.70m×0.10m、D=100mm)</t>
  </si>
  <si>
    <t>4.69m2(1.40m×3.35m)</t>
  </si>
  <si>
    <t>横断目地部(天端)に豆板(はく落箇所の劣化)。現状で利用者被害の可能性は低いため、監視にとどめる。 ※打音異常無し</t>
  </si>
  <si>
    <t xml:space="preserve">アーチ部(右側)にひび割れ沿いのにじみ。現状で利用者被害の可能性は低いため、監視にとどめる。 </t>
  </si>
  <si>
    <t>0.04m2(0.70m×0.05m)</t>
  </si>
  <si>
    <t>0.7m×0.1m (判定Ⅱb)</t>
  </si>
  <si>
    <t>0.28m2(0.60m×0.20m、他1箇所)</t>
  </si>
  <si>
    <t>0.6×0.2,0.2×0.03 (判定Ⅱb)</t>
  </si>
  <si>
    <t>0.05m2(0.45m×0.10m)</t>
  </si>
  <si>
    <t>0.45m×0.1m (判定Ⅱb)</t>
  </si>
  <si>
    <t>0.77m2(1.10m×0.70m)</t>
  </si>
  <si>
    <t xml:space="preserve">アーチ部(右側)に鋼材露出。新たに発生。将来的に利用者に影響が及ぶ可能性があるため、重点的な監視及び計画的な対策を必要とする。 </t>
  </si>
  <si>
    <t>0.03m2(0.30m×0.10m、D=70mm)</t>
  </si>
  <si>
    <t>0.04m2(0.40m×0.10m、D=100mm)</t>
  </si>
  <si>
    <t xml:space="preserve">アーチ部(天端)に補修跡(可視樹脂シート)。対策箇所に劣化・損傷はみられない。現状で利用者被害がないと判断しⅠ判定とした。 </t>
  </si>
  <si>
    <t>0.13m2(0.15m×0.10m、他1箇所)</t>
  </si>
  <si>
    <t>0.15×0.03×2箇所 (判定Ⅱb)</t>
  </si>
  <si>
    <t>0.2m×0.05m (判定Ⅱb)</t>
  </si>
  <si>
    <t>0.07m2(0.50m×0.10m、他1箇所)</t>
  </si>
  <si>
    <t>0.5×0.1,0.25×0.05 (判定Ⅱb)</t>
  </si>
  <si>
    <t>0.13m2(0.25m×0.50m)</t>
  </si>
  <si>
    <t xml:space="preserve">側壁部(左側)にひび割れ沿いの漏水跡(遊離石灰)。現状で利用者被害の可能性は低いため、監視にとどめる。 </t>
  </si>
  <si>
    <t>5.53m2(1.40m×3.95m)</t>
  </si>
  <si>
    <t>0.04m2(0.40m×0.05m、他1箇所)</t>
  </si>
  <si>
    <t>0.4×0.03,0.3×0.03 (判定Ⅱb)</t>
  </si>
  <si>
    <t>0.08m2(0.70m×0.10m、他1箇所)</t>
  </si>
  <si>
    <t>0.7×0.1,0.2×0.03 (判定Ⅱb)</t>
  </si>
  <si>
    <t>0.18m2(1.80m×0.10m)</t>
  </si>
  <si>
    <t>0.1×0.05,0.6×0.1 (判定Ⅱb)</t>
  </si>
  <si>
    <t>0.32m2(0.60m×0.05m、他4箇所)</t>
  </si>
  <si>
    <t>0.4×0.05,0.35×0.03,0.3×0.03,0.6×0.05,0.4×0.1 (判定Ⅱb)</t>
  </si>
  <si>
    <t>0.10m2(1.00m×0.10m)</t>
  </si>
  <si>
    <t xml:space="preserve">アーチ部(右側)に縦断ひび割れ(にじみ)。拡幅。前回調書記載なし。将来的に利用者に影響が及ぶ可能性があるため、重点的な監視を必要とする。 </t>
  </si>
  <si>
    <t>3.34m2(1.45m×2.30m)</t>
  </si>
  <si>
    <t>0.04m2(0.40m×0.10m、D=50mm)</t>
  </si>
  <si>
    <t xml:space="preserve">アーチ部(左側)にひび割れ沿いのにじみ(遊離石灰)。現状で利用者被害の可能性は低いため、監視にとどめる。 </t>
  </si>
  <si>
    <t>0.04m2(0.25m×0.15m)</t>
  </si>
  <si>
    <t>0.25m×0.15m (判定Ⅱb)</t>
  </si>
  <si>
    <t>車道にうき。現状で利用者被害の可能性は低い。 ※打音異常無し</t>
  </si>
  <si>
    <t>0.31m2(0.20m×0.15m、他2箇所)</t>
  </si>
  <si>
    <t>0.2×0.15,0.35×0.05,0.2×0.03 (判定Ⅱb)</t>
  </si>
  <si>
    <t>0.27m2(0.90m×0.30m、D=50mm)</t>
  </si>
  <si>
    <t>0.9m×0.3m (判定Ⅱa)</t>
  </si>
  <si>
    <t>車道に目地部にうき(一部欠損)。現状で利用者被害の可能性は低い。 ※打音異常無し</t>
  </si>
  <si>
    <t>0.05m2(0.50m×0.10m)</t>
  </si>
  <si>
    <t>0.5m×0.1m (判定Ⅱb)</t>
  </si>
  <si>
    <t>0.19m2(1.90m×0.10m)</t>
  </si>
  <si>
    <t>0.1×0.05,0.25×0.03,0.4×0.03 (判定Ⅱb)</t>
  </si>
  <si>
    <t xml:space="preserve">側溝にグレーチング内土砂詰まり。現状で利用者被害の可能性は低い。 </t>
  </si>
  <si>
    <t xml:space="preserve">側溝にグレーチング内土砂詰まり。新たに発生。現状で利用者被害の可能性は低いため、監視及び定期的な清掃にとどめる。 </t>
  </si>
  <si>
    <t>0.78m2(1.55m×0.50m)</t>
  </si>
  <si>
    <t>0.03m2(0.50m×0.05m)</t>
  </si>
  <si>
    <t>0.5m×0.05m (判定Ⅱa)</t>
  </si>
  <si>
    <t>横断目地部(アーチ左側)にうき。将来的に利用者に影響が及ぶ可能性があるため、重点的な監視及び計画的な対策を必要とする。 ※打音異常無し</t>
  </si>
  <si>
    <t>8.32m2(5.20m×1.60m)</t>
  </si>
  <si>
    <t>幅0.3m (判定Ⅱb)</t>
  </si>
  <si>
    <t>横断目地部(アーチ右側)にうき。将来的に利用者に影響が及ぶ可能性があるため、重点的な監視及び計画的な対策を必要とする。 ※打音異常無し</t>
  </si>
  <si>
    <t>0.45m×0.03m (判定Ⅱb)</t>
  </si>
  <si>
    <t>0.06m2(0.60m×0.10m)</t>
  </si>
  <si>
    <t>0.6m×0.08m (判定Ⅱb)</t>
  </si>
  <si>
    <t>0.04m2(0.20m×0.05m、他1箇所)</t>
  </si>
  <si>
    <t>0.2×0.03×2箇所 (判定Ⅱb)</t>
  </si>
  <si>
    <t>0.08m2(0.50m×0.05m、他1箇所)</t>
  </si>
  <si>
    <t>0.5×0.03,0.3×0.03 (判定Ⅱb)</t>
  </si>
  <si>
    <t>0.04m2(0.80m×0.05m)</t>
  </si>
  <si>
    <t>0.8m×0.05m (判定Ⅱb)</t>
  </si>
  <si>
    <t>2.44m2(1.25m×1.95m)</t>
  </si>
  <si>
    <t>0.02m2(0.10m×0.20m)</t>
  </si>
  <si>
    <t>0.2m×0.1m (判定Ⅱb)</t>
  </si>
  <si>
    <t>0.26m2(1.70m×0.15m)</t>
  </si>
  <si>
    <t>1.7m×0.15m (判定Ⅱb)</t>
  </si>
  <si>
    <t>0.2×0.04,0.4×0.04 (判定Ⅱb)</t>
  </si>
  <si>
    <t>0.56m2(0.30m×0.05m、他3箇所)</t>
  </si>
  <si>
    <t>0.25×0.03,0.3×0.03×2箇所,0.3×0.1 (判定Ⅱb)</t>
  </si>
  <si>
    <t>0.02m2(0.15m×0.15m)</t>
  </si>
  <si>
    <t>5.86m2(1.65m×3.55m)</t>
  </si>
  <si>
    <t>アーチ部(左側)に閉合ひび割れ(打音異常なし)。新たに発生。現状で利用者被害の可能性は低いため、監視にとどめる。 ※打音異常無し</t>
  </si>
  <si>
    <t>2.01m2(1.75m×1.15m)</t>
  </si>
  <si>
    <t>0.02m2(0.15m×0.10m)</t>
  </si>
  <si>
    <t>0.15m×0.1m (判定Ⅱa)</t>
  </si>
  <si>
    <t>4.08m2(3.55m×1.15m)</t>
  </si>
  <si>
    <t>幅0.4m,0.3m (判定Ⅱb)</t>
  </si>
  <si>
    <t>0.16m2(0.60m×0.10m、他2箇所)</t>
  </si>
  <si>
    <t>0.2×0.03,0.3×0.03,0.6×0.1 (判定Ⅱb)</t>
  </si>
  <si>
    <t>0.11m2(0.50m×0.10m、他1箇所)</t>
  </si>
  <si>
    <t>0.5×0.05,0.3×0.03 (判定Ⅱb)</t>
  </si>
  <si>
    <t>0.08m2(0.50m×0.10m、他1箇所)</t>
  </si>
  <si>
    <t>0.2×0.03,0.5×0.1 (判定Ⅱb)</t>
  </si>
  <si>
    <t>0.8m×0.03m (判定Ⅱb)</t>
  </si>
  <si>
    <t>0.83m2(0.40m×0.30m、他1箇所)</t>
  </si>
  <si>
    <t>0.3×0.2,0.4×0.3 (判定Ⅱb)</t>
  </si>
  <si>
    <t>車道ににうき。現状で利用者被害の可能性は低いため、監視にとどめる。 ※打音異常無し</t>
  </si>
  <si>
    <t>0.14m2(0.40m×0.05m、他1箇所)</t>
  </si>
  <si>
    <t>0.4×0.05,0.2×0.05 (判定Ⅱb)</t>
  </si>
  <si>
    <t>0.25m×0.03m (判定Ⅱb)</t>
  </si>
  <si>
    <t>0.24m2(0.60m×0.10m、他3箇所)</t>
  </si>
  <si>
    <t>0.4×0.04×2箇所,0.35×0.06,0.6×0.05 (判定Ⅱb)</t>
  </si>
  <si>
    <t>0.08m2(0.25m×0.30m)</t>
  </si>
  <si>
    <t>0.25m×0.2m (判定Ⅱb)</t>
  </si>
  <si>
    <t>0.01m2(0.10m×0.10m)</t>
  </si>
  <si>
    <t>0.1m×0.06m (判定Ⅱb)</t>
  </si>
  <si>
    <t>0.03m2(0.60m×0.05m)</t>
  </si>
  <si>
    <t>0.6m×0.05m (判定Ⅱb)</t>
  </si>
  <si>
    <t>0.4m×0.05m (判定Ⅱa)</t>
  </si>
  <si>
    <t>1.85m2(1.85m×1.00m)</t>
  </si>
  <si>
    <t>0.19m2(0.30m×0.10m、他1箇所)</t>
  </si>
  <si>
    <t>0.08m2(0.40m×0.05m、他2箇所)</t>
  </si>
  <si>
    <t>0.15×0.04,0.4×0.03×2箇所 (判定Ⅱb)</t>
  </si>
  <si>
    <t>φ0.1 (判定Ⅱb)</t>
  </si>
  <si>
    <t>車道に欠損(穴)。現状で利用者被害の可能性は低い。 ※打音異常無し</t>
  </si>
  <si>
    <t>0.03m2(0.30m×0.10m)</t>
  </si>
  <si>
    <t>0.3m×0.1m (判定Ⅱb)</t>
  </si>
  <si>
    <t>横断目地部(アーチ右側)にうき。緩みの進行。将来的に利用者に影響が及ぶ可能性があるため、重点的な監視及び計画的な対策を必要とする。 ※打音異常無し</t>
  </si>
  <si>
    <t>0.06m2(0.40m×0.05m、他1箇所)</t>
  </si>
  <si>
    <t>0.4×0.03×2箇所 (判定Ⅱb)</t>
  </si>
  <si>
    <t>0.15m×0.1m (判定Ⅱb)</t>
  </si>
  <si>
    <t>2.55m2(1.50m×1.70m)</t>
  </si>
  <si>
    <t>横断目地部(アーチ左側)にうき。新たに発生。将来的に利用者に影響が及ぶ可能性があるため、重点的な監視及び計画的な対策を必要とする。 ※打音異常無し</t>
  </si>
  <si>
    <t xml:space="preserve">アーチ部(右側)にひび割れ沿いの流下。新たに発生。将来的に利用者に影響が及ぶ可能性があるため、重点的な監視及び計画的な対策を必要とする。 </t>
  </si>
  <si>
    <t>0.04m2(0.40m×0.10m)</t>
  </si>
  <si>
    <t>0.4m×0.1m (判定Ⅱa)</t>
  </si>
  <si>
    <t>0.12m2(0.80m×0.15m)</t>
  </si>
  <si>
    <t>0.8m×0.15m (判定Ⅱb)</t>
  </si>
  <si>
    <t>0.4×0.3,0.2×0.05 (判定Ⅱb)</t>
  </si>
  <si>
    <t>0.05m2(0.40m×0.05m、他1箇所)</t>
  </si>
  <si>
    <t>0.3×0.04,0.4×0.04 (判定Ⅱb)</t>
  </si>
  <si>
    <t>0.65m2(0.60m×0.40m、他1箇所)</t>
  </si>
  <si>
    <t>0.2×0.2,0.4×0.1,0.2×0.03 (判定Ⅱb)</t>
  </si>
  <si>
    <t>0.03m2(0.20m×0.15m)</t>
  </si>
  <si>
    <t>0.2m×0.15m (判定Ⅱb)</t>
  </si>
  <si>
    <t xml:space="preserve">アーチ部(左側)に縦断ひび割れ(遊離石灰)。拡幅。前回調書記載なし。将来的に利用者に影響が及ぶ可能性があるため、重点的な監視を必要とする。 </t>
  </si>
  <si>
    <t>0.73m2(1.45m×0.50m)</t>
  </si>
  <si>
    <t>0.10m2(1.00m×0.10m、D=110mm)</t>
  </si>
  <si>
    <t xml:space="preserve">横断目地部(天端)に鋼材露出。現状で利用者被害の可能性は低いため、監視にとどめる。 </t>
  </si>
  <si>
    <t>0.02m2(0.30m×0.05m、D=70mm)</t>
  </si>
  <si>
    <t>0.4m×0.04m (判定Ⅱb)</t>
  </si>
  <si>
    <t>0.02m2(0.20m×0.10m)</t>
  </si>
  <si>
    <t>0.08m2(1.00m×0.05m、他1箇所)</t>
  </si>
  <si>
    <t>1.0×0.05,0.2×0.03 (判定Ⅱb)</t>
  </si>
  <si>
    <t>0.03m2(0.10m×0.25m)</t>
  </si>
  <si>
    <t>0.25m×0.1m (判定Ⅱb)</t>
  </si>
  <si>
    <t>0.6m×0.04m (判定Ⅱb)</t>
  </si>
  <si>
    <t>覆工スパン番号</t>
  </si>
  <si>
    <t>異常番号</t>
  </si>
  <si>
    <t>異常の種類</t>
  </si>
  <si>
    <t>異常判定区分</t>
  </si>
  <si>
    <t>防護柵交換済み</t>
  </si>
  <si>
    <t>【健全性判定集計表】</t>
  </si>
  <si>
    <t>スパン番号</t>
  </si>
  <si>
    <t>スパン長</t>
  </si>
  <si>
    <t>前回定期点検時の判定</t>
  </si>
  <si>
    <t>応急措置前の判定</t>
  </si>
  <si>
    <t>集計
判定
診断</t>
  </si>
  <si>
    <t>変状の発生規模合計(㎡)</t>
  </si>
  <si>
    <t>覆工スパン単位の
健全性の
診断の区分</t>
  </si>
  <si>
    <t>対策区分の
判定結果</t>
  </si>
  <si>
    <t>対策区分毎の変状数注3</t>
  </si>
  <si>
    <t>〇</t>
  </si>
  <si>
    <t>2.40m×2.95m、t=50mm</t>
  </si>
  <si>
    <t>幅4.60m×幅1.00mm、他</t>
  </si>
  <si>
    <t>幅11.1m×幅1.50mm、他</t>
  </si>
  <si>
    <t>幅11.60m×幅1.00mm</t>
  </si>
  <si>
    <t>幅1.50m×幅1.50mm、他</t>
  </si>
  <si>
    <t>株式会社長大
鷲尾 寛</t>
  </si>
  <si>
    <t>定期点検
年月日</t>
  </si>
  <si>
    <t>■定期点検記録様式　健全性の診断の区分に関する所見【様式G】</t>
  </si>
  <si>
    <t>対策区分毎の
変状の有無</t>
    <rPh sb="0" eb="2">
      <t>タイサク</t>
    </rPh>
    <rPh sb="2" eb="4">
      <t>クブン</t>
    </rPh>
    <rPh sb="4" eb="5">
      <t>ゴト</t>
    </rPh>
    <rPh sb="7" eb="9">
      <t>ヘンジョウ</t>
    </rPh>
    <rPh sb="10" eb="12">
      <t>ウム</t>
    </rPh>
    <phoneticPr fontId="11"/>
  </si>
  <si>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1"/>
  </si>
  <si>
    <r>
      <t>備考</t>
    </r>
    <r>
      <rPr>
        <vertAlign val="superscript"/>
        <sz val="9"/>
        <rFont val="HGSｺﾞｼｯｸM"/>
        <family val="3"/>
        <charset val="128"/>
      </rPr>
      <t>注2</t>
    </r>
    <rPh sb="0" eb="2">
      <t>ビコウ</t>
    </rPh>
    <rPh sb="2" eb="3">
      <t>チュウ</t>
    </rPh>
    <phoneticPr fontId="11"/>
  </si>
  <si>
    <r>
      <t>外力</t>
    </r>
    <r>
      <rPr>
        <vertAlign val="superscript"/>
        <sz val="9"/>
        <rFont val="HGSｺﾞｼｯｸM"/>
        <family val="3"/>
        <charset val="128"/>
      </rPr>
      <t>注1</t>
    </r>
    <rPh sb="0" eb="2">
      <t>ガイリョク</t>
    </rPh>
    <rPh sb="2" eb="3">
      <t>チュウ</t>
    </rPh>
    <phoneticPr fontId="11"/>
  </si>
  <si>
    <r>
      <t>材質劣化</t>
    </r>
    <r>
      <rPr>
        <vertAlign val="superscript"/>
        <sz val="9"/>
        <rFont val="HGSｺﾞｼｯｸM"/>
        <family val="3"/>
        <charset val="128"/>
      </rPr>
      <t>注1</t>
    </r>
    <rPh sb="0" eb="2">
      <t>ザイシツ</t>
    </rPh>
    <rPh sb="2" eb="4">
      <t>レッカ</t>
    </rPh>
    <rPh sb="4" eb="5">
      <t>チュウ</t>
    </rPh>
    <phoneticPr fontId="11"/>
  </si>
  <si>
    <r>
      <t>漏水</t>
    </r>
    <r>
      <rPr>
        <vertAlign val="superscript"/>
        <sz val="9"/>
        <rFont val="HGSｺﾞｼｯｸM"/>
        <family val="3"/>
        <charset val="128"/>
      </rPr>
      <t>注1</t>
    </r>
    <rPh sb="0" eb="2">
      <t>ロウスイ</t>
    </rPh>
    <rPh sb="2" eb="3">
      <t>チュウ</t>
    </rPh>
    <phoneticPr fontId="11"/>
  </si>
  <si>
    <t>Ⅳ</t>
    <phoneticPr fontId="11"/>
  </si>
  <si>
    <t>Ⅲ</t>
    <phoneticPr fontId="11"/>
  </si>
  <si>
    <t>Ⅱa</t>
    <phoneticPr fontId="11"/>
  </si>
  <si>
    <t>Ⅱb</t>
    <phoneticPr fontId="11"/>
  </si>
  <si>
    <t>内装なし</t>
    <rPh sb="0" eb="2">
      <t>ナイソウ</t>
    </rPh>
    <phoneticPr fontId="12"/>
  </si>
  <si>
    <t>山口県大島郡周防大島町大字出井</t>
    <phoneticPr fontId="12"/>
  </si>
  <si>
    <r>
      <t xml:space="preserve">【概要】本トンネルの健全性の診断の区分は、予防保全の観点からⅡa判定とする。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・点検で確認された変状は、側壁部の縦断ひび割</t>
    </r>
    <r>
      <rPr>
        <sz val="16"/>
        <color theme="1"/>
        <rFont val="HGSｺﾞｼｯｸM"/>
        <family val="3"/>
        <charset val="128"/>
      </rPr>
      <t>れ（Ⅱa判定）、</t>
    </r>
    <r>
      <rPr>
        <sz val="16"/>
        <rFont val="HGSｺﾞｼｯｸM"/>
        <family val="3"/>
        <charset val="128"/>
      </rPr>
      <t>覆工（アーチ、横断目地、側壁）のうき（Ⅱa判定）・豆板（Ⅱb判定）、半月状ひび割れ（Ⅱb判定）、閉合ひび割れ（Ⅱb判定）、鋼材露出（Ⅱa判定）、車道部目地沿いのうき・欠損（Ⅱa判定）、覆工・歩道の漏水・滞水（Ⅱa判定）、側溝の土砂詰まり（Ⅱb判定）であった。
・ひび割れについて、進行性が認められないことや1.0㎜未満の軽微なことからⅡb判定とし、監視を行う。
・うきについて、進行性が認められないことや利用者被害の可能性が低いことからⅡb判定とし、監視を行う。</t>
    </r>
    <r>
      <rPr>
        <sz val="16"/>
        <color theme="1"/>
        <rFont val="HGSｺﾞｼｯｸM"/>
        <family val="3"/>
        <charset val="128"/>
      </rPr>
      <t xml:space="preserve">
・路面のうき・欠損について、進行性が認められないことや通行支障の可能性が低いことからⅡb判定とし、監視を行う。
</t>
    </r>
    <r>
      <rPr>
        <sz val="16"/>
        <rFont val="HGSｺﾞｼｯｸM"/>
        <family val="3"/>
        <charset val="128"/>
      </rPr>
      <t xml:space="preserve">
</t>
    </r>
    <r>
      <rPr>
        <u/>
        <sz val="16"/>
        <rFont val="HGSｺﾞｼｯｸM"/>
        <family val="3"/>
        <charset val="128"/>
      </rPr>
      <t>2)　変状等の原因（推定）</t>
    </r>
    <r>
      <rPr>
        <sz val="16"/>
        <rFont val="HGSｺﾞｼｯｸM"/>
        <family val="3"/>
        <charset val="128"/>
      </rPr>
      <t xml:space="preserve">
</t>
    </r>
    <r>
      <rPr>
        <sz val="16"/>
        <color theme="1"/>
        <rFont val="HGSｺﾞｼｯｸM"/>
        <family val="3"/>
        <charset val="128"/>
      </rPr>
      <t>・側壁部SL付近の縦断ひび割れの原因</t>
    </r>
    <r>
      <rPr>
        <sz val="16"/>
        <rFont val="HGSｺﾞｼｯｸM"/>
        <family val="3"/>
        <charset val="128"/>
      </rPr>
      <t xml:space="preserve">ついて、ひび割れの発生位置ならびに性状を踏まえると、同ひび割れの発生原因として、覆工背面側からの外力の作用が疑われる。
・横断目地に沿って発生したうきは、経年による収縮（乾燥収縮等）に起因して発生したものと推定する。
・車道部目地沿いの欠損は、繰り返し荷重の作用によって発生したものと推定される。
</t>
    </r>
    <r>
      <rPr>
        <u/>
        <sz val="16"/>
        <rFont val="HGSｺﾞｼｯｸM"/>
        <family val="3"/>
        <charset val="128"/>
      </rPr>
      <t>3)　施設の現状と次回定期点検まで及び将来における構造物の状態（推定）</t>
    </r>
    <r>
      <rPr>
        <sz val="16"/>
        <rFont val="HGSｺﾞｼｯｸM"/>
        <family val="3"/>
        <charset val="128"/>
      </rPr>
      <t xml:space="preserve">
・沖浦トンネル周辺の地質は、花崗岩の分布域である。坑口に進入する渓流は、風化したマサを浸食しているため、土砂流が発生する可能性が高い。
・現状として、道路トンネルの構造物としての安全性や安定性を損なう変状は見られない。
・緊急性の高い変状は認められないが、重点監視（2年程度以内を目安に近接目視を行うこと）が必要なⅡa以上の変状が見られる。
・アーチ部の横断目地に沿って発生したうきについては、落下が懸念される状況にあり、利用者被害の可能性がある。今後も、気温変動に伴うコンクリートの伸縮によって新たなうきが発生する可能性がある。
・側壁部SL付近の縦断ひび割れ・漏水については、背面水位の変動に伴い、ひび割れ幅や漏水量が変化する可能性がある。</t>
    </r>
    <r>
      <rPr>
        <sz val="16"/>
        <color rgb="FFFF0000"/>
        <rFont val="HGSｺﾞｼｯｸM"/>
        <family val="3"/>
        <charset val="128"/>
      </rPr>
      <t xml:space="preserve">
</t>
    </r>
    <r>
      <rPr>
        <sz val="16"/>
        <rFont val="HGSｺﾞｼｯｸM"/>
        <family val="3"/>
        <charset val="128"/>
      </rPr>
      <t xml:space="preserve">・現状として地すべり、膨張性地山、有害水等の特定事象の作用を示唆する変状は見られていない。
</t>
    </r>
    <r>
      <rPr>
        <u/>
        <sz val="16"/>
        <rFont val="HGSｺﾞｼｯｸM"/>
        <family val="3"/>
        <charset val="128"/>
      </rPr>
      <t>4)　措置の必要性の判断に関わる事項</t>
    </r>
    <r>
      <rPr>
        <sz val="16"/>
        <rFont val="HGSｺﾞｼｯｸM"/>
        <family val="3"/>
        <charset val="128"/>
      </rPr>
      <t xml:space="preserve">
・</t>
    </r>
    <r>
      <rPr>
        <sz val="16"/>
        <color theme="1"/>
        <rFont val="HGSｺﾞｼｯｸM"/>
        <family val="3"/>
        <charset val="128"/>
      </rPr>
      <t>現状、構造安定性を損なう状況ではないため、構造安定性に対する措置は不要である。
・</t>
    </r>
    <r>
      <rPr>
        <sz val="16"/>
        <rFont val="HGSｺﾞｼｯｸM"/>
        <family val="3"/>
        <charset val="128"/>
      </rPr>
      <t>うきに対して、はつり落しやFRPネット工および繊維シート接着工等によるはく落防止対策の実施が望ましいと判断する。
・側壁部SL付近の縦断ひび割れに対しては水圧の作用を念頭において、ひび割れ幅の変位ならびに漏水量に着目して重点的な監視を実施し、ひび割れ幅に進行が見られる場合は対策を検討する。</t>
    </r>
    <r>
      <rPr>
        <sz val="16"/>
        <color rgb="FFFF0000"/>
        <rFont val="HGSｺﾞｼｯｸM"/>
        <family val="3"/>
        <charset val="128"/>
      </rPr>
      <t xml:space="preserve">
</t>
    </r>
    <r>
      <rPr>
        <sz val="16"/>
        <rFont val="HGSｺﾞｼｯｸM"/>
        <family val="3"/>
        <charset val="128"/>
      </rPr>
      <t xml:space="preserve">
</t>
    </r>
    <r>
      <rPr>
        <u/>
        <sz val="16"/>
        <rFont val="HGSｺﾞｼｯｸM"/>
        <family val="3"/>
        <charset val="128"/>
      </rPr>
      <t>5)　その他、次回定期点検へ引き継ぐ事項等</t>
    </r>
    <r>
      <rPr>
        <sz val="16"/>
        <rFont val="HGSｺﾞｼｯｸM"/>
        <family val="3"/>
        <charset val="128"/>
      </rPr>
      <t xml:space="preserve">
・漏水の変状については、管理者へのヒアリングや季節に応じた観察を行い、判定に活用することが望ましい。</t>
    </r>
    <rPh sb="90" eb="92">
      <t>ジュウダン</t>
    </rPh>
    <rPh sb="115" eb="117">
      <t>ソクヘキ</t>
    </rPh>
    <rPh sb="128" eb="130">
      <t>マメイタ</t>
    </rPh>
    <rPh sb="137" eb="140">
      <t>ハンゲツジョウ</t>
    </rPh>
    <rPh sb="142" eb="143">
      <t>ワ</t>
    </rPh>
    <rPh sb="147" eb="149">
      <t>ハンテイ</t>
    </rPh>
    <rPh sb="151" eb="153">
      <t>ヘイゴウ</t>
    </rPh>
    <rPh sb="175" eb="178">
      <t>シャドウブ</t>
    </rPh>
    <rPh sb="178" eb="180">
      <t>メジ</t>
    </rPh>
    <rPh sb="180" eb="181">
      <t>ソ</t>
    </rPh>
    <rPh sb="186" eb="188">
      <t>ケッソン</t>
    </rPh>
    <rPh sb="195" eb="197">
      <t>フッコウ</t>
    </rPh>
    <rPh sb="198" eb="200">
      <t>ホドウ</t>
    </rPh>
    <rPh sb="204" eb="206">
      <t>タイスイ</t>
    </rPh>
    <rPh sb="213" eb="215">
      <t>ソッコウ</t>
    </rPh>
    <rPh sb="216" eb="219">
      <t>ドシャヅ</t>
    </rPh>
    <rPh sb="224" eb="226">
      <t>ハンテイ</t>
    </rPh>
    <rPh sb="400" eb="403">
      <t>ソクヘキブ</t>
    </rPh>
    <rPh sb="405" eb="407">
      <t>フキン</t>
    </rPh>
    <rPh sb="408" eb="410">
      <t>ジュウダン</t>
    </rPh>
    <rPh sb="412" eb="413">
      <t>ワ</t>
    </rPh>
    <rPh sb="415" eb="417">
      <t>ゲンイン</t>
    </rPh>
    <rPh sb="706" eb="707">
      <t>ミ</t>
    </rPh>
    <rPh sb="857" eb="859">
      <t>ハッセイ</t>
    </rPh>
    <rPh sb="870" eb="872">
      <t>ソクヘキ</t>
    </rPh>
    <rPh sb="872" eb="873">
      <t>ブ</t>
    </rPh>
    <rPh sb="875" eb="877">
      <t>フキン</t>
    </rPh>
    <rPh sb="878" eb="880">
      <t>ジュウダン</t>
    </rPh>
    <rPh sb="882" eb="883">
      <t>ワ</t>
    </rPh>
    <rPh sb="885" eb="887">
      <t>ロウスイ</t>
    </rPh>
    <rPh sb="893" eb="895">
      <t>ハイメン</t>
    </rPh>
    <rPh sb="895" eb="897">
      <t>スイイ</t>
    </rPh>
    <rPh sb="898" eb="900">
      <t>ヘンドウ</t>
    </rPh>
    <rPh sb="901" eb="902">
      <t>トモナ</t>
    </rPh>
    <rPh sb="906" eb="907">
      <t>ワ</t>
    </rPh>
    <rPh sb="908" eb="909">
      <t>ハバ</t>
    </rPh>
    <rPh sb="910" eb="912">
      <t>ロウスイ</t>
    </rPh>
    <rPh sb="912" eb="913">
      <t>リョウ</t>
    </rPh>
    <rPh sb="914" eb="916">
      <t>ヘンカ</t>
    </rPh>
    <rPh sb="918" eb="921">
      <t>カノウセイ</t>
    </rPh>
    <rPh sb="1107" eb="1108">
      <t>タイ</t>
    </rPh>
    <rPh sb="1146" eb="1147">
      <t>テキ</t>
    </rPh>
    <rPh sb="1148" eb="1150">
      <t>カンシ</t>
    </rPh>
    <rPh sb="1151" eb="1153">
      <t>ジッシ</t>
    </rPh>
    <rPh sb="1157" eb="1158">
      <t>ワ</t>
    </rPh>
    <rPh sb="1159" eb="1160">
      <t>ハバ</t>
    </rPh>
    <rPh sb="1161" eb="1163">
      <t>シンコウ</t>
    </rPh>
    <rPh sb="1164" eb="1165">
      <t>ミ</t>
    </rPh>
    <rPh sb="1168" eb="1170">
      <t>バアイ</t>
    </rPh>
    <rPh sb="1171" eb="1173">
      <t>タイサク</t>
    </rPh>
    <rPh sb="1174" eb="1176">
      <t>ケントウ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</si>
</sst>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
      <sz val="16"/>
      <color theme="1"/>
      <name val="HGSｺﾞｼｯｸM"/>
      <family val="3"/>
      <charset val="128"/>
    </font>
    <font>
      <sz val="16"/>
      <color rgb="FFFF0000"/>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5" fillId="0" borderId="0">
      <alignment vertical="center"/>
    </xf>
    <xf numFmtId="0" fontId="16" fillId="0" borderId="0"/>
    <xf numFmtId="38" fontId="16" fillId="0" borderId="0" applyFont="0" applyFill="0" applyBorder="0" applyAlignment="0" applyProtection="0">
      <alignment vertical="center"/>
    </xf>
    <xf numFmtId="0" fontId="20" fillId="0" borderId="0">
      <alignment vertical="center"/>
    </xf>
    <xf numFmtId="0" fontId="6" fillId="0" borderId="0">
      <alignment vertical="center"/>
    </xf>
    <xf numFmtId="38" fontId="6" fillId="0" borderId="0" applyFont="0" applyFill="0" applyBorder="0" applyAlignment="0" applyProtection="0">
      <alignment vertical="center"/>
    </xf>
    <xf numFmtId="0" fontId="16" fillId="0" borderId="0"/>
    <xf numFmtId="0" fontId="5" fillId="0" borderId="0">
      <alignment vertical="center"/>
    </xf>
    <xf numFmtId="38" fontId="5" fillId="0" borderId="0" applyFont="0" applyFill="0" applyBorder="0" applyAlignment="0" applyProtection="0">
      <alignment vertical="center"/>
    </xf>
    <xf numFmtId="0" fontId="15" fillId="0" borderId="0">
      <alignment vertical="center"/>
    </xf>
    <xf numFmtId="0" fontId="39" fillId="0" borderId="0">
      <alignment vertical="center"/>
    </xf>
    <xf numFmtId="0" fontId="4" fillId="0" borderId="0">
      <alignment vertical="center"/>
    </xf>
    <xf numFmtId="0" fontId="3" fillId="0" borderId="0">
      <alignment vertical="center"/>
    </xf>
    <xf numFmtId="0" fontId="1" fillId="0" borderId="0">
      <alignment vertical="center"/>
    </xf>
  </cellStyleXfs>
  <cellXfs count="1131">
    <xf numFmtId="0" fontId="0" fillId="0" borderId="0" xfId="0">
      <alignment vertical="center"/>
    </xf>
    <xf numFmtId="0" fontId="13" fillId="0" borderId="0" xfId="2" applyFont="1" applyAlignment="1" applyProtection="1">
      <alignment vertical="center"/>
      <protection locked="0"/>
    </xf>
    <xf numFmtId="0" fontId="13" fillId="0" borderId="0" xfId="2" applyFont="1" applyProtection="1">
      <protection locked="0"/>
    </xf>
    <xf numFmtId="0" fontId="13" fillId="0" borderId="0" xfId="2" applyFont="1" applyAlignment="1">
      <alignment vertical="center"/>
    </xf>
    <xf numFmtId="0" fontId="8" fillId="0" borderId="0" xfId="2" applyFont="1" applyAlignment="1" applyProtection="1">
      <alignment vertical="center"/>
      <protection locked="0"/>
    </xf>
    <xf numFmtId="0" fontId="13" fillId="0" borderId="0" xfId="2" applyFont="1" applyAlignment="1">
      <alignment horizontal="center" vertical="center"/>
    </xf>
    <xf numFmtId="0" fontId="8" fillId="0" borderId="0" xfId="2" applyFont="1" applyProtection="1">
      <protection locked="0"/>
    </xf>
    <xf numFmtId="0" fontId="13" fillId="0" borderId="0" xfId="2" applyFont="1" applyAlignment="1" applyProtection="1">
      <alignment horizontal="center" vertical="center"/>
      <protection locked="0"/>
    </xf>
    <xf numFmtId="0" fontId="24" fillId="0" borderId="0" xfId="2" applyFont="1" applyAlignment="1" applyProtection="1">
      <alignment vertical="center"/>
      <protection locked="0"/>
    </xf>
    <xf numFmtId="0" fontId="24" fillId="0" borderId="0" xfId="2" applyFont="1" applyAlignment="1" applyProtection="1">
      <alignment vertical="center" shrinkToFit="1"/>
      <protection locked="0"/>
    </xf>
    <xf numFmtId="0" fontId="24" fillId="0" borderId="0" xfId="2" applyFont="1" applyAlignment="1">
      <alignment vertical="center" shrinkToFit="1"/>
    </xf>
    <xf numFmtId="0" fontId="24" fillId="0" borderId="0" xfId="2" applyFont="1" applyAlignment="1">
      <alignment vertical="center" textRotation="255" shrinkToFit="1"/>
    </xf>
    <xf numFmtId="0" fontId="24" fillId="0" borderId="0" xfId="2" applyFont="1" applyAlignment="1" applyProtection="1">
      <alignment horizontal="center" vertical="center" shrinkToFit="1"/>
      <protection locked="0"/>
    </xf>
    <xf numFmtId="0" fontId="25" fillId="0" borderId="1" xfId="7" applyFont="1" applyBorder="1" applyAlignment="1">
      <alignment horizontal="center" vertical="center"/>
    </xf>
    <xf numFmtId="0" fontId="26" fillId="0" borderId="1" xfId="7" applyFont="1" applyBorder="1" applyAlignment="1">
      <alignment horizontal="center" vertical="center"/>
    </xf>
    <xf numFmtId="0" fontId="17" fillId="2" borderId="13" xfId="7" applyFont="1" applyFill="1" applyBorder="1" applyAlignment="1">
      <alignment horizontal="center" vertical="center"/>
    </xf>
    <xf numFmtId="0" fontId="17" fillId="2" borderId="14" xfId="7" quotePrefix="1" applyFont="1" applyFill="1" applyBorder="1" applyAlignment="1">
      <alignment horizontal="center" vertical="center" shrinkToFit="1"/>
    </xf>
    <xf numFmtId="58" fontId="17" fillId="2" borderId="14" xfId="7" quotePrefix="1" applyNumberFormat="1" applyFont="1" applyFill="1" applyBorder="1" applyAlignment="1">
      <alignment horizontal="center" vertical="center" shrinkToFit="1"/>
    </xf>
    <xf numFmtId="0" fontId="13" fillId="0" borderId="7" xfId="2" applyFont="1" applyBorder="1" applyAlignment="1">
      <alignment vertical="center"/>
    </xf>
    <xf numFmtId="0" fontId="14" fillId="0" borderId="0" xfId="2" applyFont="1" applyProtection="1">
      <protection locked="0"/>
    </xf>
    <xf numFmtId="0" fontId="13" fillId="0" borderId="1" xfId="2" applyFont="1" applyBorder="1" applyAlignment="1" applyProtection="1">
      <alignment vertical="center"/>
      <protection locked="0"/>
    </xf>
    <xf numFmtId="0" fontId="13" fillId="0" borderId="0" xfId="2" applyFont="1" applyAlignment="1">
      <alignment horizontal="center" vertical="center" wrapText="1"/>
    </xf>
    <xf numFmtId="0" fontId="8" fillId="2" borderId="13" xfId="7" applyFont="1" applyFill="1" applyBorder="1" applyAlignment="1">
      <alignment horizontal="center" vertical="center"/>
    </xf>
    <xf numFmtId="0" fontId="31" fillId="0" borderId="1" xfId="7" applyFont="1" applyBorder="1" applyAlignment="1">
      <alignment horizontal="center" vertical="center"/>
    </xf>
    <xf numFmtId="0" fontId="13" fillId="0" borderId="0" xfId="2" applyFont="1" applyAlignment="1" applyProtection="1">
      <alignment horizontal="center" vertical="center" shrinkToFit="1"/>
      <protection locked="0"/>
    </xf>
    <xf numFmtId="0" fontId="13" fillId="0" borderId="0" xfId="2" applyFont="1" applyAlignment="1" applyProtection="1">
      <alignment vertical="center" shrinkToFit="1"/>
      <protection locked="0"/>
    </xf>
    <xf numFmtId="0" fontId="13" fillId="4" borderId="0" xfId="2" applyFont="1" applyFill="1" applyAlignment="1">
      <alignment horizontal="center" vertical="center" textRotation="255"/>
    </xf>
    <xf numFmtId="0" fontId="13" fillId="4" borderId="0" xfId="2" applyFont="1" applyFill="1" applyAlignment="1">
      <alignment vertical="center"/>
    </xf>
    <xf numFmtId="0" fontId="13" fillId="0" borderId="0" xfId="4" applyFont="1">
      <alignment vertical="center"/>
    </xf>
    <xf numFmtId="0" fontId="19" fillId="0" borderId="0" xfId="4" applyFont="1" applyAlignment="1">
      <alignment horizontal="center" vertical="center"/>
    </xf>
    <xf numFmtId="0" fontId="13" fillId="0" borderId="0" xfId="4" applyFont="1" applyAlignment="1">
      <alignment horizontal="left" vertical="center"/>
    </xf>
    <xf numFmtId="0" fontId="19" fillId="0" borderId="0" xfId="4" applyFont="1">
      <alignment vertical="center"/>
    </xf>
    <xf numFmtId="0" fontId="19" fillId="0" borderId="0" xfId="4" applyFont="1" applyAlignment="1">
      <alignment horizontal="center" vertical="center" wrapText="1"/>
    </xf>
    <xf numFmtId="178" fontId="19" fillId="0" borderId="0" xfId="4" applyNumberFormat="1" applyFont="1" applyAlignment="1">
      <alignment horizontal="center" vertical="center" shrinkToFit="1"/>
    </xf>
    <xf numFmtId="0" fontId="19" fillId="0" borderId="0" xfId="4" applyFont="1" applyAlignment="1">
      <alignment horizontal="left" vertical="center"/>
    </xf>
    <xf numFmtId="0" fontId="19" fillId="0" borderId="0" xfId="2" applyFont="1" applyAlignment="1" applyProtection="1">
      <alignment vertical="center"/>
      <protection locked="0"/>
    </xf>
    <xf numFmtId="0" fontId="31" fillId="0" borderId="0" xfId="0" applyFont="1">
      <alignment vertical="center"/>
    </xf>
    <xf numFmtId="0" fontId="31" fillId="0" borderId="0" xfId="0" applyFont="1" applyAlignment="1">
      <alignment horizontal="center" vertical="center"/>
    </xf>
    <xf numFmtId="0" fontId="13" fillId="0" borderId="0" xfId="0" applyFont="1">
      <alignment vertical="center"/>
    </xf>
    <xf numFmtId="0" fontId="13" fillId="0" borderId="0" xfId="5" applyFont="1" applyAlignment="1">
      <alignment horizontal="center" vertical="center"/>
    </xf>
    <xf numFmtId="0" fontId="13" fillId="0" borderId="0" xfId="5" applyFont="1">
      <alignment vertical="center"/>
    </xf>
    <xf numFmtId="0" fontId="19" fillId="0" borderId="8" xfId="5" applyFont="1" applyBorder="1" applyAlignment="1">
      <alignment vertical="center" shrinkToFit="1"/>
    </xf>
    <xf numFmtId="0" fontId="19" fillId="0" borderId="5" xfId="5" applyFont="1" applyBorder="1" applyAlignment="1">
      <alignment vertical="center" shrinkToFit="1"/>
    </xf>
    <xf numFmtId="0" fontId="16" fillId="0" borderId="0" xfId="2" applyAlignment="1">
      <alignment vertical="center"/>
    </xf>
    <xf numFmtId="178" fontId="19"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8" fillId="2" borderId="1" xfId="2" applyFont="1" applyFill="1" applyBorder="1" applyAlignment="1">
      <alignment horizontal="center" vertical="center" wrapText="1"/>
    </xf>
    <xf numFmtId="189" fontId="16" fillId="0" borderId="1" xfId="2" applyNumberFormat="1" applyBorder="1" applyAlignment="1">
      <alignment vertical="center"/>
    </xf>
    <xf numFmtId="0" fontId="0" fillId="0" borderId="0" xfId="0" applyAlignment="1">
      <alignment horizontal="center" vertical="center"/>
    </xf>
    <xf numFmtId="0" fontId="13" fillId="0" borderId="0" xfId="2" applyFont="1" applyAlignment="1" applyProtection="1">
      <alignment horizontal="center"/>
      <protection locked="0"/>
    </xf>
    <xf numFmtId="0" fontId="28" fillId="2" borderId="8" xfId="2" applyFont="1" applyFill="1" applyBorder="1" applyAlignment="1">
      <alignment horizontal="center" vertical="center" wrapText="1"/>
    </xf>
    <xf numFmtId="0" fontId="36" fillId="0" borderId="1" xfId="2" applyFont="1" applyBorder="1" applyAlignment="1" applyProtection="1">
      <alignment horizontal="center" vertical="center" wrapText="1"/>
      <protection locked="0"/>
    </xf>
    <xf numFmtId="191" fontId="16" fillId="0" borderId="1" xfId="2" applyNumberFormat="1" applyBorder="1" applyAlignment="1">
      <alignment vertical="center"/>
    </xf>
    <xf numFmtId="0" fontId="16" fillId="0" borderId="1" xfId="7" applyBorder="1" applyAlignment="1">
      <alignment vertical="center" shrinkToFit="1"/>
    </xf>
    <xf numFmtId="0" fontId="16" fillId="0" borderId="1" xfId="2" applyBorder="1" applyAlignment="1">
      <alignment vertical="center" shrinkToFit="1"/>
    </xf>
    <xf numFmtId="0" fontId="16" fillId="0" borderId="0" xfId="2" applyAlignment="1">
      <alignment horizontal="center" vertical="center"/>
    </xf>
    <xf numFmtId="0" fontId="16" fillId="0" borderId="1" xfId="2" applyBorder="1" applyAlignment="1">
      <alignment vertical="center"/>
    </xf>
    <xf numFmtId="194" fontId="36" fillId="0" borderId="1" xfId="2" applyNumberFormat="1" applyFont="1" applyBorder="1" applyAlignment="1" applyProtection="1">
      <alignment horizontal="center" vertical="center" wrapText="1"/>
      <protection locked="0"/>
    </xf>
    <xf numFmtId="2" fontId="13" fillId="0" borderId="0" xfId="2" applyNumberFormat="1" applyFont="1" applyProtection="1">
      <protection locked="0"/>
    </xf>
    <xf numFmtId="195" fontId="13" fillId="0" borderId="0" xfId="2" applyNumberFormat="1" applyFont="1" applyProtection="1">
      <protection locked="0"/>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3" fillId="0" borderId="0" xfId="5" applyFont="1" applyAlignment="1">
      <alignment horizontal="center" vertical="center" shrinkToFit="1"/>
    </xf>
    <xf numFmtId="177" fontId="29" fillId="0" borderId="7" xfId="2" applyNumberFormat="1" applyFont="1" applyBorder="1" applyAlignment="1">
      <alignment vertical="center" shrinkToFit="1"/>
    </xf>
    <xf numFmtId="177" fontId="29" fillId="0" borderId="0" xfId="2" applyNumberFormat="1" applyFont="1" applyAlignment="1">
      <alignment vertical="center" shrinkToFit="1"/>
    </xf>
    <xf numFmtId="0" fontId="19" fillId="2" borderId="27" xfId="5" applyFont="1" applyFill="1" applyBorder="1" applyAlignment="1">
      <alignment horizontal="center" vertical="center"/>
    </xf>
    <xf numFmtId="0" fontId="19" fillId="0" borderId="27" xfId="5" applyFont="1" applyBorder="1" applyAlignment="1">
      <alignment vertical="center" shrinkToFit="1"/>
    </xf>
    <xf numFmtId="0" fontId="19" fillId="0" borderId="41" xfId="5" applyFont="1" applyBorder="1" applyAlignment="1">
      <alignment vertical="center" shrinkToFit="1"/>
    </xf>
    <xf numFmtId="0" fontId="19" fillId="2" borderId="28" xfId="5" applyFont="1" applyFill="1" applyBorder="1" applyAlignment="1">
      <alignment horizontal="center" vertical="center"/>
    </xf>
    <xf numFmtId="0" fontId="19" fillId="0" borderId="28" xfId="5" applyFont="1" applyBorder="1" applyAlignment="1">
      <alignment vertical="center" shrinkToFit="1"/>
    </xf>
    <xf numFmtId="0" fontId="19" fillId="0" borderId="43" xfId="5" applyFont="1" applyBorder="1" applyAlignment="1">
      <alignment vertical="center" shrinkToFit="1"/>
    </xf>
    <xf numFmtId="0" fontId="19" fillId="2" borderId="30" xfId="5" applyFont="1" applyFill="1" applyBorder="1" applyAlignment="1">
      <alignment horizontal="center" vertical="center"/>
    </xf>
    <xf numFmtId="0" fontId="19" fillId="0" borderId="30" xfId="5" applyFont="1" applyBorder="1" applyAlignment="1">
      <alignment vertical="center" shrinkToFit="1"/>
    </xf>
    <xf numFmtId="0" fontId="19" fillId="0" borderId="46" xfId="5" applyFont="1" applyBorder="1" applyAlignment="1">
      <alignment vertical="center" shrinkToFit="1"/>
    </xf>
    <xf numFmtId="0" fontId="38" fillId="4" borderId="0" xfId="2" applyFont="1" applyFill="1" applyAlignment="1">
      <alignment vertical="center" shrinkToFit="1"/>
    </xf>
    <xf numFmtId="0" fontId="40" fillId="4" borderId="0" xfId="11" applyFont="1" applyFill="1" applyAlignment="1">
      <alignment vertical="center" shrinkToFit="1"/>
    </xf>
    <xf numFmtId="0" fontId="30" fillId="0" borderId="7" xfId="2" applyFont="1" applyBorder="1" applyAlignment="1">
      <alignment vertical="center"/>
    </xf>
    <xf numFmtId="0" fontId="41" fillId="0" borderId="7" xfId="2" applyFont="1" applyBorder="1" applyAlignment="1">
      <alignment vertical="top" wrapText="1"/>
    </xf>
    <xf numFmtId="0" fontId="30" fillId="0" borderId="7" xfId="2" applyFont="1" applyBorder="1" applyAlignment="1">
      <alignment vertical="top"/>
    </xf>
    <xf numFmtId="0" fontId="28" fillId="2" borderId="2" xfId="2" applyFont="1" applyFill="1" applyBorder="1" applyAlignment="1">
      <alignment horizontal="center" vertical="center" wrapText="1"/>
    </xf>
    <xf numFmtId="0" fontId="16" fillId="0" borderId="1" xfId="7" applyBorder="1" applyAlignment="1">
      <alignment horizontal="center" vertical="center"/>
    </xf>
    <xf numFmtId="0" fontId="19" fillId="2" borderId="49" xfId="5" applyFont="1" applyFill="1" applyBorder="1" applyAlignment="1">
      <alignment horizontal="center" vertical="center"/>
    </xf>
    <xf numFmtId="2" fontId="19" fillId="0" borderId="2" xfId="5" applyNumberFormat="1" applyFont="1" applyBorder="1" applyAlignment="1">
      <alignment horizontal="center" vertical="center" shrinkToFit="1"/>
    </xf>
    <xf numFmtId="2" fontId="19" fillId="0" borderId="49" xfId="5" applyNumberFormat="1" applyFont="1" applyBorder="1" applyAlignment="1">
      <alignment horizontal="center" vertical="center" shrinkToFit="1"/>
    </xf>
    <xf numFmtId="2" fontId="19" fillId="0" borderId="3" xfId="5" applyNumberFormat="1" applyFont="1" applyBorder="1" applyAlignment="1">
      <alignment horizontal="center" vertical="center" shrinkToFit="1"/>
    </xf>
    <xf numFmtId="0" fontId="8" fillId="0" borderId="1" xfId="2" applyFont="1" applyBorder="1" applyAlignment="1" applyProtection="1">
      <alignment horizontal="center" vertical="center"/>
      <protection locked="0"/>
    </xf>
    <xf numFmtId="0" fontId="8" fillId="0" borderId="0" xfId="2" applyFont="1" applyAlignment="1" applyProtection="1">
      <alignment vertical="center" textRotation="255"/>
      <protection locked="0"/>
    </xf>
    <xf numFmtId="0" fontId="17"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9" fillId="0" borderId="0" xfId="2" applyFont="1" applyAlignment="1" applyProtection="1">
      <alignment vertical="center"/>
      <protection locked="0"/>
    </xf>
    <xf numFmtId="0" fontId="9"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19" fillId="0" borderId="1" xfId="2" applyFont="1" applyBorder="1" applyAlignment="1" applyProtection="1">
      <alignment vertical="center" wrapText="1"/>
      <protection locked="0"/>
    </xf>
    <xf numFmtId="0" fontId="19" fillId="0" borderId="54" xfId="5" applyFont="1" applyBorder="1" applyAlignment="1">
      <alignment horizontal="center" vertical="center" shrinkToFit="1"/>
    </xf>
    <xf numFmtId="186" fontId="19" fillId="0" borderId="3" xfId="5" applyNumberFormat="1" applyFont="1" applyBorder="1" applyAlignment="1">
      <alignment horizontal="center" vertical="center" shrinkToFit="1"/>
    </xf>
    <xf numFmtId="186" fontId="19" fillId="0" borderId="49" xfId="5" applyNumberFormat="1" applyFont="1" applyBorder="1" applyAlignment="1">
      <alignment horizontal="center" vertical="center" shrinkToFit="1"/>
    </xf>
    <xf numFmtId="186" fontId="19" fillId="0" borderId="20" xfId="5" applyNumberFormat="1" applyFont="1" applyBorder="1" applyAlignment="1">
      <alignment horizontal="center" vertical="center" shrinkToFit="1"/>
    </xf>
    <xf numFmtId="186" fontId="19" fillId="0" borderId="28" xfId="5" applyNumberFormat="1" applyFont="1" applyBorder="1" applyAlignment="1">
      <alignment horizontal="center" vertical="center" shrinkToFit="1"/>
    </xf>
    <xf numFmtId="2" fontId="19" fillId="0" borderId="28" xfId="5" applyNumberFormat="1" applyFont="1" applyBorder="1" applyAlignment="1">
      <alignment horizontal="center" vertical="center" shrinkToFit="1"/>
    </xf>
    <xf numFmtId="2" fontId="19" fillId="0" borderId="55" xfId="5" applyNumberFormat="1" applyFont="1" applyBorder="1" applyAlignment="1">
      <alignment horizontal="center" vertical="center" shrinkToFit="1"/>
    </xf>
    <xf numFmtId="0" fontId="19" fillId="2" borderId="34" xfId="5" applyFont="1" applyFill="1" applyBorder="1" applyAlignment="1">
      <alignment horizontal="center" vertical="center"/>
    </xf>
    <xf numFmtId="2" fontId="19" fillId="0" borderId="17" xfId="5" applyNumberFormat="1" applyFont="1" applyBorder="1" applyAlignment="1">
      <alignment horizontal="center" vertical="center" shrinkToFit="1"/>
    </xf>
    <xf numFmtId="2" fontId="19" fillId="0" borderId="56" xfId="5" applyNumberFormat="1" applyFont="1" applyBorder="1" applyAlignment="1">
      <alignment horizontal="center" vertical="center" shrinkToFit="1"/>
    </xf>
    <xf numFmtId="0" fontId="13" fillId="0" borderId="8" xfId="2" applyFont="1" applyBorder="1" applyAlignment="1" applyProtection="1">
      <alignment horizontal="center" vertical="center"/>
      <protection locked="0"/>
    </xf>
    <xf numFmtId="0" fontId="19" fillId="2" borderId="20" xfId="5" applyFont="1" applyFill="1" applyBorder="1" applyAlignment="1">
      <alignment horizontal="center" vertical="center"/>
    </xf>
    <xf numFmtId="0" fontId="19" fillId="2" borderId="3"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8" xfId="5" applyFont="1" applyFill="1" applyBorder="1" applyAlignment="1">
      <alignment horizontal="center" vertical="center"/>
    </xf>
    <xf numFmtId="0" fontId="14" fillId="0" borderId="0" xfId="2" applyFont="1" applyAlignment="1">
      <alignment vertical="center"/>
    </xf>
    <xf numFmtId="0" fontId="13" fillId="0" borderId="12" xfId="2" applyFont="1" applyBorder="1" applyProtection="1">
      <protection locked="0"/>
    </xf>
    <xf numFmtId="0" fontId="8" fillId="0" borderId="0" xfId="2" applyFont="1" applyAlignment="1">
      <alignment vertical="center"/>
    </xf>
    <xf numFmtId="0" fontId="13" fillId="0" borderId="1" xfId="4" applyFont="1" applyBorder="1">
      <alignment vertical="center"/>
    </xf>
    <xf numFmtId="0" fontId="43" fillId="2" borderId="1" xfId="2" applyFont="1" applyFill="1" applyBorder="1" applyAlignment="1">
      <alignment horizontal="center" vertical="center" wrapText="1" shrinkToFit="1"/>
    </xf>
    <xf numFmtId="186" fontId="16" fillId="0" borderId="1" xfId="7" applyNumberFormat="1" applyBorder="1" applyAlignment="1">
      <alignment horizontal="right" vertical="center" shrinkToFit="1"/>
    </xf>
    <xf numFmtId="187" fontId="16" fillId="0" borderId="1" xfId="7" applyNumberFormat="1" applyBorder="1" applyAlignment="1">
      <alignment horizontal="center" vertical="center"/>
    </xf>
    <xf numFmtId="0" fontId="13" fillId="0" borderId="0" xfId="4" applyFont="1" applyAlignment="1">
      <alignment horizontal="center" vertical="center"/>
    </xf>
    <xf numFmtId="190" fontId="36" fillId="0" borderId="1" xfId="2" applyNumberFormat="1" applyFont="1" applyBorder="1" applyAlignment="1" applyProtection="1">
      <alignment horizontal="right" vertical="center" shrinkToFit="1"/>
      <protection locked="0"/>
    </xf>
    <xf numFmtId="190" fontId="36" fillId="0" borderId="2" xfId="2" applyNumberFormat="1" applyFont="1" applyBorder="1" applyAlignment="1" applyProtection="1">
      <alignment horizontal="right" vertical="center" shrinkToFit="1"/>
      <protection locked="0"/>
    </xf>
    <xf numFmtId="0" fontId="44" fillId="0" borderId="0" xfId="0" applyFont="1">
      <alignment vertical="center"/>
    </xf>
    <xf numFmtId="0" fontId="42" fillId="0" borderId="0" xfId="0" applyFont="1">
      <alignment vertical="center"/>
    </xf>
    <xf numFmtId="0" fontId="14" fillId="0" borderId="0" xfId="0" applyFont="1">
      <alignment vertical="center"/>
    </xf>
    <xf numFmtId="0" fontId="19" fillId="0" borderId="0" xfId="0" applyFont="1">
      <alignment vertical="center"/>
    </xf>
    <xf numFmtId="0" fontId="45" fillId="0" borderId="0" xfId="0" applyFont="1">
      <alignment vertical="center"/>
    </xf>
    <xf numFmtId="0" fontId="28" fillId="0" borderId="0" xfId="0" applyFont="1">
      <alignment vertical="center"/>
    </xf>
    <xf numFmtId="0" fontId="46" fillId="0" borderId="0" xfId="5" applyFont="1">
      <alignment vertical="center"/>
    </xf>
    <xf numFmtId="0" fontId="34" fillId="0" borderId="0" xfId="5" applyFont="1" applyAlignment="1">
      <alignment horizontal="left" vertical="center"/>
    </xf>
    <xf numFmtId="0" fontId="46" fillId="0" borderId="0" xfId="5" applyFont="1" applyAlignment="1">
      <alignment horizontal="center" vertical="center"/>
    </xf>
    <xf numFmtId="0" fontId="42" fillId="0" borderId="18" xfId="5" applyFont="1" applyBorder="1" applyAlignment="1">
      <alignment horizontal="center" vertical="center" shrinkToFit="1"/>
    </xf>
    <xf numFmtId="0" fontId="42" fillId="0" borderId="1" xfId="5" applyFont="1" applyBorder="1" applyAlignment="1">
      <alignment horizontal="center" vertical="center" shrinkToFit="1"/>
    </xf>
    <xf numFmtId="0" fontId="42" fillId="0" borderId="27" xfId="5" applyFont="1" applyBorder="1" applyAlignment="1">
      <alignment vertical="center" shrinkToFit="1"/>
    </xf>
    <xf numFmtId="0" fontId="42" fillId="0" borderId="28" xfId="5" applyFont="1" applyBorder="1" applyAlignment="1">
      <alignment vertical="center" shrinkToFit="1"/>
    </xf>
    <xf numFmtId="0" fontId="42" fillId="0" borderId="29" xfId="5" applyFont="1" applyBorder="1" applyAlignment="1">
      <alignment vertical="center" shrinkToFit="1"/>
    </xf>
    <xf numFmtId="0" fontId="42" fillId="0" borderId="48" xfId="5" applyFont="1" applyBorder="1" applyAlignment="1">
      <alignment vertical="center" shrinkToFit="1"/>
    </xf>
    <xf numFmtId="0" fontId="42" fillId="0" borderId="27" xfId="5" applyFont="1" applyBorder="1" applyAlignment="1">
      <alignment horizontal="center" vertical="center" shrinkToFit="1"/>
    </xf>
    <xf numFmtId="0" fontId="42" fillId="0" borderId="28" xfId="5" applyFont="1" applyBorder="1" applyAlignment="1">
      <alignment horizontal="center" vertical="center" shrinkToFit="1"/>
    </xf>
    <xf numFmtId="0" fontId="42" fillId="0" borderId="8" xfId="5" applyFont="1" applyBorder="1" applyAlignment="1">
      <alignment horizontal="center" vertical="center" shrinkToFit="1"/>
    </xf>
    <xf numFmtId="2" fontId="42" fillId="0" borderId="30" xfId="5" applyNumberFormat="1" applyFont="1" applyBorder="1" applyAlignment="1">
      <alignment horizontal="center" vertical="center" shrinkToFit="1"/>
    </xf>
    <xf numFmtId="2" fontId="42" fillId="0" borderId="28" xfId="5" applyNumberFormat="1" applyFont="1" applyBorder="1" applyAlignment="1">
      <alignment horizontal="center" vertical="center" shrinkToFit="1"/>
    </xf>
    <xf numFmtId="2" fontId="42" fillId="0" borderId="8" xfId="5" applyNumberFormat="1" applyFont="1" applyBorder="1" applyAlignment="1">
      <alignment horizontal="center" vertical="center" shrinkToFit="1"/>
    </xf>
    <xf numFmtId="2" fontId="42" fillId="0" borderId="48" xfId="5" applyNumberFormat="1" applyFont="1" applyBorder="1" applyAlignment="1">
      <alignment horizontal="center" vertical="center" shrinkToFit="1"/>
    </xf>
    <xf numFmtId="2" fontId="42" fillId="0" borderId="17" xfId="5" applyNumberFormat="1" applyFont="1" applyBorder="1" applyAlignment="1">
      <alignment horizontal="center" vertical="center" shrinkToFit="1"/>
    </xf>
    <xf numFmtId="180" fontId="42" fillId="0" borderId="1" xfId="6" applyNumberFormat="1" applyFont="1" applyFill="1" applyBorder="1" applyAlignment="1">
      <alignment horizontal="center" vertical="center" shrinkToFit="1"/>
    </xf>
    <xf numFmtId="179" fontId="42" fillId="0" borderId="27" xfId="5" applyNumberFormat="1" applyFont="1" applyBorder="1" applyAlignment="1">
      <alignment horizontal="center" vertical="center" shrinkToFit="1"/>
    </xf>
    <xf numFmtId="179" fontId="42" fillId="0" borderId="28" xfId="5" applyNumberFormat="1" applyFont="1" applyBorder="1" applyAlignment="1">
      <alignment horizontal="center" vertical="center" shrinkToFit="1"/>
    </xf>
    <xf numFmtId="0" fontId="19" fillId="0" borderId="0" xfId="5" applyFont="1">
      <alignment vertical="center"/>
    </xf>
    <xf numFmtId="0" fontId="13" fillId="0" borderId="1" xfId="4" applyFont="1" applyBorder="1" applyAlignment="1">
      <alignment horizontal="center" vertical="center"/>
    </xf>
    <xf numFmtId="0" fontId="13" fillId="0" borderId="7" xfId="5" applyFont="1" applyBorder="1">
      <alignment vertical="center"/>
    </xf>
    <xf numFmtId="177" fontId="29" fillId="0" borderId="5" xfId="2" applyNumberFormat="1" applyFont="1" applyBorder="1" applyAlignment="1">
      <alignment vertical="center" shrinkToFit="1"/>
    </xf>
    <xf numFmtId="0" fontId="13"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3" fillId="0" borderId="71" xfId="0" applyFont="1" applyBorder="1" applyAlignment="1">
      <alignment horizontal="center" vertical="center" shrinkToFit="1"/>
    </xf>
    <xf numFmtId="0" fontId="23" fillId="0" borderId="0" xfId="0" applyFont="1" applyAlignment="1">
      <alignment horizontal="center" vertical="center"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23" fillId="7" borderId="26" xfId="0" applyFont="1" applyFill="1" applyBorder="1" applyAlignment="1">
      <alignment horizontal="center" vertical="center" shrinkToFit="1"/>
    </xf>
    <xf numFmtId="0" fontId="23"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6" fillId="0" borderId="0" xfId="2" applyNumberFormat="1" applyAlignment="1">
      <alignment horizontal="center" vertical="center" shrinkToFit="1"/>
    </xf>
    <xf numFmtId="186" fontId="16" fillId="0" borderId="0" xfId="2" applyNumberFormat="1" applyAlignment="1">
      <alignment vertical="center" shrinkToFit="1"/>
    </xf>
    <xf numFmtId="190" fontId="16" fillId="0" borderId="0" xfId="2" applyNumberFormat="1" applyAlignment="1">
      <alignment vertical="center" shrinkToFit="1"/>
    </xf>
    <xf numFmtId="0" fontId="13" fillId="0" borderId="1" xfId="2" applyFont="1" applyBorder="1" applyAlignment="1" applyProtection="1">
      <alignment horizontal="center" vertical="center" shrinkToFit="1"/>
      <protection locked="0"/>
    </xf>
    <xf numFmtId="0" fontId="42" fillId="0" borderId="49" xfId="5" applyFont="1" applyBorder="1" applyAlignment="1">
      <alignment horizontal="center" vertical="center" shrinkToFit="1"/>
    </xf>
    <xf numFmtId="0" fontId="19" fillId="0" borderId="3" xfId="5" applyFont="1" applyBorder="1" applyAlignment="1">
      <alignment horizontal="center" vertical="center" shrinkToFit="1"/>
    </xf>
    <xf numFmtId="180" fontId="19" fillId="0" borderId="3" xfId="6" applyNumberFormat="1" applyFont="1" applyFill="1" applyBorder="1" applyAlignment="1">
      <alignment horizontal="center" vertical="center" shrinkToFit="1"/>
    </xf>
    <xf numFmtId="0" fontId="19" fillId="0" borderId="7" xfId="5" applyFont="1" applyBorder="1" applyAlignment="1">
      <alignment horizontal="center" vertical="center" shrinkToFit="1"/>
    </xf>
    <xf numFmtId="0" fontId="13" fillId="0" borderId="58" xfId="5" applyFont="1" applyBorder="1" applyAlignment="1">
      <alignment vertical="center" shrinkToFit="1"/>
    </xf>
    <xf numFmtId="0" fontId="13" fillId="0" borderId="59" xfId="5" applyFont="1" applyBorder="1" applyAlignment="1">
      <alignment vertical="center" shrinkToFit="1"/>
    </xf>
    <xf numFmtId="0" fontId="13" fillId="0" borderId="64" xfId="5" applyFont="1" applyBorder="1" applyAlignment="1">
      <alignment vertical="center" shrinkToFit="1"/>
    </xf>
    <xf numFmtId="0" fontId="13" fillId="0" borderId="65" xfId="5" applyFont="1" applyBorder="1" applyAlignment="1">
      <alignment vertical="center" shrinkToFit="1"/>
    </xf>
    <xf numFmtId="179" fontId="13" fillId="0" borderId="40" xfId="5" applyNumberFormat="1" applyFont="1" applyBorder="1" applyAlignment="1">
      <alignment horizontal="center" vertical="center" shrinkToFit="1"/>
    </xf>
    <xf numFmtId="179" fontId="13" fillId="0" borderId="50" xfId="5" applyNumberFormat="1" applyFont="1" applyBorder="1" applyAlignment="1">
      <alignment horizontal="center" vertical="center" shrinkToFit="1"/>
    </xf>
    <xf numFmtId="179" fontId="13" fillId="0" borderId="44" xfId="5" applyNumberFormat="1" applyFont="1" applyBorder="1" applyAlignment="1">
      <alignment horizontal="center" vertical="center" shrinkToFit="1"/>
    </xf>
    <xf numFmtId="179" fontId="13" fillId="0" borderId="33" xfId="5" applyNumberFormat="1" applyFont="1" applyBorder="1" applyAlignment="1">
      <alignment horizontal="center" vertical="center" shrinkToFit="1"/>
    </xf>
    <xf numFmtId="2" fontId="13" fillId="0" borderId="39" xfId="5" applyNumberFormat="1" applyFont="1" applyBorder="1" applyAlignment="1">
      <alignment horizontal="center" vertical="center" shrinkToFit="1"/>
    </xf>
    <xf numFmtId="2" fontId="13" fillId="0" borderId="50" xfId="5" applyNumberFormat="1" applyFont="1" applyBorder="1" applyAlignment="1">
      <alignment horizontal="center" vertical="center" shrinkToFit="1"/>
    </xf>
    <xf numFmtId="2" fontId="13" fillId="0" borderId="44" xfId="5" applyNumberFormat="1" applyFont="1" applyBorder="1" applyAlignment="1">
      <alignment horizontal="center" vertical="center" shrinkToFit="1"/>
    </xf>
    <xf numFmtId="2" fontId="13" fillId="0" borderId="33" xfId="5" applyNumberFormat="1" applyFont="1" applyBorder="1" applyAlignment="1">
      <alignment horizontal="center" vertical="center" shrinkToFit="1"/>
    </xf>
    <xf numFmtId="2" fontId="13" fillId="0" borderId="38" xfId="5" applyNumberFormat="1" applyFont="1" applyBorder="1" applyAlignment="1">
      <alignment horizontal="center" vertical="center" shrinkToFit="1"/>
    </xf>
    <xf numFmtId="191" fontId="16" fillId="0" borderId="0" xfId="2" applyNumberFormat="1" applyAlignment="1">
      <alignment vertical="center" shrinkToFit="1"/>
    </xf>
    <xf numFmtId="191" fontId="16" fillId="0" borderId="0" xfId="2" applyNumberFormat="1" applyAlignment="1">
      <alignment vertical="center"/>
    </xf>
    <xf numFmtId="0" fontId="48" fillId="0" borderId="0" xfId="2" applyFont="1" applyAlignment="1">
      <alignment vertical="center"/>
    </xf>
    <xf numFmtId="0" fontId="49" fillId="2" borderId="1" xfId="2" applyFont="1" applyFill="1" applyBorder="1" applyAlignment="1" applyProtection="1">
      <alignment horizontal="center" vertical="center"/>
      <protection locked="0"/>
    </xf>
    <xf numFmtId="0" fontId="49" fillId="0" borderId="8" xfId="2" applyFont="1" applyBorder="1" applyAlignment="1">
      <alignment horizontal="center" vertical="center" shrinkToFit="1"/>
    </xf>
    <xf numFmtId="0" fontId="49" fillId="2" borderId="1" xfId="2" applyFont="1" applyFill="1" applyBorder="1" applyAlignment="1">
      <alignment horizontal="center" vertical="center" shrinkToFit="1"/>
    </xf>
    <xf numFmtId="0" fontId="49" fillId="2" borderId="9" xfId="2" applyFont="1" applyFill="1" applyBorder="1" applyAlignment="1">
      <alignment horizontal="center" vertical="center"/>
    </xf>
    <xf numFmtId="0" fontId="49" fillId="2" borderId="13" xfId="2" applyFont="1" applyFill="1" applyBorder="1" applyAlignment="1">
      <alignment horizontal="center" vertical="center" shrinkToFit="1"/>
    </xf>
    <xf numFmtId="0" fontId="49" fillId="0" borderId="2" xfId="2" applyFont="1" applyBorder="1" applyAlignment="1" applyProtection="1">
      <alignment horizontal="center" vertical="center" shrinkToFit="1"/>
      <protection locked="0"/>
    </xf>
    <xf numFmtId="0" fontId="51" fillId="2" borderId="14" xfId="2" applyFont="1" applyFill="1" applyBorder="1" applyAlignment="1">
      <alignment vertical="center" textRotation="255" wrapText="1" shrinkToFit="1"/>
    </xf>
    <xf numFmtId="0" fontId="49" fillId="2" borderId="1" xfId="2" applyFont="1" applyFill="1" applyBorder="1" applyAlignment="1">
      <alignment horizontal="center" vertical="center"/>
    </xf>
    <xf numFmtId="0" fontId="49" fillId="0" borderId="2" xfId="2" applyFont="1" applyBorder="1" applyAlignment="1" applyProtection="1">
      <alignment horizontal="center" vertical="center"/>
      <protection locked="0"/>
    </xf>
    <xf numFmtId="0" fontId="49" fillId="0" borderId="8" xfId="2" applyFont="1" applyBorder="1" applyAlignment="1">
      <alignment horizontal="center" vertical="center"/>
    </xf>
    <xf numFmtId="0" fontId="49" fillId="2" borderId="2" xfId="2" applyFont="1" applyFill="1" applyBorder="1" applyAlignment="1">
      <alignment horizontal="center" vertical="center" shrinkToFit="1"/>
    </xf>
    <xf numFmtId="0" fontId="49" fillId="0" borderId="5" xfId="2" applyFont="1" applyBorder="1" applyAlignment="1">
      <alignment horizontal="center" vertical="center" shrinkToFit="1"/>
    </xf>
    <xf numFmtId="0" fontId="49" fillId="0" borderId="1" xfId="2" applyFont="1" applyBorder="1" applyAlignment="1" applyProtection="1">
      <alignment horizontal="center" vertical="center" shrinkToFit="1"/>
      <protection locked="0"/>
    </xf>
    <xf numFmtId="0" fontId="49" fillId="0" borderId="1" xfId="2" applyFont="1" applyBorder="1" applyAlignment="1" applyProtection="1">
      <alignment vertical="center" shrinkToFit="1"/>
      <protection locked="0"/>
    </xf>
    <xf numFmtId="0" fontId="49" fillId="2" borderId="14" xfId="2" applyFont="1" applyFill="1" applyBorder="1" applyAlignment="1">
      <alignment vertical="center"/>
    </xf>
    <xf numFmtId="0" fontId="49" fillId="2" borderId="14" xfId="2" applyFont="1" applyFill="1" applyBorder="1" applyAlignment="1">
      <alignment horizontal="center" vertical="center"/>
    </xf>
    <xf numFmtId="0" fontId="49" fillId="0" borderId="6" xfId="2" applyFont="1" applyBorder="1" applyAlignment="1" applyProtection="1">
      <alignment horizontal="center" vertical="center"/>
      <protection locked="0"/>
    </xf>
    <xf numFmtId="0" fontId="49" fillId="0" borderId="7" xfId="2" applyFont="1" applyBorder="1" applyAlignment="1">
      <alignment horizontal="center" vertical="center"/>
    </xf>
    <xf numFmtId="0" fontId="51" fillId="0" borderId="2" xfId="2" applyFont="1" applyBorder="1" applyAlignment="1" applyProtection="1">
      <alignment horizontal="center" vertical="center" wrapText="1" shrinkToFit="1"/>
      <protection locked="0"/>
    </xf>
    <xf numFmtId="0" fontId="49" fillId="0" borderId="3" xfId="2" applyFont="1" applyBorder="1" applyAlignment="1">
      <alignment horizontal="center" vertical="center" shrinkToFit="1"/>
    </xf>
    <xf numFmtId="0" fontId="49" fillId="0" borderId="1" xfId="2" applyFont="1" applyBorder="1" applyAlignment="1" applyProtection="1">
      <alignment horizontal="center" vertical="center"/>
      <protection locked="0"/>
    </xf>
    <xf numFmtId="0" fontId="49" fillId="2" borderId="13" xfId="2" applyFont="1" applyFill="1" applyBorder="1" applyAlignment="1">
      <alignment horizontal="center" vertical="center"/>
    </xf>
    <xf numFmtId="0" fontId="49" fillId="0" borderId="9" xfId="2" applyFont="1" applyBorder="1" applyAlignment="1" applyProtection="1">
      <alignment horizontal="center" vertical="center" shrinkToFit="1"/>
      <protection locked="0"/>
    </xf>
    <xf numFmtId="0" fontId="49" fillId="0" borderId="13" xfId="2" applyFont="1" applyBorder="1" applyAlignment="1" applyProtection="1">
      <alignment horizontal="center" vertical="center" shrinkToFit="1"/>
      <protection locked="0"/>
    </xf>
    <xf numFmtId="0" fontId="49" fillId="0" borderId="11" xfId="2" applyFont="1" applyBorder="1" applyAlignment="1">
      <alignment horizontal="center" vertical="center" shrinkToFit="1"/>
    </xf>
    <xf numFmtId="0" fontId="49" fillId="0" borderId="9" xfId="2" applyFont="1" applyBorder="1" applyAlignment="1" applyProtection="1">
      <alignment horizontal="center" vertical="center"/>
      <protection locked="0"/>
    </xf>
    <xf numFmtId="0" fontId="49" fillId="0" borderId="10" xfId="2" applyFont="1" applyBorder="1" applyAlignment="1">
      <alignment horizontal="center" vertical="center"/>
    </xf>
    <xf numFmtId="0" fontId="49" fillId="0" borderId="1" xfId="2" applyFont="1" applyBorder="1" applyAlignment="1" applyProtection="1">
      <alignment vertical="center"/>
      <protection locked="0"/>
    </xf>
    <xf numFmtId="0" fontId="49" fillId="0" borderId="3" xfId="2" applyFont="1" applyBorder="1" applyAlignment="1">
      <alignment horizontal="center" vertical="center"/>
    </xf>
    <xf numFmtId="0" fontId="49" fillId="2" borderId="2" xfId="2" applyFont="1" applyFill="1" applyBorder="1" applyAlignment="1">
      <alignment horizontal="centerContinuous" vertical="center"/>
    </xf>
    <xf numFmtId="0" fontId="49" fillId="2" borderId="8" xfId="2" applyFont="1" applyFill="1" applyBorder="1" applyAlignment="1">
      <alignment horizontal="centerContinuous" vertical="center"/>
    </xf>
    <xf numFmtId="0" fontId="49" fillId="2" borderId="15" xfId="2" applyFont="1" applyFill="1" applyBorder="1" applyAlignment="1">
      <alignment vertical="center"/>
    </xf>
    <xf numFmtId="0" fontId="49" fillId="2" borderId="3" xfId="2" applyFont="1" applyFill="1" applyBorder="1" applyAlignment="1">
      <alignment horizontal="centerContinuous" vertical="center"/>
    </xf>
    <xf numFmtId="0" fontId="49" fillId="0" borderId="0" xfId="2" applyFont="1" applyAlignment="1">
      <alignment vertical="center"/>
    </xf>
    <xf numFmtId="0" fontId="49" fillId="0" borderId="0" xfId="2" applyFont="1" applyAlignment="1">
      <alignment horizontal="center" vertical="center"/>
    </xf>
    <xf numFmtId="0" fontId="49" fillId="4" borderId="10" xfId="2" applyFont="1" applyFill="1" applyBorder="1" applyAlignment="1">
      <alignment vertical="center" shrinkToFit="1"/>
    </xf>
    <xf numFmtId="0" fontId="49" fillId="2" borderId="14" xfId="2" applyFont="1" applyFill="1" applyBorder="1" applyAlignment="1">
      <alignment horizontal="center" vertical="center" shrinkToFit="1"/>
    </xf>
    <xf numFmtId="176" fontId="49" fillId="2" borderId="1" xfId="2" applyNumberFormat="1" applyFont="1" applyFill="1" applyBorder="1" applyAlignment="1">
      <alignment horizontal="center" vertical="center" shrinkToFit="1"/>
    </xf>
    <xf numFmtId="176" fontId="49" fillId="2" borderId="14" xfId="2" applyNumberFormat="1" applyFont="1" applyFill="1" applyBorder="1" applyAlignment="1">
      <alignment horizontal="center" vertical="center" shrinkToFit="1"/>
    </xf>
    <xf numFmtId="0" fontId="49" fillId="0" borderId="2" xfId="2" applyFont="1" applyBorder="1" applyAlignment="1">
      <alignment horizontal="center" vertical="center" shrinkToFit="1"/>
    </xf>
    <xf numFmtId="198" fontId="49" fillId="0" borderId="3" xfId="2" applyNumberFormat="1" applyFont="1" applyBorder="1" applyAlignment="1">
      <alignment horizontal="center" vertical="center" shrinkToFit="1"/>
    </xf>
    <xf numFmtId="176" fontId="49" fillId="0" borderId="1" xfId="2" applyNumberFormat="1" applyFont="1" applyBorder="1" applyAlignment="1">
      <alignment horizontal="center" vertical="center" shrinkToFit="1"/>
    </xf>
    <xf numFmtId="176" fontId="49" fillId="0" borderId="14" xfId="2" applyNumberFormat="1" applyFont="1" applyBorder="1" applyAlignment="1">
      <alignment horizontal="center" vertical="center" shrinkToFit="1"/>
    </xf>
    <xf numFmtId="0" fontId="49" fillId="0" borderId="7" xfId="2" applyFont="1" applyBorder="1" applyAlignment="1">
      <alignment vertical="center" wrapText="1" shrinkToFit="1"/>
    </xf>
    <xf numFmtId="196" fontId="50" fillId="0" borderId="7" xfId="10" applyNumberFormat="1" applyFont="1" applyBorder="1" applyAlignment="1" applyProtection="1">
      <alignment vertical="center" shrinkToFit="1"/>
      <protection locked="0"/>
    </xf>
    <xf numFmtId="196" fontId="50" fillId="0" borderId="5" xfId="10" applyNumberFormat="1" applyFont="1" applyBorder="1" applyAlignment="1" applyProtection="1">
      <alignment vertical="center" shrinkToFit="1"/>
      <protection locked="0"/>
    </xf>
    <xf numFmtId="0" fontId="49" fillId="0" borderId="0" xfId="2" applyFont="1" applyAlignment="1">
      <alignment vertical="center" wrapText="1" shrinkToFit="1"/>
    </xf>
    <xf numFmtId="0" fontId="53" fillId="2" borderId="1" xfId="2" applyFont="1" applyFill="1" applyBorder="1" applyAlignment="1" applyProtection="1">
      <alignment horizontal="center" vertical="center" wrapText="1"/>
      <protection locked="0"/>
    </xf>
    <xf numFmtId="0" fontId="54" fillId="2" borderId="1" xfId="2" applyFont="1" applyFill="1" applyBorder="1" applyAlignment="1" applyProtection="1">
      <alignment horizontal="center" vertical="center"/>
      <protection locked="0"/>
    </xf>
    <xf numFmtId="0" fontId="52" fillId="0" borderId="0" xfId="2" applyFont="1" applyAlignment="1" applyProtection="1">
      <alignment vertical="center"/>
      <protection locked="0"/>
    </xf>
    <xf numFmtId="0" fontId="49" fillId="0" borderId="0" xfId="2" applyFont="1" applyAlignment="1" applyProtection="1">
      <alignment vertical="center"/>
      <protection locked="0"/>
    </xf>
    <xf numFmtId="0" fontId="47" fillId="0" borderId="0" xfId="2" applyFont="1" applyAlignment="1" applyProtection="1">
      <alignment vertical="center" wrapText="1"/>
      <protection locked="0"/>
    </xf>
    <xf numFmtId="197" fontId="50" fillId="0" borderId="4" xfId="10" applyNumberFormat="1" applyFont="1" applyBorder="1" applyAlignment="1" applyProtection="1">
      <alignment vertical="center" shrinkToFit="1"/>
      <protection locked="0"/>
    </xf>
    <xf numFmtId="197" fontId="50" fillId="0" borderId="0" xfId="10" applyNumberFormat="1" applyFont="1" applyAlignment="1" applyProtection="1">
      <alignment vertical="center" shrinkToFit="1"/>
      <protection locked="0"/>
    </xf>
    <xf numFmtId="0" fontId="49" fillId="0" borderId="0" xfId="2" applyFont="1" applyAlignment="1" applyProtection="1">
      <alignment vertical="top"/>
      <protection locked="0"/>
    </xf>
    <xf numFmtId="0" fontId="49" fillId="0" borderId="4" xfId="2" applyFont="1" applyBorder="1" applyAlignment="1" applyProtection="1">
      <alignment vertical="top"/>
      <protection locked="0"/>
    </xf>
    <xf numFmtId="0" fontId="49" fillId="0" borderId="0" xfId="2" applyFont="1" applyAlignment="1" applyProtection="1">
      <alignment vertical="center" textRotation="255"/>
      <protection locked="0"/>
    </xf>
    <xf numFmtId="0" fontId="49" fillId="0" borderId="4" xfId="2" applyFont="1" applyBorder="1" applyAlignment="1" applyProtection="1">
      <alignment vertical="center"/>
      <protection locked="0"/>
    </xf>
    <xf numFmtId="0" fontId="49" fillId="0" borderId="0" xfId="2" applyFont="1" applyProtection="1">
      <protection locked="0"/>
    </xf>
    <xf numFmtId="0" fontId="49" fillId="0" borderId="0" xfId="2" applyFont="1" applyAlignment="1" applyProtection="1">
      <alignment vertical="center" wrapText="1"/>
      <protection locked="0"/>
    </xf>
    <xf numFmtId="0" fontId="49" fillId="0" borderId="4" xfId="2" applyFont="1" applyBorder="1" applyAlignment="1" applyProtection="1">
      <alignment vertical="center" wrapText="1"/>
      <protection locked="0"/>
    </xf>
    <xf numFmtId="0" fontId="49" fillId="0" borderId="10" xfId="2" applyFont="1" applyBorder="1" applyAlignment="1" applyProtection="1">
      <alignment vertical="center"/>
      <protection locked="0"/>
    </xf>
    <xf numFmtId="0" fontId="56" fillId="0" borderId="10" xfId="2" applyFont="1" applyBorder="1" applyAlignment="1" applyProtection="1">
      <alignment vertical="center"/>
      <protection locked="0"/>
    </xf>
    <xf numFmtId="0" fontId="49" fillId="0" borderId="10" xfId="2" applyFont="1" applyBorder="1" applyProtection="1">
      <protection locked="0"/>
    </xf>
    <xf numFmtId="0" fontId="49" fillId="0" borderId="11" xfId="2" applyFont="1" applyBorder="1" applyAlignment="1" applyProtection="1">
      <alignment vertical="center"/>
      <protection locked="0"/>
    </xf>
    <xf numFmtId="0" fontId="47" fillId="2" borderId="2" xfId="2" applyFont="1" applyFill="1" applyBorder="1" applyAlignment="1">
      <alignment horizontal="center" vertical="center" wrapText="1"/>
    </xf>
    <xf numFmtId="0" fontId="47" fillId="2" borderId="1" xfId="2" applyFont="1" applyFill="1" applyBorder="1" applyAlignment="1">
      <alignment horizontal="center" vertical="center" wrapText="1"/>
    </xf>
    <xf numFmtId="0" fontId="49" fillId="0" borderId="8" xfId="2" applyFont="1" applyBorder="1" applyAlignment="1" applyProtection="1">
      <alignment horizontal="center" vertical="center"/>
      <protection locked="0"/>
    </xf>
    <xf numFmtId="179" fontId="49" fillId="0" borderId="8" xfId="2" applyNumberFormat="1" applyFont="1" applyBorder="1" applyAlignment="1" applyProtection="1">
      <alignment horizontal="center" vertical="center"/>
      <protection locked="0"/>
    </xf>
    <xf numFmtId="193" fontId="49" fillId="0" borderId="1" xfId="2" applyNumberFormat="1" applyFont="1" applyBorder="1" applyAlignment="1" applyProtection="1">
      <alignment horizontal="center" vertical="center" shrinkToFit="1"/>
      <protection locked="0"/>
    </xf>
    <xf numFmtId="0" fontId="49" fillId="2" borderId="1" xfId="2" applyFont="1" applyFill="1" applyBorder="1" applyAlignment="1">
      <alignment horizontal="center" vertical="center" wrapText="1"/>
    </xf>
    <xf numFmtId="0" fontId="49" fillId="2" borderId="12" xfId="2" applyFont="1" applyFill="1" applyBorder="1" applyAlignment="1">
      <alignment horizontal="center" vertical="center" wrapTex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8" fillId="0" borderId="0" xfId="4" applyFont="1">
      <alignment vertical="center"/>
    </xf>
    <xf numFmtId="0" fontId="49" fillId="0" borderId="0" xfId="4" applyFont="1">
      <alignment vertical="center"/>
    </xf>
    <xf numFmtId="178" fontId="47" fillId="0" borderId="3" xfId="4" applyNumberFormat="1" applyFont="1" applyBorder="1" applyAlignment="1">
      <alignment horizontal="center" vertical="center" shrinkToFit="1"/>
    </xf>
    <xf numFmtId="0" fontId="47" fillId="0" borderId="8" xfId="4" applyFont="1" applyBorder="1" applyAlignment="1">
      <alignment horizontal="center" vertical="center" shrinkToFit="1"/>
    </xf>
    <xf numFmtId="178" fontId="47" fillId="0" borderId="8" xfId="4" applyNumberFormat="1"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0" xfId="4" applyFont="1" applyAlignment="1">
      <alignment horizontal="center" vertical="center"/>
    </xf>
    <xf numFmtId="0" fontId="57" fillId="0" borderId="0" xfId="2" applyFont="1" applyAlignment="1">
      <alignment vertical="center"/>
    </xf>
    <xf numFmtId="0" fontId="49" fillId="0" borderId="1" xfId="4" applyFont="1" applyBorder="1">
      <alignment vertical="center"/>
    </xf>
    <xf numFmtId="0" fontId="49" fillId="0" borderId="1" xfId="4" applyFont="1" applyBorder="1" applyAlignment="1">
      <alignment horizontal="center" vertical="center"/>
    </xf>
    <xf numFmtId="0" fontId="49" fillId="3" borderId="1" xfId="4" applyFont="1" applyFill="1" applyBorder="1" applyAlignment="1">
      <alignment horizontal="center" vertical="center"/>
    </xf>
    <xf numFmtId="0" fontId="3" fillId="0" borderId="0" xfId="13">
      <alignment vertical="center"/>
    </xf>
    <xf numFmtId="0" fontId="0" fillId="0" borderId="0" xfId="13" applyFont="1">
      <alignment vertical="center"/>
    </xf>
    <xf numFmtId="0" fontId="2" fillId="0" borderId="0" xfId="13" applyFont="1">
      <alignment vertical="center"/>
    </xf>
    <xf numFmtId="0" fontId="29" fillId="0" borderId="0" xfId="2" applyFont="1" applyAlignment="1" applyProtection="1">
      <alignment horizontal="center"/>
      <protection locked="0"/>
    </xf>
    <xf numFmtId="0" fontId="19" fillId="0" borderId="0" xfId="2" applyFont="1" applyAlignment="1" applyProtection="1">
      <alignment horizontal="left" vertical="center" shrinkToFit="1"/>
      <protection locked="0"/>
    </xf>
    <xf numFmtId="194" fontId="36" fillId="0" borderId="1" xfId="2" applyNumberFormat="1" applyFont="1" applyBorder="1" applyAlignment="1" applyProtection="1">
      <alignment horizontal="center" vertical="center" shrinkToFit="1"/>
      <protection locked="0"/>
    </xf>
    <xf numFmtId="192" fontId="16" fillId="0" borderId="1" xfId="2" applyNumberFormat="1" applyBorder="1" applyAlignment="1">
      <alignment vertical="center" shrinkToFit="1"/>
    </xf>
    <xf numFmtId="0" fontId="19" fillId="2" borderId="1" xfId="14" applyFont="1" applyFill="1" applyBorder="1" applyAlignment="1">
      <alignment horizontal="center" vertical="center"/>
    </xf>
    <xf numFmtId="202" fontId="16" fillId="0" borderId="1" xfId="2" applyNumberFormat="1" applyBorder="1" applyAlignment="1">
      <alignment vertical="center"/>
    </xf>
    <xf numFmtId="202" fontId="16" fillId="0" borderId="1" xfId="2" applyNumberFormat="1" applyBorder="1" applyAlignment="1">
      <alignment vertical="center" shrinkToFit="1"/>
    </xf>
    <xf numFmtId="186" fontId="16" fillId="0" borderId="1" xfId="2" applyNumberFormat="1" applyBorder="1" applyAlignment="1">
      <alignment vertical="center" shrinkToFit="1"/>
    </xf>
    <xf numFmtId="0" fontId="0" fillId="0" borderId="0" xfId="0" applyAlignment="1">
      <alignment vertical="top" wrapText="1"/>
    </xf>
    <xf numFmtId="0" fontId="49" fillId="2" borderId="15" xfId="2" applyFont="1" applyFill="1" applyBorder="1" applyAlignment="1">
      <alignment vertical="center" textRotation="255"/>
    </xf>
    <xf numFmtId="0" fontId="53" fillId="0" borderId="1" xfId="2" applyFont="1" applyBorder="1" applyAlignment="1" applyProtection="1">
      <alignment horizontal="center" vertical="center" shrinkToFit="1"/>
      <protection locked="0"/>
    </xf>
    <xf numFmtId="176" fontId="49" fillId="0" borderId="2" xfId="2" applyNumberFormat="1" applyFont="1" applyBorder="1" applyAlignment="1">
      <alignment horizontal="center" vertical="center" shrinkToFit="1"/>
    </xf>
    <xf numFmtId="0" fontId="49" fillId="2" borderId="15" xfId="2" applyFont="1" applyFill="1" applyBorder="1" applyAlignment="1">
      <alignment horizontal="center" vertical="center" textRotation="255"/>
    </xf>
    <xf numFmtId="0" fontId="49" fillId="2" borderId="13" xfId="2" applyFont="1" applyFill="1" applyBorder="1" applyAlignment="1">
      <alignment horizontal="center" vertical="center" textRotation="255"/>
    </xf>
    <xf numFmtId="0" fontId="49" fillId="2" borderId="2" xfId="2" applyFont="1" applyFill="1" applyBorder="1" applyAlignment="1">
      <alignment horizontal="center" vertical="center" shrinkToFit="1"/>
    </xf>
    <xf numFmtId="0" fontId="49" fillId="2" borderId="3" xfId="2" applyFont="1" applyFill="1" applyBorder="1" applyAlignment="1">
      <alignment horizontal="center" vertical="center" shrinkToFit="1"/>
    </xf>
    <xf numFmtId="181" fontId="49" fillId="0" borderId="2" xfId="2" applyNumberFormat="1" applyFont="1" applyBorder="1" applyAlignment="1" applyProtection="1">
      <alignment horizontal="center" vertical="center"/>
      <protection locked="0"/>
    </xf>
    <xf numFmtId="181" fontId="49" fillId="0" borderId="8"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protection locked="0"/>
    </xf>
    <xf numFmtId="0" fontId="49" fillId="0" borderId="8" xfId="2" applyFont="1" applyBorder="1" applyAlignment="1" applyProtection="1">
      <alignment horizontal="center" vertical="center"/>
      <protection locked="0"/>
    </xf>
    <xf numFmtId="0" fontId="49" fillId="0" borderId="3" xfId="2" applyFont="1" applyBorder="1" applyAlignment="1" applyProtection="1">
      <alignment horizontal="center" vertical="center"/>
      <protection locked="0"/>
    </xf>
    <xf numFmtId="0" fontId="49" fillId="2" borderId="8" xfId="2" applyFont="1" applyFill="1" applyBorder="1" applyAlignment="1">
      <alignment horizontal="center" vertical="center" shrinkToFit="1"/>
    </xf>
    <xf numFmtId="0" fontId="49" fillId="0" borderId="2" xfId="2" applyFont="1" applyBorder="1" applyAlignment="1">
      <alignment horizontal="center" vertical="center" shrinkToFit="1"/>
    </xf>
    <xf numFmtId="0" fontId="49" fillId="0" borderId="8" xfId="2" applyFont="1" applyBorder="1" applyAlignment="1">
      <alignment horizontal="center" vertical="center" shrinkToFit="1"/>
    </xf>
    <xf numFmtId="182" fontId="49" fillId="0" borderId="1" xfId="2" applyNumberFormat="1" applyFont="1" applyBorder="1" applyAlignment="1" applyProtection="1">
      <alignment horizontal="center" vertical="center"/>
      <protection locked="0"/>
    </xf>
    <xf numFmtId="0" fontId="49" fillId="2" borderId="14" xfId="2" applyFont="1" applyFill="1" applyBorder="1" applyAlignment="1">
      <alignment horizontal="center" vertical="center" textRotation="255"/>
    </xf>
    <xf numFmtId="0" fontId="49" fillId="2" borderId="2" xfId="2" applyFont="1" applyFill="1" applyBorder="1" applyAlignment="1">
      <alignment horizontal="center" vertical="center"/>
    </xf>
    <xf numFmtId="0" fontId="49" fillId="2" borderId="8" xfId="2" applyFont="1" applyFill="1" applyBorder="1" applyAlignment="1">
      <alignment horizontal="center" vertical="center"/>
    </xf>
    <xf numFmtId="0" fontId="49" fillId="2" borderId="12" xfId="2" applyFont="1" applyFill="1" applyBorder="1" applyAlignment="1">
      <alignment horizontal="center" vertical="center" textRotation="255" shrinkToFit="1"/>
    </xf>
    <xf numFmtId="0" fontId="49" fillId="2" borderId="4" xfId="2" applyFont="1" applyFill="1" applyBorder="1" applyAlignment="1">
      <alignment horizontal="center" vertical="center" textRotation="255" shrinkToFit="1"/>
    </xf>
    <xf numFmtId="0" fontId="49" fillId="2" borderId="9" xfId="2" applyFont="1" applyFill="1" applyBorder="1" applyAlignment="1">
      <alignment horizontal="center" vertical="center" textRotation="255" shrinkToFit="1"/>
    </xf>
    <xf numFmtId="0" fontId="49" fillId="2" borderId="11" xfId="2" applyFont="1" applyFill="1" applyBorder="1" applyAlignment="1">
      <alignment horizontal="center" vertical="center" textRotation="255" shrinkToFit="1"/>
    </xf>
    <xf numFmtId="0" fontId="49" fillId="0" borderId="1" xfId="2" applyFont="1" applyBorder="1" applyAlignment="1" applyProtection="1">
      <alignment horizontal="center" vertical="center" shrinkToFit="1"/>
      <protection locked="0"/>
    </xf>
    <xf numFmtId="0" fontId="49" fillId="0" borderId="2" xfId="2" applyFont="1" applyBorder="1" applyAlignment="1">
      <alignment horizontal="center" vertical="center"/>
    </xf>
    <xf numFmtId="0" fontId="49" fillId="0" borderId="3" xfId="2" applyFont="1" applyBorder="1" applyAlignment="1">
      <alignment horizontal="center" vertical="center"/>
    </xf>
    <xf numFmtId="0" fontId="49" fillId="0" borderId="8" xfId="2" applyFont="1" applyBorder="1" applyAlignment="1">
      <alignment horizontal="center" vertical="center"/>
    </xf>
    <xf numFmtId="183" fontId="49" fillId="0" borderId="1" xfId="2" applyNumberFormat="1" applyFont="1" applyBorder="1" applyAlignment="1" applyProtection="1">
      <alignment horizontal="center" vertical="center"/>
      <protection locked="0"/>
    </xf>
    <xf numFmtId="0" fontId="49" fillId="0" borderId="3" xfId="2" applyFont="1" applyBorder="1" applyAlignment="1">
      <alignment horizontal="center" vertical="center" shrinkToFit="1"/>
    </xf>
    <xf numFmtId="0" fontId="49" fillId="2" borderId="6" xfId="2" applyFont="1" applyFill="1" applyBorder="1" applyAlignment="1">
      <alignment horizontal="center" vertical="center"/>
    </xf>
    <xf numFmtId="0" fontId="49" fillId="2" borderId="5" xfId="2" applyFont="1" applyFill="1" applyBorder="1" applyAlignment="1">
      <alignment horizontal="center" vertical="center"/>
    </xf>
    <xf numFmtId="0" fontId="49" fillId="2" borderId="9" xfId="2" applyFont="1" applyFill="1" applyBorder="1" applyAlignment="1">
      <alignment horizontal="center" vertical="center"/>
    </xf>
    <xf numFmtId="0" fontId="49" fillId="2" borderId="11" xfId="2" applyFont="1" applyFill="1" applyBorder="1" applyAlignment="1">
      <alignment horizontal="center" vertical="center"/>
    </xf>
    <xf numFmtId="0" fontId="49" fillId="2" borderId="7" xfId="2" applyFont="1" applyFill="1" applyBorder="1" applyAlignment="1">
      <alignment horizontal="center" vertical="center"/>
    </xf>
    <xf numFmtId="184" fontId="49" fillId="0" borderId="2" xfId="2" applyNumberFormat="1" applyFont="1" applyBorder="1" applyAlignment="1" applyProtection="1">
      <alignment horizontal="center" vertical="center"/>
      <protection locked="0"/>
    </xf>
    <xf numFmtId="184" fontId="49" fillId="0" borderId="3" xfId="2" applyNumberFormat="1" applyFont="1" applyBorder="1" applyAlignment="1" applyProtection="1">
      <alignment horizontal="center" vertical="center"/>
      <protection locked="0"/>
    </xf>
    <xf numFmtId="0" fontId="49" fillId="0" borderId="2" xfId="2" applyFont="1" applyBorder="1" applyAlignment="1" applyProtection="1">
      <alignment horizontal="center" vertical="center" shrinkToFit="1"/>
      <protection locked="0"/>
    </xf>
    <xf numFmtId="0" fontId="49" fillId="0" borderId="8" xfId="2" applyFont="1" applyBorder="1" applyAlignment="1" applyProtection="1">
      <alignment horizontal="center" vertical="center" shrinkToFit="1"/>
      <protection locked="0"/>
    </xf>
    <xf numFmtId="0" fontId="49" fillId="2" borderId="3" xfId="2" applyFont="1" applyFill="1" applyBorder="1" applyAlignment="1">
      <alignment horizontal="center" vertical="center"/>
    </xf>
    <xf numFmtId="0" fontId="49" fillId="2" borderId="6" xfId="2" applyFont="1" applyFill="1" applyBorder="1" applyAlignment="1">
      <alignment horizontal="center" vertical="center" textRotation="255"/>
    </xf>
    <xf numFmtId="0" fontId="49" fillId="2" borderId="5" xfId="2" applyFont="1" applyFill="1" applyBorder="1" applyAlignment="1">
      <alignment horizontal="center" vertical="center" textRotation="255"/>
    </xf>
    <xf numFmtId="0" fontId="49" fillId="2" borderId="9" xfId="2" applyFont="1" applyFill="1" applyBorder="1" applyAlignment="1">
      <alignment horizontal="center" vertical="center" textRotation="255"/>
    </xf>
    <xf numFmtId="0" fontId="49" fillId="2" borderId="11" xfId="2" applyFont="1" applyFill="1" applyBorder="1" applyAlignment="1">
      <alignment horizontal="center" vertical="center" textRotation="255"/>
    </xf>
    <xf numFmtId="0" fontId="49" fillId="0" borderId="13" xfId="2" applyFont="1" applyBorder="1" applyAlignment="1" applyProtection="1">
      <alignment horizontal="center" vertical="center"/>
      <protection locked="0"/>
    </xf>
    <xf numFmtId="0" fontId="49" fillId="2" borderId="4" xfId="2" applyFont="1" applyFill="1" applyBorder="1" applyAlignment="1">
      <alignment horizontal="center" vertical="center" textRotation="255"/>
    </xf>
    <xf numFmtId="0" fontId="49" fillId="0" borderId="14" xfId="2" applyFont="1" applyBorder="1" applyAlignment="1" applyProtection="1">
      <alignment horizontal="center" vertical="center"/>
      <protection locked="0"/>
    </xf>
    <xf numFmtId="0" fontId="49" fillId="2" borderId="2" xfId="2" applyFont="1" applyFill="1" applyBorder="1" applyAlignment="1">
      <alignment horizontal="center" vertical="center" justifyLastLine="1" shrinkToFit="1"/>
    </xf>
    <xf numFmtId="0" fontId="49" fillId="2" borderId="3" xfId="2" applyFont="1" applyFill="1" applyBorder="1" applyAlignment="1">
      <alignment horizontal="center" vertical="center" justifyLastLine="1" shrinkToFit="1"/>
    </xf>
    <xf numFmtId="0" fontId="49" fillId="2" borderId="8" xfId="2" applyFont="1" applyFill="1" applyBorder="1" applyAlignment="1">
      <alignment horizontal="center" vertical="center" justifyLastLine="1" shrinkToFit="1"/>
    </xf>
    <xf numFmtId="0" fontId="50" fillId="0" borderId="2" xfId="1" applyFont="1" applyBorder="1" applyAlignment="1" applyProtection="1">
      <alignment horizontal="center" vertical="center" shrinkToFit="1"/>
      <protection locked="0"/>
    </xf>
    <xf numFmtId="0" fontId="50" fillId="0" borderId="3" xfId="1" applyFont="1" applyBorder="1" applyAlignment="1" applyProtection="1">
      <alignment horizontal="center" vertical="center" shrinkToFit="1"/>
      <protection locked="0"/>
    </xf>
    <xf numFmtId="0" fontId="50" fillId="0" borderId="8" xfId="1" applyFont="1" applyBorder="1" applyAlignment="1" applyProtection="1">
      <alignment horizontal="center" vertical="center" shrinkToFit="1"/>
      <protection locked="0"/>
    </xf>
    <xf numFmtId="0" fontId="49" fillId="2" borderId="2" xfId="2" applyFont="1" applyFill="1" applyBorder="1" applyAlignment="1" applyProtection="1">
      <alignment horizontal="center" vertical="center"/>
      <protection locked="0"/>
    </xf>
    <xf numFmtId="0" fontId="49" fillId="2" borderId="3" xfId="2" applyFont="1" applyFill="1" applyBorder="1" applyAlignment="1" applyProtection="1">
      <alignment horizontal="center" vertical="center"/>
      <protection locked="0"/>
    </xf>
    <xf numFmtId="0" fontId="49" fillId="0" borderId="1" xfId="2" applyFont="1" applyBorder="1" applyAlignment="1" applyProtection="1">
      <alignment horizontal="center" vertical="center"/>
      <protection locked="0"/>
    </xf>
    <xf numFmtId="185" fontId="49" fillId="0" borderId="15" xfId="2" applyNumberFormat="1" applyFont="1" applyBorder="1" applyAlignment="1" applyProtection="1">
      <alignment horizontal="center" vertical="center"/>
      <protection locked="0"/>
    </xf>
    <xf numFmtId="4" fontId="49" fillId="0" borderId="1" xfId="2" applyNumberFormat="1" applyFont="1" applyBorder="1" applyAlignment="1">
      <alignment horizontal="center" vertical="center" shrinkToFit="1"/>
    </xf>
    <xf numFmtId="0" fontId="49" fillId="2" borderId="12" xfId="2" applyFont="1" applyFill="1" applyBorder="1" applyAlignment="1">
      <alignment horizontal="center" vertical="center" shrinkToFit="1"/>
    </xf>
    <xf numFmtId="0" fontId="49" fillId="2" borderId="9" xfId="2" applyFont="1" applyFill="1" applyBorder="1" applyAlignment="1">
      <alignment horizontal="center" vertical="center" shrinkToFit="1"/>
    </xf>
    <xf numFmtId="0" fontId="50" fillId="0" borderId="9" xfId="1" applyFont="1" applyBorder="1" applyAlignment="1" applyProtection="1">
      <alignment horizontal="center" vertical="center" shrinkToFit="1"/>
      <protection locked="0"/>
    </xf>
    <xf numFmtId="0" fontId="50" fillId="0" borderId="10" xfId="1" applyFont="1" applyBorder="1" applyAlignment="1" applyProtection="1">
      <alignment horizontal="center" vertical="center" shrinkToFit="1"/>
      <protection locked="0"/>
    </xf>
    <xf numFmtId="0" fontId="50" fillId="0" borderId="11" xfId="1" applyFont="1" applyBorder="1" applyAlignment="1" applyProtection="1">
      <alignment horizontal="center" vertical="center" shrinkToFit="1"/>
      <protection locked="0"/>
    </xf>
    <xf numFmtId="0" fontId="49" fillId="2" borderId="10" xfId="2" applyFont="1" applyFill="1" applyBorder="1" applyAlignment="1">
      <alignment horizontal="center" vertical="center"/>
    </xf>
    <xf numFmtId="14" fontId="49" fillId="0" borderId="9" xfId="2" applyNumberFormat="1" applyFont="1" applyBorder="1" applyAlignment="1" applyProtection="1">
      <alignment horizontal="center" vertical="center"/>
      <protection locked="0"/>
    </xf>
    <xf numFmtId="0" fontId="49" fillId="0" borderId="11" xfId="2" applyFont="1" applyBorder="1" applyAlignment="1" applyProtection="1">
      <alignment horizontal="center" vertical="center"/>
      <protection locked="0"/>
    </xf>
    <xf numFmtId="0" fontId="49" fillId="0" borderId="12" xfId="2" applyFont="1" applyBorder="1" applyAlignment="1" applyProtection="1">
      <alignment horizontal="center" vertical="center" shrinkToFit="1"/>
      <protection locked="0"/>
    </xf>
    <xf numFmtId="0" fontId="49" fillId="0" borderId="4" xfId="2" applyFont="1" applyBorder="1" applyAlignment="1" applyProtection="1">
      <alignment horizontal="center" vertical="center" shrinkToFit="1"/>
      <protection locked="0"/>
    </xf>
    <xf numFmtId="14" fontId="49" fillId="0" borderId="2" xfId="2" applyNumberFormat="1" applyFont="1" applyBorder="1" applyAlignment="1" applyProtection="1">
      <alignment horizontal="center" vertical="center" shrinkToFit="1"/>
      <protection locked="0"/>
    </xf>
    <xf numFmtId="0" fontId="49" fillId="2" borderId="12" xfId="2" applyFont="1" applyFill="1" applyBorder="1" applyAlignment="1">
      <alignment horizontal="center" vertical="center" textRotation="255"/>
    </xf>
    <xf numFmtId="0" fontId="49" fillId="2" borderId="1" xfId="2" applyFont="1" applyFill="1" applyBorder="1" applyAlignment="1" applyProtection="1">
      <alignment horizontal="center" vertical="center"/>
      <protection locked="0"/>
    </xf>
    <xf numFmtId="0" fontId="49" fillId="0" borderId="1" xfId="2" applyFont="1" applyBorder="1" applyAlignment="1">
      <alignment horizontal="center" vertical="center" shrinkToFit="1"/>
    </xf>
    <xf numFmtId="0" fontId="49" fillId="2" borderId="6" xfId="2" applyFont="1" applyFill="1" applyBorder="1" applyAlignment="1">
      <alignment horizontal="center" vertical="center" shrinkToFit="1"/>
    </xf>
    <xf numFmtId="0" fontId="49" fillId="2" borderId="7" xfId="2" applyFont="1" applyFill="1" applyBorder="1" applyAlignment="1">
      <alignment horizontal="center" vertical="center" shrinkToFit="1"/>
    </xf>
    <xf numFmtId="0" fontId="49" fillId="2" borderId="5" xfId="2" applyFont="1" applyFill="1" applyBorder="1" applyAlignment="1">
      <alignment horizontal="center" vertical="center" shrinkToFit="1"/>
    </xf>
    <xf numFmtId="0" fontId="49" fillId="2" borderId="10" xfId="2" applyFont="1" applyFill="1" applyBorder="1" applyAlignment="1">
      <alignment horizontal="center" vertical="center" shrinkToFit="1"/>
    </xf>
    <xf numFmtId="0" fontId="49" fillId="2" borderId="11" xfId="2" applyFont="1" applyFill="1" applyBorder="1" applyAlignment="1">
      <alignment horizontal="center" vertical="center" shrinkToFit="1"/>
    </xf>
    <xf numFmtId="0" fontId="49" fillId="0" borderId="6" xfId="2" applyFont="1" applyBorder="1" applyAlignment="1">
      <alignment horizontal="center" vertical="center" shrinkToFit="1"/>
    </xf>
    <xf numFmtId="0" fontId="49" fillId="0" borderId="7" xfId="2" applyFont="1" applyBorder="1" applyAlignment="1">
      <alignment horizontal="center" vertical="center" shrinkToFit="1"/>
    </xf>
    <xf numFmtId="0" fontId="49" fillId="0" borderId="5" xfId="2" applyFont="1" applyBorder="1" applyAlignment="1">
      <alignment horizontal="center" vertical="center" shrinkToFit="1"/>
    </xf>
    <xf numFmtId="0" fontId="49" fillId="0" borderId="9" xfId="2" applyFont="1" applyBorder="1" applyAlignment="1">
      <alignment horizontal="center" vertical="center" shrinkToFit="1"/>
    </xf>
    <xf numFmtId="0" fontId="49" fillId="0" borderId="10" xfId="2" applyFont="1" applyBorder="1" applyAlignment="1">
      <alignment horizontal="center" vertical="center" shrinkToFit="1"/>
    </xf>
    <xf numFmtId="0" fontId="49" fillId="0" borderId="11" xfId="2" applyFont="1" applyBorder="1" applyAlignment="1">
      <alignment horizontal="center" vertical="center" shrinkToFit="1"/>
    </xf>
    <xf numFmtId="4" fontId="49" fillId="2" borderId="6" xfId="2" applyNumberFormat="1" applyFont="1" applyFill="1" applyBorder="1" applyAlignment="1">
      <alignment horizontal="center" vertical="center" shrinkToFit="1"/>
    </xf>
    <xf numFmtId="4" fontId="49" fillId="2" borderId="5" xfId="2" applyNumberFormat="1" applyFont="1" applyFill="1" applyBorder="1" applyAlignment="1">
      <alignment horizontal="center" vertical="center" shrinkToFit="1"/>
    </xf>
    <xf numFmtId="4" fontId="49" fillId="2" borderId="9" xfId="2" applyNumberFormat="1" applyFont="1" applyFill="1" applyBorder="1" applyAlignment="1">
      <alignment horizontal="center" vertical="center" shrinkToFit="1"/>
    </xf>
    <xf numFmtId="4" fontId="49" fillId="2" borderId="11" xfId="2" applyNumberFormat="1" applyFont="1" applyFill="1" applyBorder="1" applyAlignment="1">
      <alignment horizontal="center" vertical="center" shrinkToFit="1"/>
    </xf>
    <xf numFmtId="176" fontId="49" fillId="0" borderId="6" xfId="2" applyNumberFormat="1" applyFont="1" applyBorder="1" applyAlignment="1">
      <alignment horizontal="center" vertical="center" shrinkToFit="1"/>
    </xf>
    <xf numFmtId="176" fontId="49" fillId="0" borderId="7" xfId="2" applyNumberFormat="1" applyFont="1" applyBorder="1" applyAlignment="1">
      <alignment horizontal="center" vertical="center" shrinkToFit="1"/>
    </xf>
    <xf numFmtId="176" fontId="49" fillId="0" borderId="5" xfId="2" applyNumberFormat="1" applyFont="1" applyBorder="1" applyAlignment="1">
      <alignment horizontal="center" vertical="center" shrinkToFit="1"/>
    </xf>
    <xf numFmtId="176" fontId="49" fillId="0" borderId="9" xfId="2" applyNumberFormat="1" applyFont="1" applyBorder="1" applyAlignment="1">
      <alignment horizontal="center" vertical="center" shrinkToFit="1"/>
    </xf>
    <xf numFmtId="176" fontId="49" fillId="0" borderId="10" xfId="2" applyNumberFormat="1" applyFont="1" applyBorder="1" applyAlignment="1">
      <alignment horizontal="center" vertical="center" shrinkToFit="1"/>
    </xf>
    <xf numFmtId="176" fontId="49" fillId="0" borderId="11" xfId="2" applyNumberFormat="1" applyFont="1" applyBorder="1" applyAlignment="1">
      <alignment horizontal="center" vertical="center" shrinkToFit="1"/>
    </xf>
    <xf numFmtId="0" fontId="49" fillId="2" borderId="14" xfId="2" applyFont="1" applyFill="1" applyBorder="1" applyAlignment="1">
      <alignment horizontal="center" vertical="center" shrinkToFit="1"/>
    </xf>
    <xf numFmtId="0" fontId="49" fillId="0" borderId="14" xfId="2" applyFont="1" applyBorder="1" applyAlignment="1">
      <alignment horizontal="left" vertical="center" shrinkToFit="1"/>
    </xf>
    <xf numFmtId="0" fontId="49" fillId="2" borderId="1" xfId="2" applyFont="1" applyFill="1" applyBorder="1" applyAlignment="1">
      <alignment horizontal="center" vertical="center" shrinkToFit="1"/>
    </xf>
    <xf numFmtId="176" fontId="49" fillId="0" borderId="2" xfId="2" applyNumberFormat="1" applyFont="1" applyBorder="1" applyAlignment="1">
      <alignment horizontal="center" vertical="center" shrinkToFit="1"/>
    </xf>
    <xf numFmtId="176" fontId="49" fillId="0" borderId="3" xfId="2" applyNumberFormat="1" applyFont="1" applyBorder="1" applyAlignment="1">
      <alignment horizontal="center" vertical="center" shrinkToFit="1"/>
    </xf>
    <xf numFmtId="176" fontId="49" fillId="0" borderId="8" xfId="2" applyNumberFormat="1" applyFont="1" applyBorder="1" applyAlignment="1">
      <alignment horizontal="center" vertical="center" shrinkToFit="1"/>
    </xf>
    <xf numFmtId="0" fontId="49" fillId="2" borderId="13" xfId="2" applyFont="1" applyFill="1" applyBorder="1" applyAlignment="1">
      <alignment horizontal="center" vertical="center" shrinkToFit="1"/>
    </xf>
    <xf numFmtId="0" fontId="49" fillId="0" borderId="13" xfId="2" applyFont="1" applyBorder="1" applyAlignment="1">
      <alignment horizontal="left" vertical="center" shrinkToFit="1"/>
    </xf>
    <xf numFmtId="0" fontId="48" fillId="0" borderId="1" xfId="2" applyFont="1" applyBorder="1" applyAlignment="1">
      <alignment horizontal="center" vertical="center"/>
    </xf>
    <xf numFmtId="0" fontId="49" fillId="2" borderId="14" xfId="2" applyFont="1" applyFill="1" applyBorder="1" applyAlignment="1">
      <alignment horizontal="center" vertical="center" textRotation="255" shrinkToFit="1"/>
    </xf>
    <xf numFmtId="0" fontId="49" fillId="2" borderId="15" xfId="2" applyFont="1" applyFill="1" applyBorder="1" applyAlignment="1">
      <alignment horizontal="center" vertical="center" textRotation="255" shrinkToFit="1"/>
    </xf>
    <xf numFmtId="0" fontId="49" fillId="2" borderId="13" xfId="2" applyFont="1" applyFill="1" applyBorder="1" applyAlignment="1">
      <alignment horizontal="center" vertical="center" textRotation="255" shrinkToFit="1"/>
    </xf>
    <xf numFmtId="0" fontId="49" fillId="2" borderId="6" xfId="2" applyFont="1" applyFill="1" applyBorder="1" applyAlignment="1">
      <alignment horizontal="center" vertical="center" textRotation="255" wrapText="1" shrinkToFit="1"/>
    </xf>
    <xf numFmtId="0" fontId="49" fillId="2" borderId="5" xfId="2" applyFont="1" applyFill="1" applyBorder="1" applyAlignment="1">
      <alignment horizontal="center" vertical="center" textRotation="255"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8" fillId="2" borderId="1" xfId="2" applyFont="1" applyFill="1" applyBorder="1" applyAlignment="1">
      <alignment horizontal="center" vertical="center" wrapText="1" shrinkToFit="1"/>
    </xf>
    <xf numFmtId="0" fontId="9" fillId="0" borderId="10" xfId="2" applyFont="1" applyBorder="1" applyAlignment="1">
      <alignment horizontal="left" vertical="center"/>
    </xf>
    <xf numFmtId="0" fontId="8" fillId="2" borderId="14" xfId="2" applyFont="1" applyFill="1" applyBorder="1" applyAlignment="1">
      <alignment horizontal="center" vertical="center"/>
    </xf>
    <xf numFmtId="199" fontId="10" fillId="0" borderId="6" xfId="2" applyNumberFormat="1" applyFont="1" applyBorder="1" applyAlignment="1">
      <alignment horizontal="left" vertical="center"/>
    </xf>
    <xf numFmtId="199" fontId="10" fillId="0" borderId="7" xfId="2" applyNumberFormat="1" applyFont="1" applyBorder="1" applyAlignment="1">
      <alignment horizontal="left" vertical="center"/>
    </xf>
    <xf numFmtId="199" fontId="10"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9" fontId="10" fillId="0" borderId="2" xfId="2" applyNumberFormat="1" applyFont="1" applyBorder="1" applyAlignment="1">
      <alignment horizontal="left" vertical="center" shrinkToFit="1"/>
    </xf>
    <xf numFmtId="199" fontId="10" fillId="0" borderId="3" xfId="2" applyNumberFormat="1" applyFont="1" applyBorder="1" applyAlignment="1">
      <alignment horizontal="left" vertical="center" shrinkToFit="1"/>
    </xf>
    <xf numFmtId="199" fontId="10" fillId="0" borderId="8" xfId="2" applyNumberFormat="1" applyFont="1" applyBorder="1" applyAlignment="1">
      <alignment horizontal="left" vertical="center" shrinkToFit="1"/>
    </xf>
    <xf numFmtId="0" fontId="8" fillId="2" borderId="13" xfId="2" applyFont="1" applyFill="1" applyBorder="1" applyAlignment="1">
      <alignment horizontal="center" vertical="center"/>
    </xf>
    <xf numFmtId="199" fontId="10" fillId="0" borderId="9" xfId="2" applyNumberFormat="1" applyFont="1" applyBorder="1" applyAlignment="1">
      <alignment horizontal="left" vertical="center"/>
    </xf>
    <xf numFmtId="199" fontId="10" fillId="0" borderId="10" xfId="2" applyNumberFormat="1" applyFont="1" applyBorder="1" applyAlignment="1">
      <alignment horizontal="left" vertical="center"/>
    </xf>
    <xf numFmtId="199" fontId="10" fillId="0" borderId="11" xfId="2" applyNumberFormat="1" applyFont="1" applyBorder="1" applyAlignment="1">
      <alignment horizontal="left" vertical="center"/>
    </xf>
    <xf numFmtId="0" fontId="8" fillId="2" borderId="1" xfId="2" applyFont="1" applyFill="1" applyBorder="1" applyAlignment="1">
      <alignment horizontal="center" vertical="center" wrapText="1"/>
    </xf>
    <xf numFmtId="0" fontId="8" fillId="2" borderId="1" xfId="2" applyFont="1" applyFill="1" applyBorder="1" applyAlignment="1">
      <alignment horizontal="center" vertical="center" shrinkToFit="1"/>
    </xf>
    <xf numFmtId="177" fontId="8" fillId="0" borderId="1" xfId="2" applyNumberFormat="1" applyFont="1" applyBorder="1" applyAlignment="1">
      <alignment horizontal="center" vertical="center" wrapText="1" shrinkToFit="1"/>
    </xf>
    <xf numFmtId="199" fontId="10" fillId="0" borderId="6" xfId="2" applyNumberFormat="1" applyFont="1" applyBorder="1" applyAlignment="1">
      <alignment horizontal="center" vertical="center" wrapText="1" shrinkToFit="1"/>
    </xf>
    <xf numFmtId="199" fontId="10" fillId="0" borderId="7" xfId="2" applyNumberFormat="1" applyFont="1" applyBorder="1" applyAlignment="1">
      <alignment horizontal="center" vertical="center" wrapText="1" shrinkToFit="1"/>
    </xf>
    <xf numFmtId="199" fontId="10" fillId="0" borderId="5" xfId="2" applyNumberFormat="1" applyFont="1" applyBorder="1" applyAlignment="1">
      <alignment horizontal="center" vertical="center" wrapText="1" shrinkToFit="1"/>
    </xf>
    <xf numFmtId="199" fontId="10" fillId="0" borderId="9" xfId="2" applyNumberFormat="1" applyFont="1" applyBorder="1" applyAlignment="1">
      <alignment horizontal="center" vertical="center" wrapText="1" shrinkToFit="1"/>
    </xf>
    <xf numFmtId="199" fontId="10" fillId="0" borderId="10" xfId="2" applyNumberFormat="1" applyFont="1" applyBorder="1" applyAlignment="1">
      <alignment horizontal="center" vertical="center" wrapText="1" shrinkToFit="1"/>
    </xf>
    <xf numFmtId="199" fontId="10" fillId="0" borderId="11" xfId="2" applyNumberFormat="1" applyFont="1" applyBorder="1" applyAlignment="1">
      <alignment horizontal="center" vertical="center" wrapText="1" shrinkToFit="1"/>
    </xf>
    <xf numFmtId="0" fontId="8" fillId="2" borderId="13" xfId="7" applyFont="1" applyFill="1" applyBorder="1" applyAlignment="1">
      <alignment horizontal="center" vertical="center" wrapText="1"/>
    </xf>
    <xf numFmtId="0" fontId="8" fillId="2" borderId="15" xfId="7"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7" fillId="2" borderId="14" xfId="2" applyFont="1" applyFill="1" applyBorder="1" applyAlignment="1" applyProtection="1">
      <alignment horizontal="center" vertical="center" wrapText="1"/>
      <protection locked="0"/>
    </xf>
    <xf numFmtId="0" fontId="17" fillId="2" borderId="13" xfId="2" applyFont="1" applyFill="1" applyBorder="1" applyAlignment="1" applyProtection="1">
      <alignment horizontal="center" vertical="center" wrapText="1"/>
      <protection locked="0"/>
    </xf>
    <xf numFmtId="0" fontId="27" fillId="2" borderId="14" xfId="2" applyFont="1" applyFill="1" applyBorder="1" applyAlignment="1" applyProtection="1">
      <alignment horizontal="center" vertical="center" wrapText="1"/>
      <protection locked="0"/>
    </xf>
    <xf numFmtId="0" fontId="27" fillId="2" borderId="13" xfId="2" applyFont="1" applyFill="1" applyBorder="1" applyAlignment="1" applyProtection="1">
      <alignment horizontal="center" vertical="center" wrapText="1"/>
      <protection locked="0"/>
    </xf>
    <xf numFmtId="0" fontId="37" fillId="2" borderId="14" xfId="2" applyFont="1" applyFill="1" applyBorder="1" applyAlignment="1" applyProtection="1">
      <alignment horizontal="center" vertical="center" wrapText="1" shrinkToFit="1"/>
      <protection locked="0"/>
    </xf>
    <xf numFmtId="0" fontId="37" fillId="2" borderId="13" xfId="2" applyFont="1" applyFill="1" applyBorder="1" applyAlignment="1" applyProtection="1">
      <alignment horizontal="center" vertical="center" wrapText="1" shrinkToFit="1"/>
      <protection locked="0"/>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8" fillId="2" borderId="6" xfId="7" quotePrefix="1" applyFont="1" applyFill="1" applyBorder="1" applyAlignment="1">
      <alignment horizontal="center" vertical="center" shrinkToFit="1"/>
    </xf>
    <xf numFmtId="0" fontId="8" fillId="2" borderId="5" xfId="7" quotePrefix="1" applyFont="1" applyFill="1" applyBorder="1" applyAlignment="1">
      <alignment horizontal="center" vertical="center" shrinkToFit="1"/>
    </xf>
    <xf numFmtId="0" fontId="8" fillId="2" borderId="9" xfId="7" quotePrefix="1" applyFont="1" applyFill="1" applyBorder="1" applyAlignment="1">
      <alignment horizontal="center" vertical="center" shrinkToFit="1"/>
    </xf>
    <xf numFmtId="0" fontId="8" fillId="2" borderId="11" xfId="7" quotePrefix="1" applyFont="1" applyFill="1" applyBorder="1" applyAlignment="1">
      <alignment horizontal="center" vertical="center" shrinkToFit="1"/>
    </xf>
    <xf numFmtId="0" fontId="8" fillId="2" borderId="6" xfId="7" applyFont="1" applyFill="1" applyBorder="1" applyAlignment="1">
      <alignment horizontal="center" vertical="center"/>
    </xf>
    <xf numFmtId="0" fontId="8" fillId="2" borderId="7" xfId="7" applyFont="1" applyFill="1" applyBorder="1" applyAlignment="1">
      <alignment horizontal="center" vertical="center"/>
    </xf>
    <xf numFmtId="0" fontId="8" fillId="2" borderId="5" xfId="7" applyFont="1" applyFill="1" applyBorder="1" applyAlignment="1">
      <alignment horizontal="center" vertical="center"/>
    </xf>
    <xf numFmtId="0" fontId="8" fillId="2" borderId="9" xfId="7" applyFont="1" applyFill="1" applyBorder="1" applyAlignment="1">
      <alignment horizontal="center" vertical="center"/>
    </xf>
    <xf numFmtId="0" fontId="8" fillId="2" borderId="10" xfId="7" applyFont="1" applyFill="1" applyBorder="1" applyAlignment="1">
      <alignment horizontal="center" vertical="center"/>
    </xf>
    <xf numFmtId="0" fontId="8" fillId="2" borderId="11" xfId="7"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7" applyFont="1" applyFill="1" applyBorder="1" applyAlignment="1">
      <alignment horizontal="center" vertical="center" shrinkToFit="1"/>
    </xf>
    <xf numFmtId="0" fontId="8" fillId="2" borderId="7" xfId="7" applyFont="1" applyFill="1" applyBorder="1" applyAlignment="1">
      <alignment horizontal="center" vertical="center" shrinkToFit="1"/>
    </xf>
    <xf numFmtId="0" fontId="8" fillId="2" borderId="5" xfId="7" applyFont="1" applyFill="1" applyBorder="1" applyAlignment="1">
      <alignment horizontal="center" vertical="center" shrinkToFit="1"/>
    </xf>
    <xf numFmtId="0" fontId="8" fillId="2" borderId="9" xfId="7" applyFont="1" applyFill="1" applyBorder="1" applyAlignment="1">
      <alignment horizontal="center" vertical="center" shrinkToFit="1"/>
    </xf>
    <xf numFmtId="0" fontId="8" fillId="2" borderId="10" xfId="7" applyFont="1" applyFill="1" applyBorder="1" applyAlignment="1">
      <alignment horizontal="center" vertical="center" shrinkToFit="1"/>
    </xf>
    <xf numFmtId="0" fontId="8" fillId="2" borderId="11" xfId="7" applyFont="1" applyFill="1" applyBorder="1" applyAlignment="1">
      <alignment horizontal="center" vertical="center" shrinkToFit="1"/>
    </xf>
    <xf numFmtId="0" fontId="16" fillId="0" borderId="1" xfId="7" applyBorder="1" applyAlignment="1">
      <alignment horizontal="center" vertical="center" shrinkToFit="1"/>
    </xf>
    <xf numFmtId="0" fontId="16" fillId="0" borderId="1" xfId="2" applyBorder="1" applyAlignment="1">
      <alignment horizontal="center" vertical="center" shrinkToFit="1"/>
    </xf>
    <xf numFmtId="0" fontId="16" fillId="0" borderId="2" xfId="7" applyBorder="1" applyAlignment="1">
      <alignment horizontal="center" vertical="center" shrinkToFit="1"/>
    </xf>
    <xf numFmtId="0" fontId="16" fillId="0" borderId="8" xfId="2" applyBorder="1" applyAlignment="1">
      <alignment horizontal="center" vertical="center" shrinkToFit="1"/>
    </xf>
    <xf numFmtId="0" fontId="17" fillId="2" borderId="1" xfId="2" applyFont="1" applyFill="1" applyBorder="1" applyAlignment="1" applyProtection="1">
      <alignment horizontal="center" vertical="center" wrapText="1"/>
      <protection locked="0"/>
    </xf>
    <xf numFmtId="0" fontId="17" fillId="2" borderId="1" xfId="2" applyFont="1" applyFill="1" applyBorder="1" applyAlignment="1">
      <alignment horizontal="center" vertical="center" wrapText="1"/>
    </xf>
    <xf numFmtId="0" fontId="27" fillId="2" borderId="1" xfId="2" applyFont="1" applyFill="1" applyBorder="1" applyAlignment="1" applyProtection="1">
      <alignment horizontal="center" vertical="center" wrapText="1"/>
      <protection locked="0"/>
    </xf>
    <xf numFmtId="0" fontId="27" fillId="2" borderId="1" xfId="2" applyFont="1" applyFill="1" applyBorder="1" applyAlignment="1">
      <alignment horizontal="center" vertical="center" wrapText="1"/>
    </xf>
    <xf numFmtId="0" fontId="31" fillId="0" borderId="1" xfId="7" applyFont="1" applyBorder="1" applyAlignment="1">
      <alignment horizontal="center" vertical="center" shrinkToFit="1"/>
    </xf>
    <xf numFmtId="0" fontId="16" fillId="0" borderId="2" xfId="7" applyBorder="1" applyAlignment="1">
      <alignment horizontal="center" vertical="center"/>
    </xf>
    <xf numFmtId="0" fontId="16" fillId="0" borderId="8" xfId="7" applyBorder="1" applyAlignment="1">
      <alignment horizontal="center" vertical="center"/>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5"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16" fillId="0" borderId="2" xfId="2" applyBorder="1" applyAlignment="1">
      <alignment horizontal="center" vertical="center" shrinkToFit="1"/>
    </xf>
    <xf numFmtId="0" fontId="16" fillId="0" borderId="3" xfId="2" applyBorder="1" applyAlignment="1">
      <alignment horizontal="center" vertical="center" shrinkToFit="1"/>
    </xf>
    <xf numFmtId="0" fontId="16" fillId="0" borderId="8" xfId="7" applyBorder="1" applyAlignment="1">
      <alignment horizontal="center" vertical="center" shrinkToFit="1"/>
    </xf>
    <xf numFmtId="0" fontId="16" fillId="0" borderId="2" xfId="2" applyBorder="1" applyAlignment="1">
      <alignment horizontal="left" vertical="center" shrinkToFit="1"/>
    </xf>
    <xf numFmtId="0" fontId="16" fillId="0" borderId="3" xfId="2" applyBorder="1" applyAlignment="1">
      <alignment horizontal="left" vertical="center" shrinkToFit="1"/>
    </xf>
    <xf numFmtId="0" fontId="16" fillId="0" borderId="8" xfId="2" applyBorder="1" applyAlignment="1">
      <alignment horizontal="left" vertical="center" shrinkToFit="1"/>
    </xf>
    <xf numFmtId="0" fontId="14" fillId="0" borderId="0" xfId="2" applyFont="1" applyAlignment="1">
      <alignment horizontal="left" vertical="center"/>
    </xf>
    <xf numFmtId="0" fontId="13" fillId="2" borderId="6"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center" vertical="center"/>
    </xf>
    <xf numFmtId="199" fontId="13" fillId="0" borderId="6" xfId="2" applyNumberFormat="1" applyFont="1" applyBorder="1" applyAlignment="1">
      <alignment horizontal="left" vertical="center"/>
    </xf>
    <xf numFmtId="199" fontId="13" fillId="0" borderId="7" xfId="2" applyNumberFormat="1" applyFont="1" applyBorder="1" applyAlignment="1">
      <alignment horizontal="left" vertical="center"/>
    </xf>
    <xf numFmtId="199" fontId="13" fillId="0" borderId="5" xfId="2" applyNumberFormat="1" applyFont="1" applyBorder="1" applyAlignment="1">
      <alignment horizontal="left" vertical="center"/>
    </xf>
    <xf numFmtId="0" fontId="13" fillId="2" borderId="1" xfId="2" applyFont="1" applyFill="1" applyBorder="1" applyAlignment="1">
      <alignment horizontal="center" vertical="center"/>
    </xf>
    <xf numFmtId="199" fontId="13" fillId="0" borderId="1" xfId="2" applyNumberFormat="1" applyFont="1" applyBorder="1" applyAlignment="1">
      <alignment horizontal="left" vertical="center" shrinkToFit="1"/>
    </xf>
    <xf numFmtId="176" fontId="13" fillId="0" borderId="6" xfId="2" applyNumberFormat="1" applyFont="1" applyBorder="1" applyAlignment="1">
      <alignment horizontal="center" vertical="center"/>
    </xf>
    <xf numFmtId="176" fontId="13" fillId="0" borderId="7" xfId="2" applyNumberFormat="1" applyFont="1" applyBorder="1" applyAlignment="1">
      <alignment horizontal="center" vertical="center"/>
    </xf>
    <xf numFmtId="176" fontId="13" fillId="0" borderId="5" xfId="2" applyNumberFormat="1" applyFont="1" applyBorder="1" applyAlignment="1">
      <alignment horizontal="center" vertical="center"/>
    </xf>
    <xf numFmtId="176" fontId="13" fillId="0" borderId="9" xfId="2" applyNumberFormat="1" applyFont="1" applyBorder="1" applyAlignment="1">
      <alignment horizontal="center" vertical="center"/>
    </xf>
    <xf numFmtId="176" fontId="13" fillId="0" borderId="10" xfId="2" applyNumberFormat="1" applyFont="1" applyBorder="1" applyAlignment="1">
      <alignment horizontal="center" vertical="center"/>
    </xf>
    <xf numFmtId="176" fontId="13" fillId="0" borderId="11" xfId="2" applyNumberFormat="1" applyFont="1" applyBorder="1" applyAlignment="1">
      <alignment horizontal="center" vertical="center"/>
    </xf>
    <xf numFmtId="0" fontId="13" fillId="2" borderId="9" xfId="2" applyFont="1" applyFill="1" applyBorder="1" applyAlignment="1">
      <alignment horizontal="center" vertical="center"/>
    </xf>
    <xf numFmtId="0" fontId="13" fillId="2" borderId="10" xfId="2" applyFont="1" applyFill="1" applyBorder="1" applyAlignment="1">
      <alignment horizontal="center" vertical="center"/>
    </xf>
    <xf numFmtId="0" fontId="13" fillId="2" borderId="11" xfId="2" applyFont="1" applyFill="1" applyBorder="1" applyAlignment="1">
      <alignment horizontal="center" vertical="center"/>
    </xf>
    <xf numFmtId="199" fontId="13" fillId="0" borderId="9" xfId="2" applyNumberFormat="1" applyFont="1" applyBorder="1" applyAlignment="1">
      <alignment horizontal="left" vertical="center"/>
    </xf>
    <xf numFmtId="199" fontId="13" fillId="0" borderId="10" xfId="2" applyNumberFormat="1" applyFont="1" applyBorder="1" applyAlignment="1">
      <alignment horizontal="left" vertical="center"/>
    </xf>
    <xf numFmtId="199" fontId="13" fillId="0" borderId="11" xfId="2" applyNumberFormat="1" applyFont="1" applyBorder="1" applyAlignment="1">
      <alignment horizontal="left" vertical="center"/>
    </xf>
    <xf numFmtId="0" fontId="13" fillId="2" borderId="1" xfId="2" applyFont="1" applyFill="1" applyBorder="1" applyAlignment="1">
      <alignment horizontal="center" vertical="center" wrapText="1"/>
    </xf>
    <xf numFmtId="0" fontId="13" fillId="2" borderId="13" xfId="2" applyFont="1" applyFill="1" applyBorder="1" applyAlignment="1">
      <alignment vertical="center" textRotation="255"/>
    </xf>
    <xf numFmtId="0" fontId="13" fillId="2" borderId="1" xfId="2" applyFont="1" applyFill="1" applyBorder="1" applyAlignment="1">
      <alignment vertical="center" textRotation="255"/>
    </xf>
    <xf numFmtId="0" fontId="13" fillId="0" borderId="13" xfId="2" applyFont="1" applyBorder="1" applyAlignment="1" applyProtection="1">
      <alignment horizontal="center"/>
      <protection locked="0"/>
    </xf>
    <xf numFmtId="0" fontId="13" fillId="0" borderId="1" xfId="2" applyFont="1" applyBorder="1" applyAlignment="1" applyProtection="1">
      <alignment horizontal="center"/>
      <protection locked="0"/>
    </xf>
    <xf numFmtId="0" fontId="13" fillId="2" borderId="6" xfId="2" applyFont="1" applyFill="1" applyBorder="1" applyAlignment="1">
      <alignment horizontal="center" vertical="center" shrinkToFit="1"/>
    </xf>
    <xf numFmtId="0" fontId="13" fillId="2" borderId="7"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3" fillId="2" borderId="9" xfId="2" applyFont="1" applyFill="1" applyBorder="1" applyAlignment="1">
      <alignment horizontal="center" vertical="center" shrinkToFit="1"/>
    </xf>
    <xf numFmtId="0" fontId="13" fillId="2" borderId="10" xfId="2" applyFont="1" applyFill="1" applyBorder="1" applyAlignment="1">
      <alignment horizontal="center" vertical="center" shrinkToFit="1"/>
    </xf>
    <xf numFmtId="0" fontId="13" fillId="2" borderId="11" xfId="2" applyFont="1" applyFill="1" applyBorder="1" applyAlignment="1">
      <alignment horizontal="center" vertical="center" shrinkToFit="1"/>
    </xf>
    <xf numFmtId="199" fontId="13" fillId="0" borderId="6" xfId="2" applyNumberFormat="1" applyFont="1" applyBorder="1" applyAlignment="1">
      <alignment horizontal="center" vertical="center" wrapText="1" shrinkToFit="1"/>
    </xf>
    <xf numFmtId="199" fontId="13" fillId="0" borderId="7" xfId="2" applyNumberFormat="1" applyFont="1" applyBorder="1" applyAlignment="1">
      <alignment horizontal="center" vertical="center" wrapText="1" shrinkToFit="1"/>
    </xf>
    <xf numFmtId="199" fontId="13" fillId="0" borderId="5" xfId="2" applyNumberFormat="1" applyFont="1" applyBorder="1" applyAlignment="1">
      <alignment horizontal="center" vertical="center" wrapText="1" shrinkToFit="1"/>
    </xf>
    <xf numFmtId="199" fontId="13" fillId="0" borderId="9" xfId="2" applyNumberFormat="1" applyFont="1" applyBorder="1" applyAlignment="1">
      <alignment horizontal="center" vertical="center" wrapText="1" shrinkToFit="1"/>
    </xf>
    <xf numFmtId="199" fontId="13" fillId="0" borderId="10" xfId="2" applyNumberFormat="1" applyFont="1" applyBorder="1" applyAlignment="1">
      <alignment horizontal="center" vertical="center" wrapText="1" shrinkToFit="1"/>
    </xf>
    <xf numFmtId="199" fontId="13" fillId="0" borderId="11" xfId="2" applyNumberFormat="1" applyFont="1" applyBorder="1" applyAlignment="1">
      <alignment horizontal="center" vertical="center" wrapText="1" shrinkToFit="1"/>
    </xf>
    <xf numFmtId="0" fontId="13" fillId="2" borderId="6" xfId="2" applyFont="1" applyFill="1" applyBorder="1" applyAlignment="1">
      <alignment horizontal="center" vertical="center" wrapText="1" shrinkToFit="1"/>
    </xf>
    <xf numFmtId="0" fontId="13" fillId="2" borderId="7" xfId="2" applyFont="1" applyFill="1" applyBorder="1" applyAlignment="1">
      <alignment horizontal="center" vertical="center" wrapText="1" shrinkToFit="1"/>
    </xf>
    <xf numFmtId="0" fontId="13" fillId="2" borderId="5" xfId="2" applyFont="1" applyFill="1" applyBorder="1" applyAlignment="1">
      <alignment horizontal="center" vertical="center" wrapText="1" shrinkToFit="1"/>
    </xf>
    <xf numFmtId="0" fontId="13" fillId="2" borderId="9" xfId="2" applyFont="1" applyFill="1" applyBorder="1" applyAlignment="1">
      <alignment horizontal="center" vertical="center" wrapText="1" shrinkToFit="1"/>
    </xf>
    <xf numFmtId="0" fontId="13" fillId="2" borderId="10" xfId="2" applyFont="1" applyFill="1" applyBorder="1" applyAlignment="1">
      <alignment horizontal="center" vertical="center" wrapText="1" shrinkToFit="1"/>
    </xf>
    <xf numFmtId="0" fontId="13" fillId="2" borderId="11" xfId="2" applyFont="1" applyFill="1" applyBorder="1" applyAlignment="1">
      <alignment horizontal="center" vertical="center" wrapText="1" shrinkToFit="1"/>
    </xf>
    <xf numFmtId="0" fontId="53" fillId="0" borderId="10" xfId="2" applyFont="1" applyBorder="1" applyAlignment="1" applyProtection="1">
      <alignment horizontal="left" vertical="top" wrapText="1"/>
      <protection locked="0"/>
    </xf>
    <xf numFmtId="200" fontId="49" fillId="0" borderId="6" xfId="2" applyNumberFormat="1" applyFont="1" applyBorder="1" applyAlignment="1" applyProtection="1">
      <alignment horizontal="center" vertical="center"/>
      <protection locked="0"/>
    </xf>
    <xf numFmtId="200" fontId="49" fillId="0" borderId="5" xfId="2" applyNumberFormat="1" applyFont="1" applyBorder="1" applyAlignment="1" applyProtection="1">
      <alignment horizontal="center" vertical="center"/>
      <protection locked="0"/>
    </xf>
    <xf numFmtId="200" fontId="49" fillId="0" borderId="9" xfId="2" applyNumberFormat="1" applyFont="1" applyBorder="1" applyAlignment="1" applyProtection="1">
      <alignment horizontal="center" vertical="center"/>
      <protection locked="0"/>
    </xf>
    <xf numFmtId="200" fontId="49" fillId="0" borderId="11" xfId="2" applyNumberFormat="1" applyFont="1" applyBorder="1" applyAlignment="1" applyProtection="1">
      <alignment horizontal="center" vertical="center"/>
      <protection locked="0"/>
    </xf>
    <xf numFmtId="0" fontId="55" fillId="2" borderId="6" xfId="2" applyFont="1" applyFill="1" applyBorder="1" applyAlignment="1">
      <alignment horizontal="center" vertical="center" wrapText="1" shrinkToFit="1"/>
    </xf>
    <xf numFmtId="0" fontId="55" fillId="2" borderId="5" xfId="2" applyFont="1" applyFill="1" applyBorder="1" applyAlignment="1">
      <alignment horizontal="center" vertical="center" wrapText="1" shrinkToFit="1"/>
    </xf>
    <xf numFmtId="0" fontId="55" fillId="2" borderId="9" xfId="2" applyFont="1" applyFill="1" applyBorder="1" applyAlignment="1">
      <alignment horizontal="center" vertical="center" wrapText="1" shrinkToFit="1"/>
    </xf>
    <xf numFmtId="0" fontId="55" fillId="2" borderId="11" xfId="2" applyFont="1" applyFill="1" applyBorder="1" applyAlignment="1">
      <alignment horizontal="center" vertical="center" wrapText="1" shrinkToFit="1"/>
    </xf>
    <xf numFmtId="201" fontId="49" fillId="0" borderId="2" xfId="2" applyNumberFormat="1" applyFont="1" applyBorder="1" applyAlignment="1" applyProtection="1">
      <alignment horizontal="center" vertical="center"/>
      <protection locked="0"/>
    </xf>
    <xf numFmtId="201" fontId="49" fillId="0" borderId="8" xfId="2" applyNumberFormat="1" applyFont="1" applyBorder="1" applyAlignment="1" applyProtection="1">
      <alignment horizontal="center" vertical="center"/>
      <protection locked="0"/>
    </xf>
    <xf numFmtId="201" fontId="49" fillId="0" borderId="3" xfId="2" applyNumberFormat="1" applyFont="1" applyBorder="1" applyAlignment="1" applyProtection="1">
      <alignment horizontal="center" vertical="center"/>
      <protection locked="0"/>
    </xf>
    <xf numFmtId="0" fontId="49" fillId="2" borderId="1" xfId="2" applyFont="1" applyFill="1" applyBorder="1" applyAlignment="1">
      <alignment horizontal="center" vertical="center" wrapText="1"/>
    </xf>
    <xf numFmtId="0" fontId="52" fillId="0" borderId="1" xfId="2" applyFont="1" applyBorder="1" applyAlignment="1" applyProtection="1">
      <alignment horizontal="center" vertical="center"/>
      <protection locked="0"/>
    </xf>
    <xf numFmtId="0" fontId="49" fillId="2" borderId="6" xfId="2" applyFont="1" applyFill="1" applyBorder="1" applyAlignment="1">
      <alignment horizontal="center" vertical="center" wrapText="1" shrinkToFit="1"/>
    </xf>
    <xf numFmtId="0" fontId="49" fillId="2" borderId="5" xfId="2" applyFont="1" applyFill="1" applyBorder="1" applyAlignment="1">
      <alignment horizontal="center" vertical="center" wrapText="1" shrinkToFit="1"/>
    </xf>
    <xf numFmtId="0" fontId="49" fillId="2" borderId="12" xfId="2" applyFont="1" applyFill="1" applyBorder="1" applyAlignment="1">
      <alignment horizontal="center" vertical="center" wrapText="1" shrinkToFit="1"/>
    </xf>
    <xf numFmtId="0" fontId="49" fillId="2" borderId="4" xfId="2" applyFont="1" applyFill="1" applyBorder="1" applyAlignment="1">
      <alignment horizontal="center" vertical="center" wrapText="1" shrinkToFit="1"/>
    </xf>
    <xf numFmtId="0" fontId="49" fillId="2" borderId="9" xfId="2" applyFont="1" applyFill="1" applyBorder="1" applyAlignment="1">
      <alignment horizontal="center" vertical="center" wrapText="1" shrinkToFit="1"/>
    </xf>
    <xf numFmtId="0" fontId="49" fillId="2" borderId="11" xfId="2" applyFont="1" applyFill="1" applyBorder="1" applyAlignment="1">
      <alignment horizontal="center" vertical="center" wrapText="1" shrinkToFit="1"/>
    </xf>
    <xf numFmtId="0" fontId="49" fillId="2" borderId="14" xfId="2" applyFont="1" applyFill="1" applyBorder="1" applyAlignment="1">
      <alignment horizontal="center" vertical="center" wrapText="1" shrinkToFit="1"/>
    </xf>
    <xf numFmtId="0" fontId="49" fillId="2" borderId="15" xfId="2" applyFont="1" applyFill="1" applyBorder="1" applyAlignment="1">
      <alignment horizontal="center" vertical="center" wrapText="1" shrinkToFit="1"/>
    </xf>
    <xf numFmtId="0" fontId="49" fillId="2" borderId="13" xfId="2" applyFont="1" applyFill="1" applyBorder="1" applyAlignment="1">
      <alignment horizontal="center" vertical="center" wrapText="1" shrinkToFit="1"/>
    </xf>
    <xf numFmtId="200" fontId="49" fillId="0" borderId="2" xfId="2" applyNumberFormat="1" applyFont="1" applyBorder="1" applyAlignment="1" applyProtection="1">
      <alignment horizontal="center" vertical="center"/>
      <protection locked="0"/>
    </xf>
    <xf numFmtId="200" fontId="49" fillId="0" borderId="8" xfId="2" applyNumberFormat="1" applyFont="1" applyBorder="1" applyAlignment="1" applyProtection="1">
      <alignment horizontal="center" vertical="center"/>
      <protection locked="0"/>
    </xf>
    <xf numFmtId="200" fontId="49" fillId="0" borderId="12" xfId="2" applyNumberFormat="1" applyFont="1" applyBorder="1" applyAlignment="1" applyProtection="1">
      <alignment horizontal="center" vertical="center"/>
      <protection locked="0"/>
    </xf>
    <xf numFmtId="200" fontId="49" fillId="0" borderId="4" xfId="2" applyNumberFormat="1" applyFont="1" applyBorder="1" applyAlignment="1" applyProtection="1">
      <alignment horizontal="center" vertical="center"/>
      <protection locked="0"/>
    </xf>
    <xf numFmtId="0" fontId="49" fillId="2" borderId="14" xfId="2" applyFont="1" applyFill="1" applyBorder="1" applyAlignment="1" applyProtection="1">
      <alignment horizontal="center" vertical="center"/>
      <protection locked="0"/>
    </xf>
    <xf numFmtId="0" fontId="49" fillId="2" borderId="13" xfId="2" applyFont="1" applyFill="1" applyBorder="1" applyAlignment="1" applyProtection="1">
      <alignment horizontal="center" vertical="center"/>
      <protection locked="0"/>
    </xf>
    <xf numFmtId="0" fontId="54" fillId="2" borderId="14" xfId="2" applyFont="1" applyFill="1" applyBorder="1" applyAlignment="1" applyProtection="1">
      <alignment horizontal="center" vertical="center"/>
      <protection locked="0"/>
    </xf>
    <xf numFmtId="0" fontId="54" fillId="2" borderId="13" xfId="2" applyFont="1" applyFill="1" applyBorder="1" applyAlignment="1" applyProtection="1">
      <alignment horizontal="center" vertical="center"/>
      <protection locked="0"/>
    </xf>
    <xf numFmtId="200" fontId="49" fillId="0" borderId="3" xfId="2" applyNumberFormat="1" applyFont="1" applyBorder="1" applyAlignment="1" applyProtection="1">
      <alignment horizontal="center" vertical="center"/>
      <protection locked="0"/>
    </xf>
    <xf numFmtId="0" fontId="49" fillId="0" borderId="14" xfId="2" applyFont="1" applyBorder="1" applyAlignment="1">
      <alignment horizontal="center" vertical="center" shrinkToFit="1"/>
    </xf>
    <xf numFmtId="0" fontId="49" fillId="0" borderId="13" xfId="2" applyFont="1" applyBorder="1" applyAlignment="1">
      <alignment horizontal="center" vertical="center" shrinkToFit="1"/>
    </xf>
    <xf numFmtId="0" fontId="49" fillId="2" borderId="6" xfId="2" applyFont="1" applyFill="1" applyBorder="1" applyAlignment="1" applyProtection="1">
      <alignment horizontal="center" vertical="center"/>
      <protection locked="0"/>
    </xf>
    <xf numFmtId="0" fontId="49" fillId="2" borderId="9" xfId="2" applyFont="1" applyFill="1" applyBorder="1" applyAlignment="1" applyProtection="1">
      <alignment horizontal="center" vertical="center"/>
      <protection locked="0"/>
    </xf>
    <xf numFmtId="177" fontId="49" fillId="4" borderId="2" xfId="2" applyNumberFormat="1" applyFont="1" applyFill="1" applyBorder="1" applyAlignment="1">
      <alignment horizontal="center" vertical="center" shrinkToFit="1"/>
    </xf>
    <xf numFmtId="177" fontId="49" fillId="4" borderId="3" xfId="2" applyNumberFormat="1" applyFont="1" applyFill="1" applyBorder="1" applyAlignment="1">
      <alignment horizontal="center" vertical="center" shrinkToFit="1"/>
    </xf>
    <xf numFmtId="177" fontId="49" fillId="4" borderId="8" xfId="2" applyNumberFormat="1" applyFont="1" applyFill="1" applyBorder="1" applyAlignment="1">
      <alignment horizontal="center" vertical="center" shrinkToFit="1"/>
    </xf>
    <xf numFmtId="49" fontId="49" fillId="0" borderId="1" xfId="2" applyNumberFormat="1" applyFont="1" applyBorder="1" applyAlignment="1">
      <alignment horizontal="center" vertical="center"/>
    </xf>
    <xf numFmtId="0" fontId="49" fillId="0" borderId="7" xfId="2" applyFont="1" applyBorder="1" applyAlignment="1">
      <alignment horizontal="center" vertical="center" wrapText="1" shrinkToFit="1"/>
    </xf>
    <xf numFmtId="0" fontId="49" fillId="0" borderId="10" xfId="2" applyFont="1" applyBorder="1" applyAlignment="1">
      <alignment horizontal="center" vertical="center" wrapText="1" shrinkToFit="1"/>
    </xf>
    <xf numFmtId="176" fontId="49" fillId="2" borderId="14" xfId="2" applyNumberFormat="1" applyFont="1" applyFill="1" applyBorder="1" applyAlignment="1">
      <alignment horizontal="center" vertical="center" shrinkToFit="1"/>
    </xf>
    <xf numFmtId="176" fontId="49" fillId="2" borderId="13" xfId="2" applyNumberFormat="1" applyFont="1" applyFill="1" applyBorder="1" applyAlignment="1">
      <alignment horizontal="center" vertical="center" shrinkToFit="1"/>
    </xf>
    <xf numFmtId="0" fontId="49" fillId="2" borderId="14" xfId="2" applyFont="1" applyFill="1" applyBorder="1" applyAlignment="1">
      <alignment horizontal="center" vertical="center" wrapText="1"/>
    </xf>
    <xf numFmtId="0" fontId="49" fillId="2" borderId="15" xfId="2" applyFont="1" applyFill="1" applyBorder="1" applyAlignment="1">
      <alignment horizontal="center" vertical="center" wrapText="1"/>
    </xf>
    <xf numFmtId="0" fontId="49" fillId="2" borderId="13" xfId="2" applyFont="1" applyFill="1" applyBorder="1" applyAlignment="1">
      <alignment horizontal="center" vertical="center" wrapText="1"/>
    </xf>
    <xf numFmtId="0" fontId="49" fillId="2" borderId="7" xfId="2" applyFont="1" applyFill="1" applyBorder="1" applyAlignment="1">
      <alignment horizontal="center" vertical="center" wrapText="1" shrinkToFit="1"/>
    </xf>
    <xf numFmtId="0" fontId="39" fillId="0" borderId="9" xfId="0" applyFont="1" applyBorder="1" applyAlignment="1">
      <alignment horizontal="center" vertical="center" wrapText="1" shrinkToFit="1"/>
    </xf>
    <xf numFmtId="0" fontId="39" fillId="0" borderId="10" xfId="0" applyFont="1" applyBorder="1" applyAlignment="1">
      <alignment horizontal="center" vertical="center" wrapText="1" shrinkToFit="1"/>
    </xf>
    <xf numFmtId="0" fontId="39" fillId="0" borderId="11" xfId="0" applyFont="1" applyBorder="1" applyAlignment="1">
      <alignment horizontal="center" vertical="center" wrapText="1" shrinkToFit="1"/>
    </xf>
    <xf numFmtId="176" fontId="49" fillId="0" borderId="6" xfId="2" applyNumberFormat="1" applyFont="1" applyBorder="1" applyAlignment="1">
      <alignment horizontal="center" vertical="center"/>
    </xf>
    <xf numFmtId="176" fontId="49" fillId="0" borderId="5" xfId="2" applyNumberFormat="1"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49" fillId="0" borderId="6" xfId="2" applyFont="1" applyBorder="1" applyAlignment="1">
      <alignment horizontal="center" vertical="center" wrapText="1" shrinkToFit="1"/>
    </xf>
    <xf numFmtId="0" fontId="39" fillId="0" borderId="5" xfId="0" applyFont="1" applyBorder="1" applyAlignment="1">
      <alignment horizontal="center" vertical="center" wrapText="1" shrinkToFit="1"/>
    </xf>
    <xf numFmtId="0" fontId="49" fillId="0" borderId="9" xfId="2" applyFont="1" applyBorder="1" applyAlignment="1">
      <alignment horizontal="center" vertical="center" wrapText="1" shrinkToFit="1"/>
    </xf>
    <xf numFmtId="0" fontId="39" fillId="0" borderId="1" xfId="0" applyFont="1" applyBorder="1" applyAlignment="1">
      <alignment horizontal="center" vertical="center"/>
    </xf>
    <xf numFmtId="0" fontId="49" fillId="2" borderId="1" xfId="2" applyFont="1" applyFill="1" applyBorder="1" applyAlignment="1">
      <alignment horizontal="center" vertical="center" textRotation="255"/>
    </xf>
    <xf numFmtId="178" fontId="49" fillId="0" borderId="2" xfId="2" applyNumberFormat="1" applyFont="1" applyBorder="1" applyAlignment="1" applyProtection="1">
      <alignment horizontal="center" vertical="center"/>
      <protection locked="0"/>
    </xf>
    <xf numFmtId="178" fontId="49" fillId="0" borderId="8" xfId="2" applyNumberFormat="1" applyFont="1" applyBorder="1" applyAlignment="1" applyProtection="1">
      <alignment horizontal="center" vertical="center"/>
      <protection locked="0"/>
    </xf>
    <xf numFmtId="0" fontId="49" fillId="0" borderId="3" xfId="2" applyFont="1" applyBorder="1" applyAlignment="1" applyProtection="1">
      <alignment horizontal="center" vertical="center" shrinkToFit="1"/>
      <protection locked="0"/>
    </xf>
    <xf numFmtId="0" fontId="48" fillId="0" borderId="10" xfId="2" applyFont="1" applyBorder="1" applyAlignment="1">
      <alignment horizontal="left" vertical="center"/>
    </xf>
    <xf numFmtId="0" fontId="48" fillId="0" borderId="0" xfId="2" applyFont="1" applyAlignment="1">
      <alignment horizontal="left" vertical="center"/>
    </xf>
    <xf numFmtId="0" fontId="49" fillId="0" borderId="14" xfId="2" applyFont="1" applyBorder="1" applyAlignment="1">
      <alignment horizontal="left" vertical="center"/>
    </xf>
    <xf numFmtId="0" fontId="49" fillId="2" borderId="13" xfId="2" applyFont="1" applyFill="1" applyBorder="1" applyAlignment="1">
      <alignment horizontal="center" vertical="center"/>
    </xf>
    <xf numFmtId="0" fontId="49" fillId="2" borderId="12" xfId="2" applyFont="1" applyFill="1" applyBorder="1" applyAlignment="1">
      <alignment horizontal="center" vertical="center" wrapText="1"/>
    </xf>
    <xf numFmtId="0" fontId="49" fillId="2" borderId="4" xfId="2" applyFont="1" applyFill="1" applyBorder="1" applyAlignment="1">
      <alignment horizontal="center" vertical="center"/>
    </xf>
    <xf numFmtId="0" fontId="49" fillId="2" borderId="2" xfId="2" applyFont="1" applyFill="1" applyBorder="1" applyAlignment="1">
      <alignment horizontal="center" vertical="center" wrapText="1"/>
    </xf>
    <xf numFmtId="0" fontId="49" fillId="2" borderId="8" xfId="2" applyFont="1" applyFill="1" applyBorder="1" applyAlignment="1">
      <alignment horizontal="center" vertical="center" wrapText="1"/>
    </xf>
    <xf numFmtId="0" fontId="49" fillId="0" borderId="13" xfId="2" applyFont="1" applyBorder="1" applyAlignment="1">
      <alignment horizontal="left" vertical="center"/>
    </xf>
    <xf numFmtId="0" fontId="49" fillId="2" borderId="1" xfId="2" applyFont="1" applyFill="1" applyBorder="1" applyAlignment="1">
      <alignment horizontal="center" vertical="center"/>
    </xf>
    <xf numFmtId="0" fontId="39" fillId="0" borderId="1" xfId="0" applyFont="1" applyBorder="1" applyAlignment="1">
      <alignment horizontal="center" vertical="center" wrapText="1"/>
    </xf>
    <xf numFmtId="0" fontId="53" fillId="2" borderId="1" xfId="2" applyFont="1" applyFill="1" applyBorder="1" applyAlignment="1">
      <alignment horizontal="center" vertical="center"/>
    </xf>
    <xf numFmtId="0" fontId="53" fillId="2" borderId="1" xfId="2" applyFont="1" applyFill="1" applyBorder="1" applyAlignment="1">
      <alignment horizontal="center" vertical="center" wrapText="1" shrinkToFit="1"/>
    </xf>
    <xf numFmtId="0" fontId="49" fillId="2" borderId="6" xfId="2" applyFont="1" applyFill="1" applyBorder="1" applyAlignment="1">
      <alignment horizontal="center" vertical="center" wrapText="1"/>
    </xf>
    <xf numFmtId="0" fontId="49" fillId="2" borderId="5" xfId="2" applyFont="1" applyFill="1" applyBorder="1" applyAlignment="1">
      <alignment horizontal="center" vertical="center" wrapText="1"/>
    </xf>
    <xf numFmtId="0" fontId="49" fillId="2" borderId="9" xfId="2" applyFont="1" applyFill="1" applyBorder="1" applyAlignment="1">
      <alignment horizontal="center" vertical="center" wrapText="1"/>
    </xf>
    <xf numFmtId="0" fontId="49" fillId="2" borderId="11" xfId="2" applyFont="1" applyFill="1" applyBorder="1" applyAlignment="1">
      <alignment horizontal="center" vertical="center" wrapText="1"/>
    </xf>
    <xf numFmtId="0" fontId="49" fillId="2" borderId="7" xfId="2" applyFont="1" applyFill="1" applyBorder="1" applyAlignment="1">
      <alignment horizontal="center" vertical="center" wrapText="1"/>
    </xf>
    <xf numFmtId="0" fontId="49" fillId="2" borderId="10" xfId="2" applyFont="1" applyFill="1" applyBorder="1" applyAlignment="1">
      <alignment horizontal="center" vertical="center" wrapText="1"/>
    </xf>
    <xf numFmtId="0" fontId="49" fillId="2" borderId="7" xfId="2" applyFont="1" applyFill="1" applyBorder="1" applyAlignment="1" applyProtection="1">
      <alignment horizontal="center" vertical="center"/>
      <protection locked="0"/>
    </xf>
    <xf numFmtId="0" fontId="49" fillId="2" borderId="5" xfId="2" applyFont="1" applyFill="1" applyBorder="1" applyAlignment="1" applyProtection="1">
      <alignment horizontal="center" vertical="center"/>
      <protection locked="0"/>
    </xf>
    <xf numFmtId="0" fontId="49" fillId="2" borderId="10" xfId="2" applyFont="1" applyFill="1" applyBorder="1" applyAlignment="1" applyProtection="1">
      <alignment horizontal="center" vertical="center"/>
      <protection locked="0"/>
    </xf>
    <xf numFmtId="0" fontId="49" fillId="2" borderId="11" xfId="2" applyFont="1" applyFill="1" applyBorder="1" applyAlignment="1" applyProtection="1">
      <alignment horizontal="center" vertical="center"/>
      <protection locked="0"/>
    </xf>
    <xf numFmtId="0" fontId="39" fillId="0" borderId="1" xfId="0" applyFont="1" applyBorder="1" applyAlignment="1">
      <alignment horizontal="center" vertical="center" shrinkToFit="1"/>
    </xf>
    <xf numFmtId="0" fontId="49" fillId="2" borderId="0" xfId="2" applyFont="1" applyFill="1" applyAlignment="1">
      <alignment horizontal="center" vertical="center" wrapText="1"/>
    </xf>
    <xf numFmtId="0" fontId="49" fillId="2" borderId="4" xfId="2" applyFont="1" applyFill="1" applyBorder="1" applyAlignment="1">
      <alignment horizontal="center" vertical="center" wrapText="1"/>
    </xf>
    <xf numFmtId="0" fontId="49" fillId="2" borderId="12" xfId="2" applyFont="1" applyFill="1" applyBorder="1" applyAlignment="1">
      <alignment horizontal="center" vertical="center"/>
    </xf>
    <xf numFmtId="0" fontId="49" fillId="2" borderId="15" xfId="2" applyFont="1" applyFill="1" applyBorder="1" applyAlignment="1">
      <alignment horizontal="center" vertical="center"/>
    </xf>
    <xf numFmtId="0" fontId="39" fillId="0" borderId="13" xfId="0" applyFont="1" applyBorder="1" applyAlignment="1">
      <alignment horizontal="center" vertical="center"/>
    </xf>
    <xf numFmtId="0" fontId="49" fillId="0" borderId="52" xfId="2" applyFont="1" applyBorder="1" applyAlignment="1" applyProtection="1">
      <alignment horizontal="center" vertical="center" shrinkToFit="1"/>
      <protection locked="0"/>
    </xf>
    <xf numFmtId="0" fontId="14" fillId="0" borderId="10" xfId="2" applyFont="1" applyBorder="1" applyAlignment="1">
      <alignment horizontal="left" vertical="center"/>
    </xf>
    <xf numFmtId="0" fontId="49" fillId="0" borderId="9" xfId="2" applyFont="1" applyBorder="1" applyAlignment="1">
      <alignment horizontal="left" vertical="center"/>
    </xf>
    <xf numFmtId="0" fontId="49" fillId="0" borderId="10" xfId="2" applyFont="1" applyBorder="1" applyAlignment="1">
      <alignment horizontal="left" vertical="center"/>
    </xf>
    <xf numFmtId="0" fontId="49" fillId="0" borderId="11" xfId="2" applyFont="1" applyBorder="1" applyAlignment="1">
      <alignment horizontal="left" vertical="center"/>
    </xf>
    <xf numFmtId="0" fontId="49" fillId="0" borderId="11" xfId="2" applyFont="1" applyBorder="1" applyAlignment="1">
      <alignment horizontal="center" vertical="center" wrapText="1" shrinkToFit="1"/>
    </xf>
    <xf numFmtId="0" fontId="49" fillId="0" borderId="6" xfId="2" applyFont="1" applyBorder="1" applyAlignment="1">
      <alignment horizontal="left" vertical="center"/>
    </xf>
    <xf numFmtId="0" fontId="49" fillId="0" borderId="7" xfId="2" applyFont="1" applyBorder="1" applyAlignment="1">
      <alignment horizontal="left" vertical="center"/>
    </xf>
    <xf numFmtId="0" fontId="49" fillId="0" borderId="5" xfId="2" applyFont="1" applyBorder="1" applyAlignment="1">
      <alignment horizontal="left" vertical="center"/>
    </xf>
    <xf numFmtId="0" fontId="49" fillId="0" borderId="5" xfId="2" applyFont="1" applyBorder="1" applyAlignment="1">
      <alignment horizontal="center" vertical="center" wrapText="1" shrinkToFit="1"/>
    </xf>
    <xf numFmtId="0" fontId="39" fillId="0" borderId="1" xfId="0" applyFont="1" applyBorder="1" applyAlignment="1">
      <alignment horizontal="center" vertical="center" textRotation="255"/>
    </xf>
    <xf numFmtId="0" fontId="16" fillId="0" borderId="2" xfId="2" applyBorder="1" applyAlignment="1">
      <alignment horizontal="center" vertical="center"/>
    </xf>
    <xf numFmtId="0" fontId="16" fillId="0" borderId="8" xfId="2" applyBorder="1" applyAlignment="1">
      <alignment horizontal="center" vertical="center"/>
    </xf>
    <xf numFmtId="0" fontId="13" fillId="2" borderId="2" xfId="2" applyFont="1" applyFill="1" applyBorder="1" applyAlignment="1">
      <alignment horizontal="center" vertical="center" wrapText="1"/>
    </xf>
    <xf numFmtId="0" fontId="13" fillId="2" borderId="3" xfId="2" applyFont="1" applyFill="1" applyBorder="1" applyAlignment="1">
      <alignment horizontal="center" vertical="center" wrapText="1"/>
    </xf>
    <xf numFmtId="0" fontId="13" fillId="2" borderId="8" xfId="2" applyFont="1" applyFill="1" applyBorder="1" applyAlignment="1">
      <alignment horizontal="center" vertical="center" wrapText="1"/>
    </xf>
    <xf numFmtId="0" fontId="16" fillId="0" borderId="2" xfId="2" applyBorder="1" applyAlignment="1">
      <alignment horizontal="center" vertical="center" wrapText="1"/>
    </xf>
    <xf numFmtId="0" fontId="16" fillId="0" borderId="3" xfId="2" applyBorder="1" applyAlignment="1">
      <alignment horizontal="center" vertical="center" wrapText="1"/>
    </xf>
    <xf numFmtId="0" fontId="16" fillId="0" borderId="8" xfId="2" applyBorder="1" applyAlignment="1">
      <alignment horizontal="center" vertical="center" wrapText="1"/>
    </xf>
    <xf numFmtId="0" fontId="16" fillId="0" borderId="3" xfId="2" applyBorder="1" applyAlignment="1">
      <alignment horizontal="center" vertical="center"/>
    </xf>
    <xf numFmtId="0" fontId="16" fillId="0" borderId="1" xfId="2" applyBorder="1" applyAlignment="1">
      <alignment horizontal="center" vertical="center"/>
    </xf>
    <xf numFmtId="0" fontId="16" fillId="0" borderId="2" xfId="2" applyBorder="1" applyAlignment="1">
      <alignment vertical="center"/>
    </xf>
    <xf numFmtId="0" fontId="16" fillId="0" borderId="3" xfId="2" applyBorder="1" applyAlignment="1">
      <alignment vertical="center"/>
    </xf>
    <xf numFmtId="0" fontId="31" fillId="0" borderId="3" xfId="0" applyFont="1" applyBorder="1">
      <alignment vertical="center"/>
    </xf>
    <xf numFmtId="0" fontId="31" fillId="0" borderId="8" xfId="0" applyFont="1" applyBorder="1">
      <alignment vertical="center"/>
    </xf>
    <xf numFmtId="176" fontId="16" fillId="0" borderId="1" xfId="2" applyNumberFormat="1" applyBorder="1" applyAlignment="1">
      <alignment horizontal="center" vertical="center"/>
    </xf>
    <xf numFmtId="176" fontId="16" fillId="0" borderId="1" xfId="2" applyNumberFormat="1" applyBorder="1" applyAlignment="1">
      <alignment horizontal="center" vertical="center" shrinkToFit="1"/>
    </xf>
    <xf numFmtId="176" fontId="16" fillId="0" borderId="2" xfId="2" applyNumberFormat="1" applyBorder="1" applyAlignment="1">
      <alignment horizontal="center" vertical="center" shrinkToFit="1"/>
    </xf>
    <xf numFmtId="176" fontId="16" fillId="0" borderId="8" xfId="2" applyNumberFormat="1" applyBorder="1" applyAlignment="1">
      <alignment horizontal="center" vertical="center" shrinkToFit="1"/>
    </xf>
    <xf numFmtId="176" fontId="16" fillId="0" borderId="2" xfId="2" applyNumberFormat="1" applyBorder="1" applyAlignment="1">
      <alignment horizontal="center" vertical="center"/>
    </xf>
    <xf numFmtId="176" fontId="16" fillId="0" borderId="8" xfId="2" applyNumberFormat="1" applyBorder="1" applyAlignment="1">
      <alignment horizontal="center" vertical="center"/>
    </xf>
    <xf numFmtId="0" fontId="16" fillId="0" borderId="8" xfId="2" applyBorder="1" applyAlignment="1">
      <alignment vertical="center"/>
    </xf>
    <xf numFmtId="0" fontId="13" fillId="2" borderId="14" xfId="2" applyFont="1" applyFill="1" applyBorder="1" applyAlignment="1">
      <alignment horizontal="center"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5" xfId="2" applyFont="1" applyBorder="1" applyAlignment="1">
      <alignment horizontal="left" vertical="center"/>
    </xf>
    <xf numFmtId="0" fontId="13" fillId="2" borderId="8" xfId="2" applyFont="1" applyFill="1" applyBorder="1" applyAlignment="1">
      <alignment horizontal="center" vertical="center"/>
    </xf>
    <xf numFmtId="0" fontId="13" fillId="0" borderId="1" xfId="2" applyFont="1" applyBorder="1" applyAlignment="1">
      <alignment horizontal="left" vertical="center"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13" fillId="2" borderId="13" xfId="2" applyFont="1" applyFill="1" applyBorder="1" applyAlignment="1">
      <alignment horizontal="center" vertical="center"/>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1" xfId="2" applyFont="1" applyBorder="1" applyAlignment="1">
      <alignment horizontal="left" vertical="center"/>
    </xf>
    <xf numFmtId="0" fontId="13" fillId="0" borderId="6" xfId="2" applyFont="1" applyBorder="1" applyAlignment="1">
      <alignment horizontal="center" vertical="center" wrapText="1" shrinkToFit="1"/>
    </xf>
    <xf numFmtId="0" fontId="13" fillId="0" borderId="7" xfId="2" applyFont="1" applyBorder="1" applyAlignment="1">
      <alignment horizontal="center" vertical="center" wrapText="1" shrinkToFit="1"/>
    </xf>
    <xf numFmtId="0" fontId="13" fillId="0" borderId="5" xfId="2" applyFont="1" applyBorder="1" applyAlignment="1">
      <alignment horizontal="center" vertical="center" wrapText="1" shrinkToFit="1"/>
    </xf>
    <xf numFmtId="0" fontId="13" fillId="0" borderId="9" xfId="2" applyFont="1" applyBorder="1" applyAlignment="1">
      <alignment horizontal="center" vertical="center" wrapText="1" shrinkToFit="1"/>
    </xf>
    <xf numFmtId="0" fontId="13" fillId="0" borderId="10" xfId="2" applyFont="1" applyBorder="1" applyAlignment="1">
      <alignment horizontal="center" vertical="center" wrapText="1" shrinkToFit="1"/>
    </xf>
    <xf numFmtId="0" fontId="13" fillId="0" borderId="11" xfId="2" applyFont="1" applyBorder="1" applyAlignment="1">
      <alignment horizontal="center" vertical="center" wrapText="1" shrinkToFit="1"/>
    </xf>
    <xf numFmtId="0" fontId="13" fillId="2" borderId="12" xfId="2" applyFont="1" applyFill="1" applyBorder="1" applyAlignment="1">
      <alignment horizontal="center" vertical="center" textRotation="255"/>
    </xf>
    <xf numFmtId="0" fontId="13" fillId="2" borderId="15" xfId="2" applyFont="1" applyFill="1" applyBorder="1" applyAlignment="1">
      <alignment horizontal="center" vertical="center" textRotation="255"/>
    </xf>
    <xf numFmtId="0" fontId="13" fillId="2" borderId="13" xfId="2" applyFont="1" applyFill="1" applyBorder="1" applyAlignment="1">
      <alignment horizontal="center" vertical="center" textRotation="255"/>
    </xf>
    <xf numFmtId="0" fontId="13" fillId="2" borderId="13" xfId="2" applyFont="1" applyFill="1" applyBorder="1" applyAlignment="1">
      <alignment horizontal="center" vertical="center" wrapText="1"/>
    </xf>
    <xf numFmtId="0" fontId="13" fillId="2" borderId="13" xfId="2" applyFont="1" applyFill="1" applyBorder="1" applyAlignment="1" applyProtection="1">
      <alignment horizontal="center" vertical="center" wrapText="1"/>
      <protection locked="0"/>
    </xf>
    <xf numFmtId="0" fontId="13" fillId="2" borderId="1" xfId="2" applyFont="1" applyFill="1" applyBorder="1" applyAlignment="1" applyProtection="1">
      <alignment horizontal="center" vertical="center" wrapText="1"/>
      <protection locked="0"/>
    </xf>
    <xf numFmtId="0" fontId="13" fillId="0" borderId="2" xfId="2" applyFont="1" applyBorder="1" applyAlignment="1" applyProtection="1">
      <alignment horizontal="center" vertical="center"/>
      <protection locked="0"/>
    </xf>
    <xf numFmtId="0" fontId="13" fillId="0" borderId="8" xfId="2" applyFont="1" applyBorder="1" applyAlignment="1" applyProtection="1">
      <alignment horizontal="center" vertical="center"/>
      <protection locked="0"/>
    </xf>
    <xf numFmtId="178" fontId="13" fillId="0" borderId="2"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horizontal="center" vertical="center"/>
      <protection locked="0"/>
    </xf>
    <xf numFmtId="0" fontId="13" fillId="2" borderId="9" xfId="2" applyFont="1" applyFill="1" applyBorder="1" applyAlignment="1">
      <alignment horizontal="center" vertical="center" wrapText="1"/>
    </xf>
    <xf numFmtId="0" fontId="13" fillId="2" borderId="10" xfId="2" applyFont="1" applyFill="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47" fillId="2" borderId="1" xfId="4" applyFont="1" applyFill="1" applyBorder="1" applyAlignment="1">
      <alignment horizontal="center" vertical="center"/>
    </xf>
    <xf numFmtId="0" fontId="47" fillId="0" borderId="2" xfId="4" applyFont="1" applyBorder="1" applyAlignment="1">
      <alignment horizontal="left" vertical="center" wrapText="1" shrinkToFit="1"/>
    </xf>
    <xf numFmtId="0" fontId="47" fillId="0" borderId="3" xfId="4" applyFont="1" applyBorder="1" applyAlignment="1">
      <alignment horizontal="left" vertical="center" wrapText="1" shrinkToFit="1"/>
    </xf>
    <xf numFmtId="0" fontId="47" fillId="0" borderId="8" xfId="4" applyFont="1" applyBorder="1" applyAlignment="1">
      <alignment horizontal="left" vertical="center" wrapText="1" shrinkToFit="1"/>
    </xf>
    <xf numFmtId="0" fontId="49" fillId="0" borderId="7" xfId="2" applyFont="1" applyBorder="1" applyAlignment="1" applyProtection="1">
      <alignment vertical="center" wrapText="1"/>
      <protection locked="0"/>
    </xf>
    <xf numFmtId="0" fontId="39" fillId="0" borderId="7" xfId="12" applyFont="1" applyBorder="1" applyAlignment="1">
      <alignment vertical="center" wrapText="1"/>
    </xf>
    <xf numFmtId="0" fontId="39" fillId="0" borderId="0" xfId="12" applyFont="1" applyAlignment="1">
      <alignment vertical="center" wrapText="1"/>
    </xf>
    <xf numFmtId="0" fontId="47" fillId="2" borderId="1" xfId="4" applyFont="1" applyFill="1" applyBorder="1" applyAlignment="1">
      <alignment horizontal="center" vertical="center" wrapText="1"/>
    </xf>
    <xf numFmtId="0" fontId="47" fillId="0" borderId="6" xfId="4" applyFont="1" applyBorder="1" applyAlignment="1">
      <alignment horizontal="left" vertical="top"/>
    </xf>
    <xf numFmtId="0" fontId="47" fillId="0" borderId="7" xfId="4" applyFont="1" applyBorder="1" applyAlignment="1">
      <alignment horizontal="left" vertical="top"/>
    </xf>
    <xf numFmtId="0" fontId="47" fillId="0" borderId="5" xfId="4" applyFont="1" applyBorder="1" applyAlignment="1">
      <alignment horizontal="left" vertical="top"/>
    </xf>
    <xf numFmtId="0" fontId="47" fillId="0" borderId="12" xfId="4" applyFont="1" applyBorder="1" applyAlignment="1">
      <alignment horizontal="left" vertical="top"/>
    </xf>
    <xf numFmtId="0" fontId="47" fillId="0" borderId="0" xfId="4" applyFont="1" applyAlignment="1">
      <alignment horizontal="left" vertical="top"/>
    </xf>
    <xf numFmtId="0" fontId="47" fillId="0" borderId="4" xfId="4" applyFont="1" applyBorder="1" applyAlignment="1">
      <alignment horizontal="left" vertical="top"/>
    </xf>
    <xf numFmtId="0" fontId="47" fillId="0" borderId="9" xfId="4" applyFont="1" applyBorder="1" applyAlignment="1">
      <alignment horizontal="left" vertical="top"/>
    </xf>
    <xf numFmtId="0" fontId="47" fillId="0" borderId="10" xfId="4" applyFont="1" applyBorder="1" applyAlignment="1">
      <alignment horizontal="left" vertical="top"/>
    </xf>
    <xf numFmtId="0" fontId="47" fillId="0" borderId="11" xfId="4" applyFont="1" applyBorder="1" applyAlignment="1">
      <alignment horizontal="left" vertical="top"/>
    </xf>
    <xf numFmtId="0" fontId="47" fillId="2" borderId="1" xfId="4" applyFont="1" applyFill="1" applyBorder="1" applyAlignment="1">
      <alignment horizontal="center" vertical="center" shrinkToFit="1"/>
    </xf>
    <xf numFmtId="0" fontId="47" fillId="0" borderId="1" xfId="4" applyFont="1" applyBorder="1" applyAlignment="1">
      <alignment horizontal="center" vertical="center" wrapText="1"/>
    </xf>
    <xf numFmtId="0" fontId="57" fillId="2" borderId="1" xfId="2" applyFont="1" applyFill="1" applyBorder="1" applyAlignment="1">
      <alignment horizontal="center" vertical="center" shrinkToFit="1"/>
    </xf>
    <xf numFmtId="0" fontId="57" fillId="0" borderId="3" xfId="2" applyFont="1" applyBorder="1" applyAlignment="1" applyProtection="1">
      <alignment horizontal="left" vertical="center"/>
      <protection locked="0"/>
    </xf>
    <xf numFmtId="0" fontId="57" fillId="2" borderId="2" xfId="2" applyFont="1" applyFill="1" applyBorder="1" applyAlignment="1">
      <alignment horizontal="center" vertical="center" shrinkToFit="1"/>
    </xf>
    <xf numFmtId="0" fontId="57" fillId="2" borderId="3" xfId="2" applyFont="1" applyFill="1" applyBorder="1" applyAlignment="1">
      <alignment horizontal="center" vertical="center" shrinkToFit="1"/>
    </xf>
    <xf numFmtId="176" fontId="57" fillId="0" borderId="2" xfId="2" applyNumberFormat="1" applyFont="1" applyBorder="1" applyAlignment="1" applyProtection="1">
      <alignment horizontal="center" vertical="center"/>
      <protection locked="0"/>
    </xf>
    <xf numFmtId="176" fontId="57" fillId="0" borderId="3" xfId="2" applyNumberFormat="1" applyFont="1" applyBorder="1" applyAlignment="1" applyProtection="1">
      <alignment horizontal="center" vertical="center"/>
      <protection locked="0"/>
    </xf>
    <xf numFmtId="176" fontId="57" fillId="0" borderId="8" xfId="2" applyNumberFormat="1" applyFont="1" applyBorder="1" applyAlignment="1" applyProtection="1">
      <alignment horizontal="center" vertical="center"/>
      <protection locked="0"/>
    </xf>
    <xf numFmtId="0" fontId="57" fillId="2" borderId="8" xfId="2" applyFont="1" applyFill="1" applyBorder="1" applyAlignment="1">
      <alignment horizontal="center" vertical="center" shrinkToFit="1"/>
    </xf>
    <xf numFmtId="0" fontId="57" fillId="0" borderId="2" xfId="2" applyFont="1" applyBorder="1" applyAlignment="1" applyProtection="1">
      <alignment horizontal="left" vertical="center"/>
      <protection locked="0"/>
    </xf>
    <xf numFmtId="0" fontId="57" fillId="2" borderId="2" xfId="2" applyFont="1" applyFill="1" applyBorder="1" applyAlignment="1" applyProtection="1">
      <alignment horizontal="center" vertical="center" shrinkToFit="1"/>
      <protection locked="0"/>
    </xf>
    <xf numFmtId="0" fontId="57" fillId="2" borderId="8" xfId="2" applyFont="1" applyFill="1" applyBorder="1" applyAlignment="1" applyProtection="1">
      <alignment horizontal="center" vertical="center" shrinkToFit="1"/>
      <protection locked="0"/>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47" fillId="0" borderId="2" xfId="4" applyFont="1" applyBorder="1" applyAlignment="1">
      <alignment horizontal="center" vertical="center" wrapText="1"/>
    </xf>
    <xf numFmtId="0" fontId="47" fillId="0" borderId="3" xfId="4" applyFont="1" applyBorder="1" applyAlignment="1">
      <alignment horizontal="center" vertical="center" wrapText="1"/>
    </xf>
    <xf numFmtId="0" fontId="47" fillId="0" borderId="8" xfId="4" applyFont="1" applyBorder="1" applyAlignment="1">
      <alignment horizontal="center" vertical="center" wrapText="1"/>
    </xf>
    <xf numFmtId="0" fontId="47" fillId="2" borderId="14" xfId="4" applyFont="1" applyFill="1" applyBorder="1" applyAlignment="1">
      <alignment horizontal="center" vertical="center" wrapText="1"/>
    </xf>
    <xf numFmtId="0" fontId="47" fillId="2" borderId="15" xfId="4" applyFont="1" applyFill="1" applyBorder="1" applyAlignment="1">
      <alignment horizontal="center" vertical="center" wrapText="1"/>
    </xf>
    <xf numFmtId="0" fontId="47" fillId="2" borderId="13" xfId="4" applyFont="1" applyFill="1" applyBorder="1" applyAlignment="1">
      <alignment horizontal="center" vertical="center" wrapText="1"/>
    </xf>
    <xf numFmtId="0" fontId="57" fillId="0" borderId="2" xfId="2" applyFont="1" applyBorder="1" applyAlignment="1" applyProtection="1">
      <alignment horizontal="center" vertical="center"/>
      <protection locked="0"/>
    </xf>
    <xf numFmtId="0" fontId="57" fillId="0" borderId="3" xfId="2" applyFont="1" applyBorder="1" applyAlignment="1" applyProtection="1">
      <alignment horizontal="center" vertical="center"/>
      <protection locked="0"/>
    </xf>
    <xf numFmtId="0" fontId="47" fillId="2" borderId="2" xfId="4" applyFont="1" applyFill="1" applyBorder="1" applyAlignment="1">
      <alignment horizontal="center" vertical="center" wrapText="1"/>
    </xf>
    <xf numFmtId="0" fontId="47" fillId="2" borderId="8" xfId="4" applyFont="1" applyFill="1" applyBorder="1" applyAlignment="1">
      <alignment horizontal="center" vertical="center" wrapText="1"/>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2" borderId="3" xfId="4" applyFont="1" applyFill="1" applyBorder="1" applyAlignment="1">
      <alignment horizontal="center" vertical="center"/>
    </xf>
    <xf numFmtId="0" fontId="47" fillId="2" borderId="3" xfId="4" applyFont="1" applyFill="1" applyBorder="1" applyAlignment="1">
      <alignment horizontal="center" vertical="center" wrapText="1"/>
    </xf>
    <xf numFmtId="0" fontId="49" fillId="2" borderId="9" xfId="4" applyFont="1" applyFill="1" applyBorder="1" applyAlignment="1">
      <alignment horizontal="center" vertical="center"/>
    </xf>
    <xf numFmtId="0" fontId="49" fillId="2" borderId="10" xfId="4" applyFont="1" applyFill="1" applyBorder="1" applyAlignment="1">
      <alignment horizontal="center" vertical="center"/>
    </xf>
    <xf numFmtId="0" fontId="49" fillId="0" borderId="9" xfId="4" applyFont="1" applyBorder="1" applyAlignment="1">
      <alignment horizontal="left" vertical="center"/>
    </xf>
    <xf numFmtId="0" fontId="49" fillId="0" borderId="10" xfId="4" applyFont="1" applyBorder="1" applyAlignment="1">
      <alignment horizontal="left" vertical="center"/>
    </xf>
    <xf numFmtId="0" fontId="49" fillId="0" borderId="11" xfId="4" applyFont="1" applyBorder="1" applyAlignment="1">
      <alignment horizontal="left" vertical="center"/>
    </xf>
    <xf numFmtId="0" fontId="49" fillId="2" borderId="2" xfId="4" applyFont="1" applyFill="1" applyBorder="1" applyAlignment="1">
      <alignment horizontal="center" vertical="center"/>
    </xf>
    <xf numFmtId="0" fontId="49" fillId="2" borderId="8" xfId="4" applyFont="1" applyFill="1" applyBorder="1" applyAlignment="1">
      <alignment horizontal="center" vertical="center"/>
    </xf>
    <xf numFmtId="0" fontId="49" fillId="0" borderId="2" xfId="4" applyFont="1" applyBorder="1" applyAlignment="1">
      <alignment horizontal="center" vertical="center" wrapText="1" shrinkToFit="1"/>
    </xf>
    <xf numFmtId="0" fontId="49" fillId="0" borderId="3" xfId="4" applyFont="1" applyBorder="1" applyAlignment="1">
      <alignment horizontal="center" vertical="center" shrinkToFit="1"/>
    </xf>
    <xf numFmtId="0" fontId="49" fillId="0" borderId="8" xfId="4" applyFont="1" applyBorder="1" applyAlignment="1">
      <alignment horizontal="center" vertical="center" shrinkToFit="1"/>
    </xf>
    <xf numFmtId="0" fontId="57" fillId="0" borderId="13" xfId="2" applyFont="1" applyBorder="1" applyAlignment="1">
      <alignment horizontal="center" vertical="center" wrapText="1" shrinkToFit="1"/>
    </xf>
    <xf numFmtId="0" fontId="49" fillId="2" borderId="6" xfId="4" applyFont="1" applyFill="1" applyBorder="1" applyAlignment="1">
      <alignment horizontal="center"/>
    </xf>
    <xf numFmtId="0" fontId="49" fillId="2" borderId="7" xfId="4" applyFont="1" applyFill="1" applyBorder="1" applyAlignment="1">
      <alignment horizontal="center"/>
    </xf>
    <xf numFmtId="0" fontId="49" fillId="0" borderId="6" xfId="4" applyFont="1" applyBorder="1" applyAlignment="1">
      <alignment horizontal="left" vertical="center"/>
    </xf>
    <xf numFmtId="0" fontId="49" fillId="0" borderId="7" xfId="4" applyFont="1" applyBorder="1" applyAlignment="1">
      <alignment horizontal="left" vertical="center"/>
    </xf>
    <xf numFmtId="0" fontId="49" fillId="0" borderId="5" xfId="4" applyFont="1" applyBorder="1" applyAlignment="1">
      <alignment horizontal="left" vertical="center"/>
    </xf>
    <xf numFmtId="0" fontId="49" fillId="0" borderId="2" xfId="4" applyFont="1" applyBorder="1" applyAlignment="1">
      <alignment horizontal="center" vertical="center" shrinkToFit="1"/>
    </xf>
    <xf numFmtId="0" fontId="57" fillId="0" borderId="14" xfId="2" applyFont="1" applyBorder="1" applyAlignment="1">
      <alignment horizontal="center" vertical="center" wrapText="1" shrinkToFit="1"/>
    </xf>
    <xf numFmtId="0" fontId="57" fillId="2" borderId="6" xfId="2" applyFont="1" applyFill="1" applyBorder="1" applyAlignment="1">
      <alignment horizontal="center" vertical="center" shrinkToFit="1"/>
    </xf>
    <xf numFmtId="0" fontId="57" fillId="2" borderId="5" xfId="2" applyFont="1" applyFill="1" applyBorder="1" applyAlignment="1">
      <alignment horizontal="center" vertical="center" shrinkToFit="1"/>
    </xf>
    <xf numFmtId="0" fontId="39" fillId="0" borderId="9" xfId="11" applyBorder="1" applyAlignment="1">
      <alignment horizontal="center" vertical="center"/>
    </xf>
    <xf numFmtId="0" fontId="39" fillId="0" borderId="11" xfId="11" applyBorder="1" applyAlignment="1">
      <alignment horizontal="center" vertical="center"/>
    </xf>
    <xf numFmtId="176" fontId="58" fillId="0" borderId="6" xfId="2" applyNumberFormat="1" applyFont="1" applyBorder="1" applyAlignment="1">
      <alignment horizontal="center" vertical="center"/>
    </xf>
    <xf numFmtId="176" fontId="58" fillId="0" borderId="7" xfId="2" applyNumberFormat="1" applyFont="1" applyBorder="1" applyAlignment="1">
      <alignment horizontal="center" vertical="center"/>
    </xf>
    <xf numFmtId="176" fontId="58" fillId="0" borderId="5" xfId="2" applyNumberFormat="1" applyFont="1" applyBorder="1" applyAlignment="1">
      <alignment horizontal="center" vertical="center"/>
    </xf>
    <xf numFmtId="0" fontId="39" fillId="0" borderId="10" xfId="11" applyBorder="1" applyAlignment="1">
      <alignment horizontal="center" vertical="center"/>
    </xf>
    <xf numFmtId="0" fontId="57" fillId="2" borderId="7" xfId="2" applyFont="1" applyFill="1" applyBorder="1" applyAlignment="1">
      <alignment horizontal="center" vertical="center" shrinkToFit="1"/>
    </xf>
    <xf numFmtId="0" fontId="57" fillId="2" borderId="9" xfId="2" applyFont="1" applyFill="1" applyBorder="1" applyAlignment="1">
      <alignment horizontal="center" vertical="center" shrinkToFit="1"/>
    </xf>
    <xf numFmtId="0" fontId="57" fillId="2" borderId="10" xfId="2" applyFont="1" applyFill="1" applyBorder="1" applyAlignment="1">
      <alignment horizontal="center" vertical="center" shrinkToFit="1"/>
    </xf>
    <xf numFmtId="0" fontId="57" fillId="2" borderId="11" xfId="2" applyFont="1" applyFill="1" applyBorder="1" applyAlignment="1">
      <alignment horizontal="center" vertical="center" shrinkToFit="1"/>
    </xf>
    <xf numFmtId="0" fontId="13" fillId="3" borderId="2" xfId="4" applyFont="1" applyFill="1" applyBorder="1" applyAlignment="1">
      <alignment horizontal="center" vertical="center"/>
    </xf>
    <xf numFmtId="0" fontId="13" fillId="3" borderId="8" xfId="4" applyFont="1" applyFill="1" applyBorder="1" applyAlignment="1">
      <alignment horizontal="center" vertical="center"/>
    </xf>
    <xf numFmtId="0" fontId="13" fillId="0" borderId="2" xfId="4" applyFont="1" applyBorder="1" applyAlignment="1">
      <alignment horizontal="center" vertical="center" shrinkToFit="1"/>
    </xf>
    <xf numFmtId="0" fontId="13" fillId="0" borderId="8" xfId="4" applyFont="1" applyBorder="1" applyAlignment="1">
      <alignment horizontal="center" vertical="center" shrinkToFit="1"/>
    </xf>
    <xf numFmtId="0" fontId="13" fillId="3" borderId="3" xfId="4" applyFont="1" applyFill="1" applyBorder="1" applyAlignment="1">
      <alignment horizontal="center" vertical="center"/>
    </xf>
    <xf numFmtId="0" fontId="49" fillId="3" borderId="2" xfId="4" applyFont="1" applyFill="1" applyBorder="1" applyAlignment="1">
      <alignment horizontal="center" vertical="center"/>
    </xf>
    <xf numFmtId="0" fontId="49" fillId="3" borderId="3" xfId="4" applyFont="1" applyFill="1" applyBorder="1" applyAlignment="1">
      <alignment horizontal="center" vertical="center"/>
    </xf>
    <xf numFmtId="0" fontId="49" fillId="3" borderId="8" xfId="4" applyFont="1" applyFill="1" applyBorder="1" applyAlignment="1">
      <alignment horizontal="center" vertical="center"/>
    </xf>
    <xf numFmtId="0" fontId="57" fillId="3" borderId="6" xfId="2" applyFont="1" applyFill="1" applyBorder="1" applyAlignment="1">
      <alignment horizontal="center" vertical="center" shrinkToFit="1"/>
    </xf>
    <xf numFmtId="0" fontId="57" fillId="3" borderId="7" xfId="2" applyFont="1" applyFill="1" applyBorder="1" applyAlignment="1">
      <alignment horizontal="center" vertical="center" shrinkToFit="1"/>
    </xf>
    <xf numFmtId="0" fontId="57" fillId="3" borderId="5" xfId="2" applyFont="1" applyFill="1" applyBorder="1" applyAlignment="1">
      <alignment horizontal="center" vertical="center" shrinkToFit="1"/>
    </xf>
    <xf numFmtId="0" fontId="57" fillId="3" borderId="9" xfId="2" applyFont="1" applyFill="1" applyBorder="1" applyAlignment="1">
      <alignment horizontal="center" vertical="center" shrinkToFit="1"/>
    </xf>
    <xf numFmtId="0" fontId="57" fillId="3" borderId="10" xfId="2" applyFont="1" applyFill="1" applyBorder="1" applyAlignment="1">
      <alignment horizontal="center" vertical="center" shrinkToFit="1"/>
    </xf>
    <xf numFmtId="0" fontId="57" fillId="3" borderId="11" xfId="2" applyFont="1" applyFill="1" applyBorder="1" applyAlignment="1">
      <alignment horizontal="center" vertical="center" shrinkToFit="1"/>
    </xf>
    <xf numFmtId="0" fontId="13" fillId="0" borderId="2" xfId="4" applyFont="1" applyBorder="1" applyAlignment="1">
      <alignment horizontal="left" vertical="center" shrinkToFit="1"/>
    </xf>
    <xf numFmtId="0" fontId="13" fillId="0" borderId="3" xfId="4" applyFont="1" applyBorder="1" applyAlignment="1">
      <alignment horizontal="left" vertical="center" shrinkToFit="1"/>
    </xf>
    <xf numFmtId="0" fontId="13" fillId="0" borderId="8" xfId="4" applyFont="1" applyBorder="1" applyAlignment="1">
      <alignment horizontal="left" vertical="center" shrinkToFit="1"/>
    </xf>
    <xf numFmtId="0" fontId="13" fillId="0" borderId="1" xfId="4" applyFont="1" applyBorder="1" applyAlignment="1">
      <alignment horizontal="left" vertical="center" shrinkToFit="1"/>
    </xf>
    <xf numFmtId="0" fontId="13" fillId="3" borderId="6" xfId="4" applyFont="1" applyFill="1" applyBorder="1" applyAlignment="1">
      <alignment horizontal="center" vertical="center" shrinkToFit="1"/>
    </xf>
    <xf numFmtId="0" fontId="13" fillId="3" borderId="5" xfId="4" applyFont="1" applyFill="1" applyBorder="1" applyAlignment="1">
      <alignment horizontal="center"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0" fontId="31" fillId="0" borderId="9" xfId="1" applyFont="1" applyBorder="1" applyAlignment="1">
      <alignment horizontal="center" vertical="center"/>
    </xf>
    <xf numFmtId="0" fontId="31" fillId="0" borderId="10" xfId="1" applyFont="1" applyBorder="1" applyAlignment="1">
      <alignment horizontal="center" vertical="center"/>
    </xf>
    <xf numFmtId="0" fontId="31" fillId="0" borderId="11" xfId="1" applyFont="1" applyBorder="1" applyAlignment="1">
      <alignment horizontal="center" vertical="center"/>
    </xf>
    <xf numFmtId="0" fontId="13" fillId="0" borderId="1" xfId="2" applyFont="1" applyBorder="1" applyAlignment="1" applyProtection="1">
      <alignment horizontal="center" vertical="center" shrinkToFit="1"/>
      <protection locked="0"/>
    </xf>
    <xf numFmtId="0" fontId="49" fillId="3" borderId="1" xfId="4" applyFont="1" applyFill="1" applyBorder="1" applyAlignment="1">
      <alignment horizontal="center" vertical="center"/>
    </xf>
    <xf numFmtId="0" fontId="49" fillId="0" borderId="1" xfId="4" applyFont="1" applyBorder="1" applyAlignment="1">
      <alignment horizontal="left" vertical="center" shrinkToFit="1"/>
    </xf>
    <xf numFmtId="0" fontId="13" fillId="3" borderId="1" xfId="4" applyFont="1" applyFill="1" applyBorder="1" applyAlignment="1">
      <alignment horizontal="center" vertical="center"/>
    </xf>
    <xf numFmtId="0" fontId="49" fillId="0" borderId="2" xfId="4" applyFont="1" applyBorder="1" applyAlignment="1">
      <alignment horizontal="left" vertical="center" shrinkToFit="1"/>
    </xf>
    <xf numFmtId="0" fontId="49" fillId="0" borderId="3" xfId="4" applyFont="1" applyBorder="1" applyAlignment="1">
      <alignment horizontal="left" vertical="center" shrinkToFit="1"/>
    </xf>
    <xf numFmtId="0" fontId="49" fillId="0" borderId="8" xfId="4" applyFont="1" applyBorder="1" applyAlignment="1">
      <alignment horizontal="left" vertical="center" shrinkToFit="1"/>
    </xf>
    <xf numFmtId="0" fontId="49" fillId="3" borderId="13" xfId="4" applyFont="1" applyFill="1" applyBorder="1" applyAlignment="1">
      <alignment horizontal="center" vertical="center"/>
    </xf>
    <xf numFmtId="0" fontId="49" fillId="0" borderId="13" xfId="4" applyFont="1" applyBorder="1">
      <alignment vertical="center"/>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13" fillId="0" borderId="9" xfId="4" applyFont="1" applyBorder="1" applyAlignment="1">
      <alignment horizontal="center" vertical="center" shrinkToFit="1"/>
    </xf>
    <xf numFmtId="0" fontId="13" fillId="0" borderId="10" xfId="4" applyFont="1" applyBorder="1" applyAlignment="1">
      <alignment horizontal="center" vertical="center" shrinkToFit="1"/>
    </xf>
    <xf numFmtId="0" fontId="13" fillId="0" borderId="11" xfId="4" applyFont="1" applyBorder="1" applyAlignment="1">
      <alignment horizontal="center" vertical="center" shrinkToFit="1"/>
    </xf>
    <xf numFmtId="0" fontId="49" fillId="3" borderId="14" xfId="4" applyFont="1" applyFill="1" applyBorder="1" applyAlignment="1">
      <alignment horizontal="center"/>
    </xf>
    <xf numFmtId="0" fontId="49" fillId="0" borderId="14" xfId="4" applyFont="1" applyBorder="1">
      <alignment vertical="center"/>
    </xf>
    <xf numFmtId="0" fontId="13" fillId="0" borderId="6" xfId="4" applyFont="1" applyBorder="1" applyAlignment="1">
      <alignment horizontal="center" vertical="center" shrinkToFit="1"/>
    </xf>
    <xf numFmtId="0" fontId="13" fillId="0" borderId="7" xfId="4" applyFont="1" applyBorder="1" applyAlignment="1">
      <alignment horizontal="center" vertical="center" shrinkToFit="1"/>
    </xf>
    <xf numFmtId="0" fontId="13" fillId="0" borderId="5" xfId="4" applyFont="1" applyBorder="1" applyAlignment="1">
      <alignment horizontal="center" vertical="center" shrinkToFit="1"/>
    </xf>
    <xf numFmtId="0" fontId="47" fillId="0" borderId="13" xfId="4" applyFont="1" applyBorder="1" applyAlignment="1">
      <alignment horizontal="center" vertical="center" wrapText="1"/>
    </xf>
    <xf numFmtId="0" fontId="47" fillId="0" borderId="1" xfId="4" applyFont="1" applyBorder="1" applyAlignment="1">
      <alignment horizontal="center" vertical="center"/>
    </xf>
    <xf numFmtId="178" fontId="19" fillId="0" borderId="0" xfId="4" applyNumberFormat="1" applyFont="1" applyAlignment="1">
      <alignment horizontal="center" vertical="center" shrinkToFit="1"/>
    </xf>
    <xf numFmtId="178" fontId="19" fillId="0" borderId="4" xfId="4" applyNumberFormat="1" applyFont="1" applyBorder="1" applyAlignment="1">
      <alignment horizontal="center" vertical="center" shrinkToFit="1"/>
    </xf>
    <xf numFmtId="178" fontId="19" fillId="0" borderId="6" xfId="4" applyNumberFormat="1" applyFont="1" applyBorder="1" applyAlignment="1">
      <alignment horizontal="center" vertical="center" shrinkToFit="1"/>
    </xf>
    <xf numFmtId="178" fontId="19" fillId="0" borderId="7" xfId="4" applyNumberFormat="1" applyFont="1" applyBorder="1" applyAlignment="1">
      <alignment horizontal="center" vertical="center" shrinkToFit="1"/>
    </xf>
    <xf numFmtId="178" fontId="19" fillId="0" borderId="5" xfId="4" applyNumberFormat="1" applyFont="1" applyBorder="1" applyAlignment="1">
      <alignment horizontal="center" vertical="center" shrinkToFit="1"/>
    </xf>
    <xf numFmtId="178" fontId="19" fillId="0" borderId="12" xfId="4" applyNumberFormat="1" applyFont="1" applyBorder="1" applyAlignment="1">
      <alignment horizontal="center" vertical="center" shrinkToFit="1"/>
    </xf>
    <xf numFmtId="178" fontId="19" fillId="0" borderId="9" xfId="4" applyNumberFormat="1" applyFont="1" applyBorder="1" applyAlignment="1">
      <alignment horizontal="center" vertical="center" shrinkToFit="1"/>
    </xf>
    <xf numFmtId="178" fontId="19" fillId="0" borderId="10" xfId="4" applyNumberFormat="1" applyFont="1" applyBorder="1" applyAlignment="1">
      <alignment horizontal="center" vertical="center" shrinkToFit="1"/>
    </xf>
    <xf numFmtId="178" fontId="19" fillId="0" borderId="11" xfId="4" applyNumberFormat="1" applyFont="1" applyBorder="1" applyAlignment="1">
      <alignment horizontal="center"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18" fillId="0" borderId="6" xfId="2" applyFont="1" applyBorder="1" applyAlignment="1" applyProtection="1">
      <alignment horizontal="center"/>
      <protection locked="0"/>
    </xf>
    <xf numFmtId="0" fontId="18" fillId="0" borderId="7" xfId="2" applyFont="1" applyBorder="1" applyAlignment="1" applyProtection="1">
      <alignment horizontal="center"/>
      <protection locked="0"/>
    </xf>
    <xf numFmtId="0" fontId="18"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9"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177" fontId="8" fillId="0" borderId="6" xfId="2" applyNumberFormat="1" applyFont="1" applyBorder="1" applyAlignment="1">
      <alignment horizontal="center" vertical="center" wrapText="1" shrinkToFit="1"/>
    </xf>
    <xf numFmtId="177" fontId="8" fillId="0" borderId="7" xfId="2" applyNumberFormat="1" applyFont="1" applyBorder="1" applyAlignment="1">
      <alignment horizontal="center" vertical="center" wrapText="1" shrinkToFit="1"/>
    </xf>
    <xf numFmtId="177" fontId="8" fillId="0" borderId="5" xfId="2" applyNumberFormat="1" applyFont="1" applyBorder="1" applyAlignment="1">
      <alignment horizontal="center" vertical="center" wrapText="1" shrinkToFit="1"/>
    </xf>
    <xf numFmtId="177" fontId="8" fillId="0" borderId="9" xfId="2" applyNumberFormat="1" applyFont="1" applyBorder="1" applyAlignment="1">
      <alignment horizontal="center" vertical="center" wrapText="1" shrinkToFit="1"/>
    </xf>
    <xf numFmtId="177" fontId="8" fillId="0" borderId="10" xfId="2" applyNumberFormat="1" applyFont="1" applyBorder="1" applyAlignment="1">
      <alignment horizontal="center" vertical="center" wrapText="1" shrinkToFit="1"/>
    </xf>
    <xf numFmtId="177" fontId="8" fillId="0" borderId="11" xfId="2" applyNumberFormat="1" applyFont="1" applyBorder="1" applyAlignment="1">
      <alignment horizontal="center" vertical="center" wrapText="1" shrinkToFit="1"/>
    </xf>
    <xf numFmtId="0" fontId="18" fillId="0" borderId="12" xfId="2" applyFont="1" applyBorder="1" applyAlignment="1" applyProtection="1">
      <alignment horizontal="center"/>
      <protection locked="0"/>
    </xf>
    <xf numFmtId="0" fontId="18" fillId="0" borderId="0" xfId="2" applyFont="1" applyAlignment="1" applyProtection="1">
      <alignment horizontal="center"/>
      <protection locked="0"/>
    </xf>
    <xf numFmtId="0" fontId="18" fillId="0" borderId="4" xfId="2" applyFont="1" applyBorder="1" applyAlignment="1" applyProtection="1">
      <alignment horizontal="center"/>
      <protection locked="0"/>
    </xf>
    <xf numFmtId="0" fontId="13" fillId="0" borderId="0" xfId="2" applyFont="1" applyAlignment="1">
      <alignment horizontal="center" vertical="center" shrinkToFit="1"/>
    </xf>
    <xf numFmtId="0" fontId="13" fillId="0" borderId="0" xfId="2" applyFont="1" applyAlignment="1">
      <alignment horizontal="center" vertical="center"/>
    </xf>
    <xf numFmtId="0" fontId="19" fillId="2" borderId="1" xfId="14" applyFont="1" applyFill="1" applyBorder="1" applyAlignment="1">
      <alignment horizontal="center" vertical="center"/>
    </xf>
    <xf numFmtId="0" fontId="19" fillId="0" borderId="2" xfId="2" applyFont="1" applyBorder="1" applyAlignment="1" applyProtection="1">
      <alignment horizontal="center" vertical="center" shrinkToFit="1"/>
      <protection locked="0"/>
    </xf>
    <xf numFmtId="0" fontId="19" fillId="0" borderId="8" xfId="2" applyFont="1" applyBorder="1" applyAlignment="1" applyProtection="1">
      <alignment horizontal="center" vertical="center" shrinkToFit="1"/>
      <protection locked="0"/>
    </xf>
    <xf numFmtId="0" fontId="35" fillId="0" borderId="0" xfId="2" applyFont="1" applyAlignment="1">
      <alignment vertical="center" wrapText="1"/>
    </xf>
    <xf numFmtId="0" fontId="31" fillId="0" borderId="10" xfId="0" applyFont="1" applyBorder="1" applyAlignment="1">
      <alignment horizontal="center" vertical="center" shrinkToFit="1"/>
    </xf>
    <xf numFmtId="177" fontId="8" fillId="0" borderId="6" xfId="2" applyNumberFormat="1" applyFont="1" applyBorder="1" applyAlignment="1">
      <alignment horizontal="right" vertical="center" wrapText="1" shrinkToFit="1"/>
    </xf>
    <xf numFmtId="0" fontId="31" fillId="0" borderId="7" xfId="0" applyFont="1" applyBorder="1" applyAlignment="1">
      <alignment vertical="center" wrapText="1" shrinkToFit="1"/>
    </xf>
    <xf numFmtId="0" fontId="31" fillId="0" borderId="5" xfId="0" applyFont="1" applyBorder="1" applyAlignment="1">
      <alignment vertical="center" wrapText="1" shrinkToFit="1"/>
    </xf>
    <xf numFmtId="0" fontId="31" fillId="0" borderId="9" xfId="0" applyFont="1" applyBorder="1" applyAlignment="1">
      <alignment vertical="center" wrapText="1" shrinkToFit="1"/>
    </xf>
    <xf numFmtId="0" fontId="31" fillId="0" borderId="10" xfId="0" applyFont="1" applyBorder="1" applyAlignment="1">
      <alignment vertical="center" wrapText="1" shrinkToFit="1"/>
    </xf>
    <xf numFmtId="0" fontId="31" fillId="0" borderId="11" xfId="0" applyFont="1" applyBorder="1" applyAlignment="1">
      <alignment vertical="center" wrapText="1" shrinkToFit="1"/>
    </xf>
    <xf numFmtId="0" fontId="19" fillId="2" borderId="1" xfId="14" applyFont="1" applyFill="1" applyBorder="1" applyAlignment="1">
      <alignment horizontal="center" vertical="center" wrapText="1"/>
    </xf>
    <xf numFmtId="0" fontId="19" fillId="0" borderId="2" xfId="2" applyFont="1" applyBorder="1" applyAlignment="1" applyProtection="1">
      <alignment horizontal="center" vertical="center" wrapText="1"/>
      <protection locked="0"/>
    </xf>
    <xf numFmtId="0" fontId="19" fillId="0" borderId="3" xfId="2" applyFont="1" applyBorder="1" applyAlignment="1" applyProtection="1">
      <alignment horizontal="center" vertical="center" wrapText="1"/>
      <protection locked="0"/>
    </xf>
    <xf numFmtId="0" fontId="19" fillId="0" borderId="8" xfId="2" applyFont="1" applyBorder="1" applyAlignment="1" applyProtection="1">
      <alignment horizontal="center" vertical="center" wrapText="1"/>
      <protection locked="0"/>
    </xf>
    <xf numFmtId="0" fontId="19" fillId="0" borderId="1" xfId="2" applyFont="1" applyBorder="1" applyAlignment="1" applyProtection="1">
      <alignment horizontal="center" vertical="center" wrapText="1"/>
      <protection locked="0"/>
    </xf>
    <xf numFmtId="0" fontId="13" fillId="0" borderId="2" xfId="2" applyFont="1" applyBorder="1" applyAlignment="1" applyProtection="1">
      <alignment horizontal="center" vertical="center" shrinkToFit="1"/>
      <protection locked="0"/>
    </xf>
    <xf numFmtId="0" fontId="13" fillId="0" borderId="3" xfId="2" applyFont="1" applyBorder="1" applyAlignment="1" applyProtection="1">
      <alignment horizontal="center" vertical="center" shrinkToFit="1"/>
      <protection locked="0"/>
    </xf>
    <xf numFmtId="0" fontId="13" fillId="0" borderId="8" xfId="2" applyFont="1" applyBorder="1" applyAlignment="1" applyProtection="1">
      <alignment horizontal="center" vertical="center" shrinkToFit="1"/>
      <protection locked="0"/>
    </xf>
    <xf numFmtId="0" fontId="19" fillId="2" borderId="1" xfId="2" applyFont="1" applyFill="1" applyBorder="1" applyAlignment="1" applyProtection="1">
      <alignment horizontal="center" vertical="center" wrapText="1"/>
      <protection locked="0"/>
    </xf>
    <xf numFmtId="0" fontId="32" fillId="2" borderId="1" xfId="14" applyFont="1" applyFill="1" applyBorder="1" applyAlignment="1">
      <alignment horizontal="center" vertical="center" wrapText="1"/>
    </xf>
    <xf numFmtId="0" fontId="19" fillId="2" borderId="6" xfId="2" applyFont="1" applyFill="1" applyBorder="1" applyAlignment="1" applyProtection="1">
      <alignment horizontal="center" vertical="center" wrapText="1"/>
      <protection locked="0"/>
    </xf>
    <xf numFmtId="0" fontId="19" fillId="2" borderId="7" xfId="2" applyFont="1" applyFill="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19" fillId="2" borderId="12" xfId="2" applyFont="1" applyFill="1" applyBorder="1" applyAlignment="1" applyProtection="1">
      <alignment horizontal="center" vertical="center" wrapText="1"/>
      <protection locked="0"/>
    </xf>
    <xf numFmtId="0" fontId="19" fillId="2" borderId="0" xfId="2" applyFont="1" applyFill="1" applyAlignment="1" applyProtection="1">
      <alignment horizontal="center" vertical="center" wrapText="1"/>
      <protection locked="0"/>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19" fillId="2" borderId="9" xfId="2" applyFont="1" applyFill="1" applyBorder="1" applyAlignment="1" applyProtection="1">
      <alignment horizontal="center" vertical="center" wrapText="1"/>
      <protection locked="0"/>
    </xf>
    <xf numFmtId="0" fontId="19" fillId="2" borderId="10" xfId="2" applyFont="1" applyFill="1" applyBorder="1" applyAlignment="1" applyProtection="1">
      <alignment horizontal="center" vertical="center" wrapText="1"/>
      <protection locked="0"/>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19" fillId="2" borderId="8" xfId="2" applyFont="1" applyFill="1" applyBorder="1" applyAlignment="1" applyProtection="1">
      <alignment horizontal="center" vertical="center" wrapText="1"/>
      <protection locked="0"/>
    </xf>
    <xf numFmtId="0" fontId="30" fillId="0" borderId="1" xfId="2" applyFont="1" applyBorder="1" applyAlignment="1">
      <alignment horizontal="left" vertical="center" shrinkToFit="1"/>
    </xf>
    <xf numFmtId="0" fontId="30" fillId="0" borderId="13" xfId="2" applyFont="1" applyBorder="1" applyAlignment="1">
      <alignment horizontal="left" vertical="center" shrinkToFit="1"/>
    </xf>
    <xf numFmtId="0" fontId="30" fillId="0" borderId="6" xfId="2" applyFont="1" applyBorder="1" applyAlignment="1">
      <alignment horizontal="left" vertical="center" shrinkToFit="1"/>
    </xf>
    <xf numFmtId="0" fontId="30" fillId="0" borderId="7" xfId="2" applyFont="1" applyBorder="1" applyAlignment="1">
      <alignment horizontal="left" vertical="center" shrinkToFit="1"/>
    </xf>
    <xf numFmtId="0" fontId="30" fillId="0" borderId="5" xfId="2" applyFont="1" applyBorder="1" applyAlignment="1">
      <alignment horizontal="left" vertical="center" shrinkToFit="1"/>
    </xf>
    <xf numFmtId="0" fontId="30" fillId="0" borderId="14" xfId="2" applyFont="1" applyBorder="1" applyAlignment="1">
      <alignment horizontal="left" vertical="center" shrinkToFit="1"/>
    </xf>
    <xf numFmtId="0" fontId="19" fillId="2" borderId="5" xfId="2" applyFont="1" applyFill="1" applyBorder="1" applyAlignment="1" applyProtection="1">
      <alignment horizontal="center" vertical="center" wrapText="1"/>
      <protection locked="0"/>
    </xf>
    <xf numFmtId="0" fontId="19" fillId="2" borderId="11" xfId="2" applyFont="1" applyFill="1" applyBorder="1" applyAlignment="1" applyProtection="1">
      <alignment horizontal="center" vertical="center" wrapText="1"/>
      <protection locked="0"/>
    </xf>
    <xf numFmtId="0" fontId="30" fillId="0" borderId="9" xfId="2" applyFont="1" applyBorder="1" applyAlignment="1">
      <alignment horizontal="left" vertical="center" shrinkToFit="1"/>
    </xf>
    <xf numFmtId="0" fontId="30" fillId="0" borderId="10" xfId="2" applyFont="1" applyBorder="1" applyAlignment="1">
      <alignment horizontal="left" vertical="center" shrinkToFit="1"/>
    </xf>
    <xf numFmtId="0" fontId="30" fillId="0" borderId="11" xfId="2" applyFont="1" applyBorder="1" applyAlignment="1">
      <alignment horizontal="left" vertical="center" shrinkToFit="1"/>
    </xf>
    <xf numFmtId="0" fontId="19" fillId="2" borderId="4" xfId="2" applyFont="1" applyFill="1" applyBorder="1" applyAlignment="1" applyProtection="1">
      <alignment horizontal="center" vertical="center" wrapText="1"/>
      <protection locked="0"/>
    </xf>
    <xf numFmtId="0" fontId="13" fillId="2" borderId="14" xfId="2" applyFont="1" applyFill="1" applyBorder="1" applyAlignment="1">
      <alignment vertical="center" textRotation="255"/>
    </xf>
    <xf numFmtId="0" fontId="13" fillId="2" borderId="15" xfId="2" applyFont="1" applyFill="1" applyBorder="1" applyAlignment="1">
      <alignment vertical="center" textRotation="255"/>
    </xf>
    <xf numFmtId="0" fontId="29" fillId="0" borderId="6" xfId="2" applyFont="1" applyBorder="1" applyAlignment="1" applyProtection="1">
      <alignment horizontal="center"/>
      <protection locked="0"/>
    </xf>
    <xf numFmtId="0" fontId="29" fillId="0" borderId="7" xfId="2" applyFont="1" applyBorder="1" applyAlignment="1" applyProtection="1">
      <alignment horizontal="center"/>
      <protection locked="0"/>
    </xf>
    <xf numFmtId="0" fontId="29" fillId="0" borderId="0" xfId="2" applyFont="1" applyAlignment="1" applyProtection="1">
      <alignment horizontal="center"/>
      <protection locked="0"/>
    </xf>
    <xf numFmtId="0" fontId="29" fillId="0" borderId="4" xfId="2" applyFont="1" applyBorder="1" applyAlignment="1" applyProtection="1">
      <alignment horizontal="center"/>
      <protection locked="0"/>
    </xf>
    <xf numFmtId="0" fontId="29" fillId="0" borderId="12" xfId="2" applyFont="1" applyBorder="1" applyAlignment="1" applyProtection="1">
      <alignment horizontal="center"/>
      <protection locked="0"/>
    </xf>
    <xf numFmtId="0" fontId="29" fillId="0" borderId="9" xfId="2" applyFont="1" applyBorder="1" applyAlignment="1" applyProtection="1">
      <alignment horizontal="center"/>
      <protection locked="0"/>
    </xf>
    <xf numFmtId="0" fontId="29" fillId="0" borderId="10" xfId="2" applyFont="1" applyBorder="1" applyAlignment="1" applyProtection="1">
      <alignment horizontal="center"/>
      <protection locked="0"/>
    </xf>
    <xf numFmtId="0" fontId="29" fillId="0" borderId="11" xfId="2" applyFont="1" applyBorder="1" applyAlignment="1" applyProtection="1">
      <alignment horizontal="center"/>
      <protection locked="0"/>
    </xf>
    <xf numFmtId="0" fontId="19" fillId="2" borderId="2" xfId="2" applyFont="1" applyFill="1" applyBorder="1" applyAlignment="1" applyProtection="1">
      <alignment horizontal="center" vertical="center"/>
      <protection locked="0"/>
    </xf>
    <xf numFmtId="0" fontId="31" fillId="2" borderId="3" xfId="0" applyFont="1" applyFill="1" applyBorder="1" applyAlignment="1">
      <alignment horizontal="center" vertical="center"/>
    </xf>
    <xf numFmtId="0" fontId="31" fillId="2" borderId="8" xfId="0" applyFont="1" applyFill="1" applyBorder="1" applyAlignment="1">
      <alignment horizontal="center" vertical="center"/>
    </xf>
    <xf numFmtId="0" fontId="19" fillId="2" borderId="2" xfId="2" applyFont="1" applyFill="1" applyBorder="1" applyAlignment="1" applyProtection="1">
      <alignment horizontal="center" vertical="center" wrapText="1"/>
      <protection locked="0"/>
    </xf>
    <xf numFmtId="0" fontId="19" fillId="2" borderId="3" xfId="2" applyFont="1" applyFill="1" applyBorder="1" applyAlignment="1" applyProtection="1">
      <alignment horizontal="center" vertical="center" wrapText="1"/>
      <protection locked="0"/>
    </xf>
    <xf numFmtId="192" fontId="19" fillId="0" borderId="2" xfId="2" applyNumberFormat="1" applyFont="1" applyBorder="1" applyAlignment="1" applyProtection="1">
      <alignment horizontal="center" vertical="center" wrapText="1"/>
      <protection locked="0"/>
    </xf>
    <xf numFmtId="192" fontId="19" fillId="0" borderId="3" xfId="2" applyNumberFormat="1" applyFont="1" applyBorder="1" applyAlignment="1" applyProtection="1">
      <alignment horizontal="center" vertical="center" wrapText="1"/>
      <protection locked="0"/>
    </xf>
    <xf numFmtId="192" fontId="19" fillId="0" borderId="8" xfId="2" applyNumberFormat="1" applyFont="1" applyBorder="1" applyAlignment="1" applyProtection="1">
      <alignment horizontal="center" vertical="center" wrapText="1"/>
      <protection locked="0"/>
    </xf>
    <xf numFmtId="0" fontId="47" fillId="0" borderId="9" xfId="2" applyFont="1" applyBorder="1" applyAlignment="1" applyProtection="1">
      <alignment horizontal="left" vertical="center" shrinkToFit="1"/>
      <protection locked="0"/>
    </xf>
    <xf numFmtId="0" fontId="47" fillId="0" borderId="10" xfId="2" applyFont="1" applyBorder="1" applyAlignment="1" applyProtection="1">
      <alignment horizontal="left" vertical="center" shrinkToFit="1"/>
      <protection locked="0"/>
    </xf>
    <xf numFmtId="0" fontId="47" fillId="0" borderId="11" xfId="2" applyFont="1" applyBorder="1" applyAlignment="1" applyProtection="1">
      <alignment horizontal="left" vertical="center" shrinkToFit="1"/>
      <protection locked="0"/>
    </xf>
    <xf numFmtId="0" fontId="47" fillId="2" borderId="1" xfId="2" applyFont="1" applyFill="1" applyBorder="1" applyAlignment="1" applyProtection="1">
      <alignment horizontal="center" vertical="center" wrapText="1" shrinkToFit="1"/>
      <protection locked="0"/>
    </xf>
    <xf numFmtId="0" fontId="47" fillId="2" borderId="1" xfId="2" applyFont="1" applyFill="1" applyBorder="1" applyAlignment="1" applyProtection="1">
      <alignment horizontal="center" vertical="center" shrinkToFit="1"/>
      <protection locked="0"/>
    </xf>
    <xf numFmtId="0" fontId="19" fillId="0" borderId="12" xfId="2" applyFont="1" applyBorder="1" applyAlignment="1" applyProtection="1">
      <alignment horizontal="left" vertical="center" shrinkToFit="1"/>
      <protection locked="0"/>
    </xf>
    <xf numFmtId="0" fontId="19" fillId="0" borderId="0" xfId="2" applyFont="1" applyAlignment="1" applyProtection="1">
      <alignment horizontal="left" vertical="center" shrinkToFit="1"/>
      <protection locked="0"/>
    </xf>
    <xf numFmtId="0" fontId="19" fillId="0" borderId="4" xfId="2" applyFont="1" applyBorder="1" applyAlignment="1" applyProtection="1">
      <alignment horizontal="left" vertical="center" shrinkToFit="1"/>
      <protection locked="0"/>
    </xf>
    <xf numFmtId="0" fontId="19" fillId="2" borderId="14" xfId="2" applyFont="1" applyFill="1" applyBorder="1" applyAlignment="1" applyProtection="1">
      <alignment horizontal="center" vertical="center" wrapText="1"/>
      <protection locked="0"/>
    </xf>
    <xf numFmtId="0" fontId="19" fillId="2" borderId="15" xfId="2" applyFont="1" applyFill="1" applyBorder="1" applyAlignment="1" applyProtection="1">
      <alignment horizontal="center" vertical="center" wrapText="1"/>
      <protection locked="0"/>
    </xf>
    <xf numFmtId="0" fontId="19" fillId="0" borderId="7" xfId="2" applyFont="1" applyBorder="1" applyAlignment="1" applyProtection="1">
      <alignment horizontal="center" vertical="center" shrinkToFit="1"/>
      <protection locked="0"/>
    </xf>
    <xf numFmtId="0" fontId="19" fillId="0" borderId="0" xfId="2" applyFont="1" applyAlignment="1" applyProtection="1">
      <alignment horizontal="center" vertical="center" shrinkToFit="1"/>
      <protection locked="0"/>
    </xf>
    <xf numFmtId="0" fontId="19" fillId="0" borderId="4" xfId="2" applyFont="1" applyBorder="1" applyAlignment="1" applyProtection="1">
      <alignment horizontal="center" vertical="center" shrinkToFit="1"/>
      <protection locked="0"/>
    </xf>
    <xf numFmtId="0" fontId="19" fillId="0" borderId="10" xfId="2" applyFont="1" applyBorder="1" applyAlignment="1" applyProtection="1">
      <alignment horizontal="center" vertical="center" shrinkToFit="1"/>
      <protection locked="0"/>
    </xf>
    <xf numFmtId="0" fontId="19" fillId="0" borderId="11" xfId="2" applyFont="1" applyBorder="1" applyAlignment="1" applyProtection="1">
      <alignment horizontal="center" vertical="center" shrinkToFit="1"/>
      <protection locked="0"/>
    </xf>
    <xf numFmtId="0" fontId="29" fillId="0" borderId="1" xfId="2" applyFont="1" applyBorder="1" applyAlignment="1" applyProtection="1">
      <alignment horizontal="center" vertical="center" wrapText="1"/>
      <protection locked="0"/>
    </xf>
    <xf numFmtId="0" fontId="19" fillId="0" borderId="14" xfId="2" applyFont="1" applyBorder="1" applyAlignment="1" applyProtection="1">
      <alignment horizontal="left" vertical="center" shrinkToFit="1"/>
      <protection locked="0"/>
    </xf>
    <xf numFmtId="0" fontId="31" fillId="0" borderId="10" xfId="0" applyFont="1" applyBorder="1" applyAlignment="1">
      <alignment horizontal="left" vertical="center"/>
    </xf>
    <xf numFmtId="0" fontId="31" fillId="0" borderId="0" xfId="0" applyFont="1" applyAlignment="1">
      <alignment horizontal="left" vertical="center"/>
    </xf>
    <xf numFmtId="0" fontId="30" fillId="0" borderId="2" xfId="0" applyFont="1" applyBorder="1">
      <alignment vertical="center"/>
    </xf>
    <xf numFmtId="0" fontId="30" fillId="0" borderId="3" xfId="0" applyFont="1" applyBorder="1">
      <alignment vertical="center"/>
    </xf>
    <xf numFmtId="0" fontId="30" fillId="0" borderId="8" xfId="0" applyFont="1" applyBorder="1">
      <alignment vertical="center"/>
    </xf>
    <xf numFmtId="0" fontId="31" fillId="2" borderId="2" xfId="0" applyFont="1" applyFill="1" applyBorder="1">
      <alignment vertical="center"/>
    </xf>
    <xf numFmtId="0" fontId="31" fillId="2" borderId="3" xfId="0" applyFont="1" applyFill="1" applyBorder="1">
      <alignment vertical="center"/>
    </xf>
    <xf numFmtId="0" fontId="31" fillId="2" borderId="8" xfId="0" applyFont="1" applyFill="1" applyBorder="1">
      <alignment vertical="center"/>
    </xf>
    <xf numFmtId="0" fontId="31" fillId="2" borderId="2" xfId="0" applyFont="1" applyFill="1" applyBorder="1" applyAlignment="1">
      <alignment horizontal="center" vertical="center"/>
    </xf>
    <xf numFmtId="0" fontId="31" fillId="0" borderId="2" xfId="0" applyFont="1" applyBorder="1" applyAlignment="1">
      <alignment horizontal="left" vertical="center"/>
    </xf>
    <xf numFmtId="0" fontId="31" fillId="0" borderId="3" xfId="0" applyFont="1" applyBorder="1" applyAlignment="1">
      <alignment horizontal="left" vertical="center"/>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8" xfId="0" applyFont="1" applyBorder="1" applyAlignment="1">
      <alignment horizontal="center" vertical="center"/>
    </xf>
    <xf numFmtId="0" fontId="30" fillId="0" borderId="1" xfId="0" applyFont="1" applyBorder="1">
      <alignment vertical="center"/>
    </xf>
    <xf numFmtId="0" fontId="31" fillId="2" borderId="2" xfId="0" applyFont="1" applyFill="1" applyBorder="1" applyAlignment="1">
      <alignment vertical="center" wrapText="1"/>
    </xf>
    <xf numFmtId="0" fontId="45" fillId="2" borderId="6" xfId="0" applyFont="1" applyFill="1" applyBorder="1" applyAlignment="1">
      <alignment horizontal="center" vertical="center"/>
    </xf>
    <xf numFmtId="0" fontId="45" fillId="2" borderId="7" xfId="0" applyFont="1" applyFill="1" applyBorder="1" applyAlignment="1">
      <alignment horizontal="center" vertical="center"/>
    </xf>
    <xf numFmtId="0" fontId="45" fillId="2" borderId="5" xfId="0" applyFont="1" applyFill="1" applyBorder="1" applyAlignment="1">
      <alignment horizontal="center" vertical="center"/>
    </xf>
    <xf numFmtId="0" fontId="45" fillId="2" borderId="9" xfId="0" applyFont="1" applyFill="1" applyBorder="1" applyAlignment="1">
      <alignment horizontal="center" vertical="center"/>
    </xf>
    <xf numFmtId="0" fontId="45" fillId="2" borderId="10" xfId="0" applyFont="1" applyFill="1" applyBorder="1" applyAlignment="1">
      <alignment horizontal="center" vertical="center"/>
    </xf>
    <xf numFmtId="0" fontId="45" fillId="2" borderId="11" xfId="0" applyFont="1" applyFill="1" applyBorder="1" applyAlignment="1">
      <alignment horizontal="center" vertical="center"/>
    </xf>
    <xf numFmtId="177" fontId="45" fillId="0" borderId="6" xfId="0" applyNumberFormat="1" applyFont="1" applyBorder="1" applyAlignment="1">
      <alignment horizontal="center" vertical="center"/>
    </xf>
    <xf numFmtId="177" fontId="45" fillId="0" borderId="7" xfId="0" applyNumberFormat="1" applyFont="1" applyBorder="1" applyAlignment="1">
      <alignment horizontal="center" vertical="center"/>
    </xf>
    <xf numFmtId="177" fontId="45" fillId="0" borderId="5" xfId="0" applyNumberFormat="1" applyFont="1" applyBorder="1" applyAlignment="1">
      <alignment horizontal="center" vertical="center"/>
    </xf>
    <xf numFmtId="177" fontId="45" fillId="0" borderId="9" xfId="0" applyNumberFormat="1" applyFont="1" applyBorder="1" applyAlignment="1">
      <alignment horizontal="center" vertical="center"/>
    </xf>
    <xf numFmtId="177" fontId="45" fillId="0" borderId="10" xfId="0" applyNumberFormat="1" applyFont="1" applyBorder="1" applyAlignment="1">
      <alignment horizontal="center" vertical="center"/>
    </xf>
    <xf numFmtId="177" fontId="45" fillId="0" borderId="11" xfId="0" applyNumberFormat="1"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31" fillId="0" borderId="3" xfId="0" applyFont="1" applyBorder="1" applyAlignment="1">
      <alignment horizontal="center" vertical="center"/>
    </xf>
    <xf numFmtId="188" fontId="45" fillId="0" borderId="6" xfId="0" applyNumberFormat="1" applyFont="1" applyBorder="1" applyAlignment="1">
      <alignment horizontal="center" vertical="center"/>
    </xf>
    <xf numFmtId="0" fontId="31" fillId="0" borderId="7" xfId="0" applyFont="1" applyBorder="1">
      <alignment vertical="center"/>
    </xf>
    <xf numFmtId="0" fontId="31" fillId="0" borderId="5" xfId="0" applyFont="1" applyBorder="1">
      <alignment vertical="center"/>
    </xf>
    <xf numFmtId="188" fontId="45" fillId="0" borderId="9" xfId="0" applyNumberFormat="1" applyFont="1" applyBorder="1" applyAlignment="1">
      <alignment horizontal="center" vertical="center"/>
    </xf>
    <xf numFmtId="0" fontId="31" fillId="0" borderId="10" xfId="0" applyFont="1" applyBorder="1">
      <alignment vertical="center"/>
    </xf>
    <xf numFmtId="0" fontId="31" fillId="0" borderId="11" xfId="0" applyFont="1" applyBorder="1">
      <alignment vertical="center"/>
    </xf>
    <xf numFmtId="188" fontId="45" fillId="0" borderId="6" xfId="0" applyNumberFormat="1" applyFont="1" applyBorder="1" applyAlignment="1">
      <alignment horizontal="left"/>
    </xf>
    <xf numFmtId="188" fontId="45" fillId="0" borderId="7" xfId="0" applyNumberFormat="1" applyFont="1" applyBorder="1" applyAlignment="1">
      <alignment horizontal="left"/>
    </xf>
    <xf numFmtId="188" fontId="45" fillId="0" borderId="5" xfId="0" applyNumberFormat="1" applyFont="1" applyBorder="1" applyAlignment="1">
      <alignment horizontal="left"/>
    </xf>
    <xf numFmtId="0" fontId="31" fillId="0" borderId="2" xfId="0" applyFont="1" applyBorder="1">
      <alignment vertical="center"/>
    </xf>
    <xf numFmtId="0" fontId="31" fillId="0" borderId="1" xfId="0" applyFont="1" applyBorder="1">
      <alignment vertical="center"/>
    </xf>
    <xf numFmtId="0" fontId="45" fillId="2" borderId="6" xfId="0" applyFont="1" applyFill="1" applyBorder="1" applyAlignment="1">
      <alignment horizontal="center" vertical="center" shrinkToFit="1"/>
    </xf>
    <xf numFmtId="0" fontId="45" fillId="2" borderId="7" xfId="0" applyFont="1" applyFill="1" applyBorder="1" applyAlignment="1">
      <alignment horizontal="center" vertical="center" shrinkToFit="1"/>
    </xf>
    <xf numFmtId="0" fontId="45" fillId="2" borderId="5" xfId="0" applyFont="1" applyFill="1" applyBorder="1" applyAlignment="1">
      <alignment horizontal="center" vertical="center" shrinkToFit="1"/>
    </xf>
    <xf numFmtId="0" fontId="45" fillId="2" borderId="9" xfId="0" applyFont="1" applyFill="1" applyBorder="1" applyAlignment="1">
      <alignment horizontal="center" vertical="center" shrinkToFit="1"/>
    </xf>
    <xf numFmtId="0" fontId="45" fillId="2" borderId="10" xfId="0" applyFont="1" applyFill="1" applyBorder="1" applyAlignment="1">
      <alignment horizontal="center" vertical="center" shrinkToFit="1"/>
    </xf>
    <xf numFmtId="0" fontId="45" fillId="2" borderId="11" xfId="0" applyFont="1" applyFill="1" applyBorder="1" applyAlignment="1">
      <alignment horizontal="center" vertical="center" shrinkToFit="1"/>
    </xf>
    <xf numFmtId="188" fontId="45" fillId="0" borderId="9" xfId="0" applyNumberFormat="1" applyFont="1" applyBorder="1" applyAlignment="1">
      <alignment horizontal="left" vertical="center"/>
    </xf>
    <xf numFmtId="188" fontId="45" fillId="0" borderId="10" xfId="0" applyNumberFormat="1" applyFont="1" applyBorder="1" applyAlignment="1">
      <alignment horizontal="left" vertical="center"/>
    </xf>
    <xf numFmtId="188" fontId="45" fillId="0" borderId="11" xfId="0" applyNumberFormat="1" applyFont="1" applyBorder="1" applyAlignment="1">
      <alignment horizontal="left" vertical="center"/>
    </xf>
    <xf numFmtId="188" fontId="45" fillId="0" borderId="2" xfId="0" applyNumberFormat="1" applyFont="1" applyBorder="1" applyAlignment="1">
      <alignment horizontal="center" vertical="center"/>
    </xf>
    <xf numFmtId="0" fontId="31" fillId="0" borderId="8" xfId="0" applyFont="1" applyBorder="1" applyAlignment="1">
      <alignment horizontal="center" vertical="center"/>
    </xf>
    <xf numFmtId="0" fontId="49" fillId="2" borderId="6" xfId="0" applyFont="1" applyFill="1" applyBorder="1" applyAlignment="1">
      <alignment horizontal="center" vertical="center" shrinkToFit="1"/>
    </xf>
    <xf numFmtId="0" fontId="49" fillId="2" borderId="7" xfId="0" applyFont="1" applyFill="1" applyBorder="1" applyAlignment="1">
      <alignment horizontal="center" vertical="center" shrinkToFit="1"/>
    </xf>
    <xf numFmtId="0" fontId="49" fillId="2" borderId="5" xfId="0" applyFont="1" applyFill="1" applyBorder="1" applyAlignment="1">
      <alignment horizontal="center" vertical="center" shrinkToFit="1"/>
    </xf>
    <xf numFmtId="0" fontId="49" fillId="2" borderId="9" xfId="0" applyFont="1" applyFill="1" applyBorder="1" applyAlignment="1">
      <alignment horizontal="center" vertical="center" shrinkToFit="1"/>
    </xf>
    <xf numFmtId="0" fontId="49" fillId="2" borderId="10" xfId="0" applyFont="1" applyFill="1" applyBorder="1" applyAlignment="1">
      <alignment horizontal="center" vertical="center" shrinkToFit="1"/>
    </xf>
    <xf numFmtId="0" fontId="49" fillId="2" borderId="11" xfId="0" applyFont="1" applyFill="1" applyBorder="1" applyAlignment="1">
      <alignment horizontal="center" vertical="center" shrinkToFit="1"/>
    </xf>
    <xf numFmtId="0" fontId="13" fillId="0" borderId="36" xfId="5" applyFont="1" applyBorder="1" applyAlignment="1">
      <alignment horizontal="center" vertical="center" shrinkToFit="1"/>
    </xf>
    <xf numFmtId="0" fontId="13" fillId="0" borderId="53" xfId="5" applyFont="1" applyBorder="1" applyAlignment="1">
      <alignment horizontal="center" vertical="center" shrinkToFit="1"/>
    </xf>
    <xf numFmtId="0" fontId="13" fillId="0" borderId="37" xfId="5" applyFont="1" applyBorder="1" applyAlignment="1">
      <alignment horizontal="center" vertical="center" shrinkToFit="1"/>
    </xf>
    <xf numFmtId="0" fontId="13" fillId="0" borderId="35" xfId="5" applyFont="1" applyBorder="1" applyAlignment="1">
      <alignment horizontal="center" vertical="center" shrinkToFit="1"/>
    </xf>
    <xf numFmtId="0" fontId="13" fillId="0" borderId="26" xfId="5" applyFont="1" applyBorder="1" applyAlignment="1">
      <alignment horizontal="center" vertical="center" shrinkToFit="1"/>
    </xf>
    <xf numFmtId="0" fontId="13" fillId="0" borderId="25" xfId="5" applyFont="1" applyBorder="1" applyAlignment="1">
      <alignment horizontal="center" vertical="center" shrinkToFit="1"/>
    </xf>
    <xf numFmtId="0" fontId="19" fillId="2" borderId="3" xfId="5" applyFont="1" applyFill="1" applyBorder="1" applyAlignment="1">
      <alignment horizontal="center" vertical="center"/>
    </xf>
    <xf numFmtId="0" fontId="19" fillId="2" borderId="8" xfId="5" applyFont="1" applyFill="1" applyBorder="1" applyAlignment="1">
      <alignment horizontal="center" vertical="center"/>
    </xf>
    <xf numFmtId="0" fontId="19" fillId="2" borderId="24" xfId="5" applyFont="1" applyFill="1" applyBorder="1" applyAlignment="1">
      <alignment horizontal="center" vertical="center"/>
    </xf>
    <xf numFmtId="0" fontId="19" fillId="2" borderId="23" xfId="5" applyFont="1" applyFill="1" applyBorder="1" applyAlignment="1">
      <alignment horizontal="center" vertical="center"/>
    </xf>
    <xf numFmtId="0" fontId="19" fillId="2" borderId="22" xfId="5" applyFont="1" applyFill="1" applyBorder="1" applyAlignment="1">
      <alignment horizontal="center" vertical="center"/>
    </xf>
    <xf numFmtId="0" fontId="19" fillId="2" borderId="2" xfId="5" applyFont="1" applyFill="1" applyBorder="1" applyAlignment="1">
      <alignment horizontal="center" vertical="center"/>
    </xf>
    <xf numFmtId="0" fontId="19" fillId="2" borderId="17" xfId="5" applyFont="1" applyFill="1" applyBorder="1" applyAlignment="1">
      <alignment horizontal="center" vertical="center"/>
    </xf>
    <xf numFmtId="0" fontId="13" fillId="2" borderId="1" xfId="5" applyFont="1" applyFill="1" applyBorder="1" applyAlignment="1">
      <alignment horizontal="center" vertical="center"/>
    </xf>
    <xf numFmtId="0" fontId="13" fillId="0" borderId="1" xfId="5" applyFont="1" applyBorder="1" applyAlignment="1">
      <alignment horizontal="left" vertical="center"/>
    </xf>
    <xf numFmtId="0" fontId="13" fillId="0" borderId="6" xfId="5" applyFont="1" applyBorder="1" applyAlignment="1">
      <alignment horizontal="center" vertical="center"/>
    </xf>
    <xf numFmtId="0" fontId="13" fillId="0" borderId="7" xfId="5" applyFont="1" applyBorder="1" applyAlignment="1">
      <alignment horizontal="center" vertical="center"/>
    </xf>
    <xf numFmtId="0" fontId="13" fillId="0" borderId="9" xfId="5" applyFont="1" applyBorder="1" applyAlignment="1">
      <alignment horizontal="center" vertical="center"/>
    </xf>
    <xf numFmtId="0" fontId="13" fillId="0" borderId="10" xfId="5" applyFont="1" applyBorder="1" applyAlignment="1">
      <alignment horizontal="center" vertical="center"/>
    </xf>
    <xf numFmtId="0" fontId="13" fillId="0" borderId="66" xfId="5" applyFont="1" applyBorder="1" applyAlignment="1">
      <alignment horizontal="center" vertical="center"/>
    </xf>
    <xf numFmtId="0" fontId="13" fillId="0" borderId="26" xfId="5" applyFont="1" applyBorder="1" applyAlignment="1">
      <alignment horizontal="center" vertical="center"/>
    </xf>
    <xf numFmtId="0" fontId="13" fillId="0" borderId="67" xfId="5" applyFont="1" applyBorder="1" applyAlignment="1">
      <alignment horizontal="center" vertical="center"/>
    </xf>
    <xf numFmtId="0" fontId="13" fillId="0" borderId="58" xfId="5" applyFont="1" applyBorder="1" applyAlignment="1">
      <alignment horizontal="center" vertical="center" shrinkToFit="1"/>
    </xf>
    <xf numFmtId="0" fontId="13" fillId="0" borderId="45" xfId="5" applyFont="1" applyBorder="1" applyAlignment="1">
      <alignment horizontal="center" vertical="center" shrinkToFit="1"/>
    </xf>
    <xf numFmtId="0" fontId="13" fillId="0" borderId="57" xfId="5" applyFont="1" applyBorder="1" applyAlignment="1">
      <alignment horizontal="center" vertical="center" shrinkToFit="1"/>
    </xf>
    <xf numFmtId="0" fontId="13" fillId="0" borderId="42" xfId="5" applyFont="1" applyBorder="1" applyAlignment="1">
      <alignment horizontal="center" vertical="center" shrinkToFit="1"/>
    </xf>
    <xf numFmtId="0" fontId="13" fillId="0" borderId="62" xfId="5" applyFont="1" applyBorder="1" applyAlignment="1">
      <alignment horizontal="center" vertical="center" shrinkToFit="1"/>
    </xf>
    <xf numFmtId="0" fontId="13" fillId="0" borderId="47" xfId="5" applyFont="1" applyBorder="1" applyAlignment="1">
      <alignment horizontal="center" vertical="center" shrinkToFit="1"/>
    </xf>
    <xf numFmtId="0" fontId="13" fillId="0" borderId="60" xfId="5" applyFont="1" applyBorder="1" applyAlignment="1">
      <alignment horizontal="center" vertical="center" shrinkToFit="1"/>
    </xf>
    <xf numFmtId="0" fontId="13" fillId="0" borderId="61" xfId="5" applyFont="1" applyBorder="1" applyAlignment="1">
      <alignment horizontal="center" vertical="center" shrinkToFit="1"/>
    </xf>
    <xf numFmtId="0" fontId="13" fillId="0" borderId="63" xfId="5" applyFont="1" applyBorder="1" applyAlignment="1">
      <alignment horizontal="center" vertical="center" shrinkToFit="1"/>
    </xf>
    <xf numFmtId="179" fontId="13" fillId="2" borderId="35" xfId="5" applyNumberFormat="1" applyFont="1" applyFill="1" applyBorder="1" applyAlignment="1">
      <alignment horizontal="center" vertical="center" shrinkToFit="1"/>
    </xf>
    <xf numFmtId="179" fontId="13" fillId="2" borderId="26" xfId="5" applyNumberFormat="1" applyFont="1" applyFill="1" applyBorder="1" applyAlignment="1">
      <alignment horizontal="center" vertical="center" shrinkToFit="1"/>
    </xf>
    <xf numFmtId="179" fontId="13" fillId="2" borderId="25" xfId="5" applyNumberFormat="1" applyFont="1" applyFill="1" applyBorder="1" applyAlignment="1">
      <alignment horizontal="center" vertical="center" shrinkToFit="1"/>
    </xf>
    <xf numFmtId="0" fontId="19" fillId="2" borderId="20" xfId="5" applyFont="1" applyFill="1" applyBorder="1" applyAlignment="1">
      <alignment horizontal="center" vertical="center"/>
    </xf>
    <xf numFmtId="0" fontId="19" fillId="2" borderId="21" xfId="5" applyFont="1" applyFill="1" applyBorder="1" applyAlignment="1">
      <alignment horizontal="center" vertical="center" wrapText="1"/>
    </xf>
    <xf numFmtId="0" fontId="19" fillId="2" borderId="19" xfId="5" applyFont="1" applyFill="1" applyBorder="1" applyAlignment="1">
      <alignment horizontal="center" vertical="center" wrapText="1"/>
    </xf>
    <xf numFmtId="0" fontId="28" fillId="2" borderId="1" xfId="5" applyFont="1" applyFill="1" applyBorder="1" applyAlignment="1">
      <alignment horizontal="center" vertical="center" wrapText="1" shrinkToFit="1"/>
    </xf>
    <xf numFmtId="0" fontId="19" fillId="0" borderId="1" xfId="0" applyFont="1" applyBorder="1" applyAlignment="1">
      <alignment horizontal="center" vertical="center"/>
    </xf>
    <xf numFmtId="0" fontId="51" fillId="2" borderId="14" xfId="5" applyFont="1" applyFill="1" applyBorder="1" applyAlignment="1">
      <alignment horizontal="center" vertical="center" wrapText="1"/>
    </xf>
    <xf numFmtId="0" fontId="51" fillId="2" borderId="15" xfId="5" applyFont="1" applyFill="1" applyBorder="1" applyAlignment="1">
      <alignment horizontal="center" vertical="center" wrapText="1"/>
    </xf>
    <xf numFmtId="0" fontId="51" fillId="2" borderId="13" xfId="5" applyFont="1" applyFill="1" applyBorder="1" applyAlignment="1">
      <alignment horizontal="center" vertical="center" wrapText="1"/>
    </xf>
    <xf numFmtId="0" fontId="51" fillId="2" borderId="34" xfId="5" applyFont="1" applyFill="1" applyBorder="1" applyAlignment="1">
      <alignment horizontal="center" vertical="center" wrapText="1"/>
    </xf>
    <xf numFmtId="0" fontId="51" fillId="2" borderId="51" xfId="5" applyFont="1" applyFill="1" applyBorder="1" applyAlignment="1">
      <alignment horizontal="center" vertical="center" wrapText="1"/>
    </xf>
    <xf numFmtId="0" fontId="19" fillId="2" borderId="24" xfId="5" applyFont="1" applyFill="1" applyBorder="1" applyAlignment="1">
      <alignment horizontal="center" vertical="center" wrapText="1"/>
    </xf>
    <xf numFmtId="0" fontId="19" fillId="2" borderId="23" xfId="5" applyFont="1" applyFill="1" applyBorder="1" applyAlignment="1">
      <alignment horizontal="center" vertical="center" wrapText="1"/>
    </xf>
    <xf numFmtId="0" fontId="19" fillId="2" borderId="22" xfId="5" applyFont="1" applyFill="1" applyBorder="1" applyAlignment="1">
      <alignment horizontal="center" vertical="center" wrapText="1"/>
    </xf>
    <xf numFmtId="14" fontId="28" fillId="0" borderId="6" xfId="5" applyNumberFormat="1" applyFont="1" applyBorder="1" applyAlignment="1">
      <alignment horizontal="center" vertical="center" wrapText="1" shrinkToFit="1"/>
    </xf>
    <xf numFmtId="14" fontId="28" fillId="0" borderId="7" xfId="5" applyNumberFormat="1" applyFont="1" applyBorder="1" applyAlignment="1">
      <alignment horizontal="center" vertical="center" wrapText="1" shrinkToFit="1"/>
    </xf>
    <xf numFmtId="14" fontId="28" fillId="0" borderId="5" xfId="5" applyNumberFormat="1" applyFont="1" applyBorder="1" applyAlignment="1">
      <alignment horizontal="center" vertical="center" wrapText="1" shrinkToFit="1"/>
    </xf>
    <xf numFmtId="14" fontId="28" fillId="0" borderId="9" xfId="5" applyNumberFormat="1" applyFont="1" applyBorder="1" applyAlignment="1">
      <alignment horizontal="center" vertical="center" wrapText="1" shrinkToFit="1"/>
    </xf>
    <xf numFmtId="14" fontId="28" fillId="0" borderId="10" xfId="5" applyNumberFormat="1" applyFont="1" applyBorder="1" applyAlignment="1">
      <alignment horizontal="center" vertical="center" wrapText="1" shrinkToFit="1"/>
    </xf>
    <xf numFmtId="14" fontId="28" fillId="0" borderId="11" xfId="5" applyNumberFormat="1" applyFont="1" applyBorder="1" applyAlignment="1">
      <alignment horizontal="center" vertical="center" wrapText="1" shrinkToFit="1"/>
    </xf>
    <xf numFmtId="0" fontId="13" fillId="2" borderId="13" xfId="5" applyFont="1" applyFill="1" applyBorder="1" applyAlignment="1">
      <alignment horizontal="center" vertical="center"/>
    </xf>
    <xf numFmtId="0" fontId="49" fillId="2" borderId="6" xfId="5" applyFont="1" applyFill="1" applyBorder="1" applyAlignment="1">
      <alignment horizontal="center" vertical="center" shrinkToFit="1"/>
    </xf>
    <xf numFmtId="0" fontId="49" fillId="2" borderId="5" xfId="5" applyFont="1" applyFill="1" applyBorder="1" applyAlignment="1">
      <alignment horizontal="center" vertical="center" shrinkToFit="1"/>
    </xf>
    <xf numFmtId="0" fontId="49" fillId="2" borderId="9" xfId="5" applyFont="1" applyFill="1" applyBorder="1" applyAlignment="1">
      <alignment horizontal="center" vertical="center" shrinkToFit="1"/>
    </xf>
    <xf numFmtId="0" fontId="49" fillId="2" borderId="11" xfId="5" applyFont="1" applyFill="1" applyBorder="1" applyAlignment="1">
      <alignment horizontal="center" vertical="center" shrinkToFit="1"/>
    </xf>
    <xf numFmtId="0" fontId="13" fillId="0" borderId="14" xfId="5" applyFont="1" applyBorder="1" applyAlignment="1">
      <alignment horizontal="left" vertical="center"/>
    </xf>
    <xf numFmtId="0" fontId="13" fillId="0" borderId="13" xfId="5" applyFont="1" applyBorder="1" applyAlignment="1">
      <alignment horizontal="left" vertical="center"/>
    </xf>
    <xf numFmtId="0" fontId="13" fillId="2" borderId="14" xfId="5" applyFont="1" applyFill="1" applyBorder="1" applyAlignment="1">
      <alignment horizontal="center" vertical="center"/>
    </xf>
    <xf numFmtId="0" fontId="62" fillId="0" borderId="6" xfId="2" applyFont="1" applyBorder="1" applyAlignment="1">
      <alignment horizontal="left" vertical="top" wrapText="1"/>
    </xf>
    <xf numFmtId="0" fontId="62" fillId="0" borderId="7" xfId="2" applyFont="1" applyBorder="1" applyAlignment="1">
      <alignment horizontal="left" vertical="top"/>
    </xf>
    <xf numFmtId="0" fontId="62" fillId="0" borderId="5" xfId="2" applyFont="1" applyBorder="1" applyAlignment="1">
      <alignment horizontal="left" vertical="top"/>
    </xf>
    <xf numFmtId="0" fontId="62" fillId="0" borderId="12" xfId="2" applyFont="1" applyBorder="1" applyAlignment="1">
      <alignment horizontal="left" vertical="top"/>
    </xf>
    <xf numFmtId="0" fontId="62" fillId="0" borderId="0" xfId="2" applyFont="1" applyAlignment="1">
      <alignment horizontal="left" vertical="top"/>
    </xf>
    <xf numFmtId="0" fontId="62" fillId="0" borderId="4" xfId="2" applyFont="1" applyBorder="1" applyAlignment="1">
      <alignment horizontal="left" vertical="top"/>
    </xf>
    <xf numFmtId="0" fontId="62" fillId="0" borderId="9" xfId="2" applyFont="1" applyBorder="1" applyAlignment="1">
      <alignment horizontal="left" vertical="top"/>
    </xf>
    <xf numFmtId="0" fontId="62" fillId="0" borderId="10" xfId="2" applyFont="1" applyBorder="1" applyAlignment="1">
      <alignment horizontal="left" vertical="top"/>
    </xf>
    <xf numFmtId="0" fontId="62" fillId="0" borderId="11" xfId="2" applyFont="1" applyBorder="1" applyAlignment="1">
      <alignment horizontal="left" vertical="top"/>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2" borderId="8" xfId="2" applyFont="1" applyFill="1" applyBorder="1" applyAlignment="1">
      <alignment horizontal="center" vertical="center"/>
    </xf>
    <xf numFmtId="176" fontId="13" fillId="0" borderId="6" xfId="2" applyNumberFormat="1" applyFont="1" applyBorder="1" applyAlignment="1">
      <alignment horizontal="center" vertical="center" wrapText="1" shrinkToFit="1"/>
    </xf>
    <xf numFmtId="176" fontId="13" fillId="0" borderId="7" xfId="2" applyNumberFormat="1" applyFont="1" applyBorder="1" applyAlignment="1">
      <alignment horizontal="center" vertical="center" wrapText="1" shrinkToFit="1"/>
    </xf>
    <xf numFmtId="176" fontId="13" fillId="0" borderId="5" xfId="2" applyNumberFormat="1" applyFont="1" applyBorder="1" applyAlignment="1">
      <alignment horizontal="center" vertical="center" wrapText="1" shrinkToFit="1"/>
    </xf>
    <xf numFmtId="176" fontId="13" fillId="0" borderId="9" xfId="2" applyNumberFormat="1" applyFont="1" applyBorder="1" applyAlignment="1">
      <alignment horizontal="center" vertical="center" wrapText="1" shrinkToFit="1"/>
    </xf>
    <xf numFmtId="176" fontId="13" fillId="0" borderId="10" xfId="2" applyNumberFormat="1" applyFont="1" applyBorder="1" applyAlignment="1">
      <alignment horizontal="center" vertical="center" wrapText="1" shrinkToFit="1"/>
    </xf>
    <xf numFmtId="176" fontId="13" fillId="0" borderId="11" xfId="2" applyNumberFormat="1" applyFont="1" applyBorder="1" applyAlignment="1">
      <alignment horizontal="center" vertical="center" wrapText="1" shrinkToFit="1"/>
    </xf>
    <xf numFmtId="0" fontId="13" fillId="0" borderId="2" xfId="2" applyFont="1" applyBorder="1" applyAlignment="1">
      <alignment horizontal="center" vertical="center" wrapText="1" shrinkToFit="1"/>
    </xf>
    <xf numFmtId="0" fontId="13" fillId="0" borderId="3" xfId="2" applyFont="1" applyBorder="1" applyAlignment="1">
      <alignment horizontal="center" vertical="center" wrapText="1" shrinkToFit="1"/>
    </xf>
    <xf numFmtId="0" fontId="13" fillId="0" borderId="8" xfId="2" applyFont="1" applyBorder="1" applyAlignment="1">
      <alignment horizontal="center" vertical="center" wrapText="1" shrinkToFit="1"/>
    </xf>
    <xf numFmtId="0" fontId="13" fillId="0" borderId="0" xfId="2" applyFont="1" applyAlignment="1">
      <alignment vertical="center"/>
    </xf>
    <xf numFmtId="0" fontId="31" fillId="0" borderId="0" xfId="11" applyFont="1">
      <alignment vertical="center"/>
    </xf>
    <xf numFmtId="0" fontId="13" fillId="2" borderId="2" xfId="2" applyFont="1" applyFill="1" applyBorder="1" applyAlignment="1">
      <alignment horizontal="center" vertical="center" shrinkToFit="1"/>
    </xf>
    <xf numFmtId="0" fontId="13" fillId="2" borderId="3" xfId="2" applyFont="1" applyFill="1" applyBorder="1" applyAlignment="1">
      <alignment horizontal="center" vertical="center" shrinkToFit="1"/>
    </xf>
    <xf numFmtId="0" fontId="13" fillId="2" borderId="8" xfId="2" applyFont="1" applyFill="1" applyBorder="1" applyAlignment="1">
      <alignment horizontal="center" vertical="center" shrinkToFi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0" borderId="2" xfId="2" applyFont="1" applyBorder="1" applyAlignment="1">
      <alignment horizontal="center" vertical="center" shrinkToFit="1"/>
    </xf>
    <xf numFmtId="0" fontId="13" fillId="0" borderId="3" xfId="2" applyFont="1" applyBorder="1" applyAlignment="1">
      <alignment horizontal="center" vertical="center" shrinkToFit="1"/>
    </xf>
    <xf numFmtId="0" fontId="13" fillId="0" borderId="8" xfId="2" applyFont="1" applyBorder="1" applyAlignment="1">
      <alignment horizontal="center" vertical="center"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653698A3-E491-4AA6-A7F2-B22EB6FD90EA}"/>
    <cellStyle name="標準 5" xfId="12" xr:uid="{0C857A3D-D0BC-439B-B9B4-DE21225DBC97}"/>
    <cellStyle name="標準 6" xfId="13" xr:uid="{0FD6ADB8-7869-45FF-9F73-E424B9EE2C3E}"/>
    <cellStyle name="標準_021220点検表修正案" xfId="7" xr:uid="{00000000-0005-0000-0000-000009000000}"/>
  </cellStyles>
  <dxfs count="70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externalLink" Target="externalLinks/externalLink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ustomXml" Target="../customXml/item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externalLink" Target="externalLinks/externalLink2.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115"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eg"/><Relationship Id="rId1" Type="http://schemas.openxmlformats.org/officeDocument/2006/relationships/image" Target="../media/image6.png"/><Relationship Id="rId4" Type="http://schemas.openxmlformats.org/officeDocument/2006/relationships/image" Target="../media/image9.JP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3" Type="http://schemas.openxmlformats.org/officeDocument/2006/relationships/image" Target="../media/image17.jpg"/><Relationship Id="rId2" Type="http://schemas.openxmlformats.org/officeDocument/2006/relationships/image" Target="../media/image16.jpg"/><Relationship Id="rId1" Type="http://schemas.openxmlformats.org/officeDocument/2006/relationships/image" Target="../media/image15.jpeg"/><Relationship Id="rId4" Type="http://schemas.openxmlformats.org/officeDocument/2006/relationships/image" Target="../media/image18.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g"/><Relationship Id="rId1" Type="http://schemas.openxmlformats.org/officeDocument/2006/relationships/image" Target="../media/image19.jpeg"/><Relationship Id="rId4" Type="http://schemas.openxmlformats.org/officeDocument/2006/relationships/image" Target="../media/image22.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eg"/><Relationship Id="rId1" Type="http://schemas.openxmlformats.org/officeDocument/2006/relationships/image" Target="../media/image23.jpeg"/><Relationship Id="rId4" Type="http://schemas.openxmlformats.org/officeDocument/2006/relationships/image" Target="../media/image26.jpg"/></Relationships>
</file>

<file path=xl/drawings/_rels/drawing12.xml.rels><?xml version="1.0" encoding="UTF-8" standalone="yes"?>
<Relationships xmlns="http://schemas.openxmlformats.org/package/2006/relationships"><Relationship Id="rId3" Type="http://schemas.openxmlformats.org/officeDocument/2006/relationships/image" Target="../media/image29.jpeg"/><Relationship Id="rId2" Type="http://schemas.openxmlformats.org/officeDocument/2006/relationships/image" Target="../media/image28.jpeg"/><Relationship Id="rId1" Type="http://schemas.openxmlformats.org/officeDocument/2006/relationships/image" Target="../media/image27.jpg"/><Relationship Id="rId4" Type="http://schemas.openxmlformats.org/officeDocument/2006/relationships/image" Target="../media/image30.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jpg"/><Relationship Id="rId1" Type="http://schemas.openxmlformats.org/officeDocument/2006/relationships/image" Target="../media/image31.jpeg"/><Relationship Id="rId4" Type="http://schemas.openxmlformats.org/officeDocument/2006/relationships/image" Target="../media/image34.jpg"/></Relationships>
</file>

<file path=xl/drawings/_rels/drawing14.xml.rels><?xml version="1.0" encoding="UTF-8" standalone="yes"?>
<Relationships xmlns="http://schemas.openxmlformats.org/package/2006/relationships"><Relationship Id="rId3" Type="http://schemas.openxmlformats.org/officeDocument/2006/relationships/image" Target="../media/image37.jpg"/><Relationship Id="rId2" Type="http://schemas.openxmlformats.org/officeDocument/2006/relationships/image" Target="../media/image36.jpg"/><Relationship Id="rId1" Type="http://schemas.openxmlformats.org/officeDocument/2006/relationships/image" Target="../media/image35.jpeg"/><Relationship Id="rId4" Type="http://schemas.openxmlformats.org/officeDocument/2006/relationships/image" Target="../media/image38.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41.jpeg"/><Relationship Id="rId2" Type="http://schemas.openxmlformats.org/officeDocument/2006/relationships/image" Target="../media/image40.jpg"/><Relationship Id="rId1" Type="http://schemas.openxmlformats.org/officeDocument/2006/relationships/image" Target="../media/image39.jpeg"/><Relationship Id="rId4" Type="http://schemas.openxmlformats.org/officeDocument/2006/relationships/image" Target="../media/image42.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5.jpeg"/><Relationship Id="rId2" Type="http://schemas.openxmlformats.org/officeDocument/2006/relationships/image" Target="../media/image44.jpg"/><Relationship Id="rId1" Type="http://schemas.openxmlformats.org/officeDocument/2006/relationships/image" Target="../media/image43.jpeg"/><Relationship Id="rId4" Type="http://schemas.openxmlformats.org/officeDocument/2006/relationships/image" Target="../media/image46.jpg"/></Relationships>
</file>

<file path=xl/drawings/_rels/drawing17.xml.rels><?xml version="1.0" encoding="UTF-8" standalone="yes"?>
<Relationships xmlns="http://schemas.openxmlformats.org/package/2006/relationships"><Relationship Id="rId3" Type="http://schemas.openxmlformats.org/officeDocument/2006/relationships/image" Target="../media/image49.jpeg"/><Relationship Id="rId2" Type="http://schemas.openxmlformats.org/officeDocument/2006/relationships/image" Target="../media/image48.jpeg"/><Relationship Id="rId1" Type="http://schemas.openxmlformats.org/officeDocument/2006/relationships/image" Target="../media/image47.jpeg"/><Relationship Id="rId4" Type="http://schemas.openxmlformats.org/officeDocument/2006/relationships/image" Target="../media/image50.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53.jpeg"/><Relationship Id="rId2" Type="http://schemas.openxmlformats.org/officeDocument/2006/relationships/image" Target="../media/image52.jpeg"/><Relationship Id="rId1" Type="http://schemas.openxmlformats.org/officeDocument/2006/relationships/image" Target="../media/image51.jpeg"/><Relationship Id="rId4" Type="http://schemas.openxmlformats.org/officeDocument/2006/relationships/image" Target="../media/image54.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7.jpeg"/><Relationship Id="rId2" Type="http://schemas.openxmlformats.org/officeDocument/2006/relationships/image" Target="../media/image56.jpeg"/><Relationship Id="rId1" Type="http://schemas.openxmlformats.org/officeDocument/2006/relationships/image" Target="../media/image55.jpg"/><Relationship Id="rId4" Type="http://schemas.openxmlformats.org/officeDocument/2006/relationships/image" Target="../media/image58.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61.jpeg"/><Relationship Id="rId2" Type="http://schemas.openxmlformats.org/officeDocument/2006/relationships/image" Target="../media/image60.jpeg"/><Relationship Id="rId1" Type="http://schemas.openxmlformats.org/officeDocument/2006/relationships/image" Target="../media/image59.jpeg"/><Relationship Id="rId4" Type="http://schemas.openxmlformats.org/officeDocument/2006/relationships/image" Target="../media/image62.jpg"/></Relationships>
</file>

<file path=xl/drawings/_rels/drawing21.xml.rels><?xml version="1.0" encoding="UTF-8" standalone="yes"?>
<Relationships xmlns="http://schemas.openxmlformats.org/package/2006/relationships"><Relationship Id="rId3" Type="http://schemas.openxmlformats.org/officeDocument/2006/relationships/image" Target="../media/image65.jpeg"/><Relationship Id="rId2" Type="http://schemas.openxmlformats.org/officeDocument/2006/relationships/image" Target="../media/image64.jpeg"/><Relationship Id="rId1" Type="http://schemas.openxmlformats.org/officeDocument/2006/relationships/image" Target="../media/image63.jpeg"/><Relationship Id="rId4" Type="http://schemas.openxmlformats.org/officeDocument/2006/relationships/image" Target="../media/image66.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9.jpeg"/><Relationship Id="rId2" Type="http://schemas.openxmlformats.org/officeDocument/2006/relationships/image" Target="../media/image68.jpeg"/><Relationship Id="rId1" Type="http://schemas.openxmlformats.org/officeDocument/2006/relationships/image" Target="../media/image67.jpeg"/><Relationship Id="rId4" Type="http://schemas.openxmlformats.org/officeDocument/2006/relationships/image" Target="../media/image70.jpg"/></Relationships>
</file>

<file path=xl/drawings/_rels/drawing23.xml.rels><?xml version="1.0" encoding="UTF-8" standalone="yes"?>
<Relationships xmlns="http://schemas.openxmlformats.org/package/2006/relationships"><Relationship Id="rId3" Type="http://schemas.openxmlformats.org/officeDocument/2006/relationships/image" Target="../media/image73.jpg"/><Relationship Id="rId2" Type="http://schemas.openxmlformats.org/officeDocument/2006/relationships/image" Target="../media/image72.jpeg"/><Relationship Id="rId1" Type="http://schemas.openxmlformats.org/officeDocument/2006/relationships/image" Target="../media/image71.jpeg"/><Relationship Id="rId4" Type="http://schemas.openxmlformats.org/officeDocument/2006/relationships/image" Target="../media/image65.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80.jp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g"/><Relationship Id="rId1" Type="http://schemas.openxmlformats.org/officeDocument/2006/relationships/image" Target="../media/image82.jpg"/><Relationship Id="rId4" Type="http://schemas.openxmlformats.org/officeDocument/2006/relationships/image" Target="../media/image85.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6.jp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g"/><Relationship Id="rId4" Type="http://schemas.openxmlformats.org/officeDocument/2006/relationships/image" Target="../media/image101.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g"/></Relationships>
</file>

<file path=xl/drawings/_rels/drawing32.xml.rels><?xml version="1.0" encoding="UTF-8" standalone="yes"?>
<Relationships xmlns="http://schemas.openxmlformats.org/package/2006/relationships"><Relationship Id="rId3" Type="http://schemas.openxmlformats.org/officeDocument/2006/relationships/image" Target="../media/image108.jpg"/><Relationship Id="rId2" Type="http://schemas.openxmlformats.org/officeDocument/2006/relationships/image" Target="../media/image107.jpg"/><Relationship Id="rId1" Type="http://schemas.openxmlformats.org/officeDocument/2006/relationships/image" Target="../media/image106.jpeg"/><Relationship Id="rId4" Type="http://schemas.openxmlformats.org/officeDocument/2006/relationships/image" Target="../media/image109.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g"/><Relationship Id="rId1" Type="http://schemas.openxmlformats.org/officeDocument/2006/relationships/image" Target="../media/image114.jpeg"/><Relationship Id="rId4" Type="http://schemas.openxmlformats.org/officeDocument/2006/relationships/image" Target="../media/image117.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4" Type="http://schemas.openxmlformats.org/officeDocument/2006/relationships/image" Target="../media/image121.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24.jpeg"/><Relationship Id="rId2" Type="http://schemas.openxmlformats.org/officeDocument/2006/relationships/image" Target="../media/image123.jpeg"/><Relationship Id="rId1" Type="http://schemas.openxmlformats.org/officeDocument/2006/relationships/image" Target="../media/image122.jpg"/><Relationship Id="rId4" Type="http://schemas.openxmlformats.org/officeDocument/2006/relationships/image" Target="../media/image125.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28.jpeg"/><Relationship Id="rId2" Type="http://schemas.openxmlformats.org/officeDocument/2006/relationships/image" Target="../media/image127.jpeg"/><Relationship Id="rId1" Type="http://schemas.openxmlformats.org/officeDocument/2006/relationships/image" Target="../media/image126.jpeg"/><Relationship Id="rId4" Type="http://schemas.openxmlformats.org/officeDocument/2006/relationships/image" Target="../media/image129.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32.jpeg"/><Relationship Id="rId2" Type="http://schemas.openxmlformats.org/officeDocument/2006/relationships/image" Target="../media/image131.jpg"/><Relationship Id="rId1" Type="http://schemas.openxmlformats.org/officeDocument/2006/relationships/image" Target="../media/image130.jpeg"/><Relationship Id="rId4" Type="http://schemas.openxmlformats.org/officeDocument/2006/relationships/image" Target="../media/image133.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36.jpeg"/><Relationship Id="rId2" Type="http://schemas.openxmlformats.org/officeDocument/2006/relationships/image" Target="../media/image135.jpeg"/><Relationship Id="rId1" Type="http://schemas.openxmlformats.org/officeDocument/2006/relationships/image" Target="../media/image134.jpeg"/><Relationship Id="rId4" Type="http://schemas.openxmlformats.org/officeDocument/2006/relationships/image" Target="../media/image137.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40.jpeg"/><Relationship Id="rId2" Type="http://schemas.openxmlformats.org/officeDocument/2006/relationships/image" Target="../media/image139.jpeg"/><Relationship Id="rId1" Type="http://schemas.openxmlformats.org/officeDocument/2006/relationships/image" Target="../media/image138.jpeg"/><Relationship Id="rId4" Type="http://schemas.openxmlformats.org/officeDocument/2006/relationships/image" Target="../media/image141.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44.jpeg"/><Relationship Id="rId2" Type="http://schemas.openxmlformats.org/officeDocument/2006/relationships/image" Target="../media/image143.jpg"/><Relationship Id="rId1" Type="http://schemas.openxmlformats.org/officeDocument/2006/relationships/image" Target="../media/image142.jpeg"/><Relationship Id="rId4" Type="http://schemas.openxmlformats.org/officeDocument/2006/relationships/image" Target="../media/image145.jpg"/></Relationships>
</file>

<file path=xl/drawings/_rels/drawing42.xml.rels><?xml version="1.0" encoding="UTF-8" standalone="yes"?>
<Relationships xmlns="http://schemas.openxmlformats.org/package/2006/relationships"><Relationship Id="rId3" Type="http://schemas.openxmlformats.org/officeDocument/2006/relationships/image" Target="../media/image148.jpeg"/><Relationship Id="rId2" Type="http://schemas.openxmlformats.org/officeDocument/2006/relationships/image" Target="../media/image147.jpeg"/><Relationship Id="rId1" Type="http://schemas.openxmlformats.org/officeDocument/2006/relationships/image" Target="../media/image146.jpg"/><Relationship Id="rId4" Type="http://schemas.openxmlformats.org/officeDocument/2006/relationships/image" Target="../media/image149.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52.jpeg"/><Relationship Id="rId2" Type="http://schemas.openxmlformats.org/officeDocument/2006/relationships/image" Target="../media/image151.jpg"/><Relationship Id="rId1" Type="http://schemas.openxmlformats.org/officeDocument/2006/relationships/image" Target="../media/image150.jpeg"/><Relationship Id="rId4" Type="http://schemas.openxmlformats.org/officeDocument/2006/relationships/image" Target="../media/image153.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56.jpeg"/><Relationship Id="rId2" Type="http://schemas.openxmlformats.org/officeDocument/2006/relationships/image" Target="../media/image155.jpeg"/><Relationship Id="rId1" Type="http://schemas.openxmlformats.org/officeDocument/2006/relationships/image" Target="../media/image154.jpeg"/><Relationship Id="rId4" Type="http://schemas.openxmlformats.org/officeDocument/2006/relationships/image" Target="../media/image157.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60.jpeg"/><Relationship Id="rId2" Type="http://schemas.openxmlformats.org/officeDocument/2006/relationships/image" Target="../media/image159.jpeg"/><Relationship Id="rId1" Type="http://schemas.openxmlformats.org/officeDocument/2006/relationships/image" Target="../media/image158.jpeg"/><Relationship Id="rId4" Type="http://schemas.openxmlformats.org/officeDocument/2006/relationships/image" Target="../media/image161.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64.jpeg"/><Relationship Id="rId2" Type="http://schemas.openxmlformats.org/officeDocument/2006/relationships/image" Target="../media/image163.jpeg"/><Relationship Id="rId1" Type="http://schemas.openxmlformats.org/officeDocument/2006/relationships/image" Target="../media/image162.jpeg"/><Relationship Id="rId4" Type="http://schemas.openxmlformats.org/officeDocument/2006/relationships/image" Target="../media/image165.jpg"/></Relationships>
</file>

<file path=xl/drawings/_rels/drawing47.xml.rels><?xml version="1.0" encoding="UTF-8" standalone="yes"?>
<Relationships xmlns="http://schemas.openxmlformats.org/package/2006/relationships"><Relationship Id="rId3" Type="http://schemas.openxmlformats.org/officeDocument/2006/relationships/image" Target="../media/image168.jpeg"/><Relationship Id="rId2" Type="http://schemas.openxmlformats.org/officeDocument/2006/relationships/image" Target="../media/image167.jpg"/><Relationship Id="rId1" Type="http://schemas.openxmlformats.org/officeDocument/2006/relationships/image" Target="../media/image166.jpeg"/><Relationship Id="rId4" Type="http://schemas.openxmlformats.org/officeDocument/2006/relationships/image" Target="../media/image169.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72.jpeg"/><Relationship Id="rId2" Type="http://schemas.openxmlformats.org/officeDocument/2006/relationships/image" Target="../media/image171.jpeg"/><Relationship Id="rId1" Type="http://schemas.openxmlformats.org/officeDocument/2006/relationships/image" Target="../media/image170.jpeg"/><Relationship Id="rId4" Type="http://schemas.openxmlformats.org/officeDocument/2006/relationships/image" Target="../media/image173.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76.jpg"/><Relationship Id="rId2" Type="http://schemas.openxmlformats.org/officeDocument/2006/relationships/image" Target="../media/image175.jpg"/><Relationship Id="rId1" Type="http://schemas.openxmlformats.org/officeDocument/2006/relationships/image" Target="../media/image174.jpeg"/><Relationship Id="rId4" Type="http://schemas.openxmlformats.org/officeDocument/2006/relationships/image" Target="../media/image177.jpg"/></Relationships>
</file>

<file path=xl/drawings/_rels/drawing50.xml.rels><?xml version="1.0" encoding="UTF-8" standalone="yes"?>
<Relationships xmlns="http://schemas.openxmlformats.org/package/2006/relationships"><Relationship Id="rId3" Type="http://schemas.openxmlformats.org/officeDocument/2006/relationships/image" Target="../media/image180.jpg"/><Relationship Id="rId2" Type="http://schemas.openxmlformats.org/officeDocument/2006/relationships/image" Target="../media/image179.jpeg"/><Relationship Id="rId1" Type="http://schemas.openxmlformats.org/officeDocument/2006/relationships/image" Target="../media/image178.jpg"/><Relationship Id="rId4" Type="http://schemas.openxmlformats.org/officeDocument/2006/relationships/image" Target="../media/image181.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84.jpeg"/><Relationship Id="rId2" Type="http://schemas.openxmlformats.org/officeDocument/2006/relationships/image" Target="../media/image183.jpeg"/><Relationship Id="rId1" Type="http://schemas.openxmlformats.org/officeDocument/2006/relationships/image" Target="../media/image182.jpeg"/><Relationship Id="rId4" Type="http://schemas.openxmlformats.org/officeDocument/2006/relationships/image" Target="../media/image185.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88.jpeg"/><Relationship Id="rId2" Type="http://schemas.openxmlformats.org/officeDocument/2006/relationships/image" Target="../media/image187.jpeg"/><Relationship Id="rId1" Type="http://schemas.openxmlformats.org/officeDocument/2006/relationships/image" Target="../media/image186.jpeg"/><Relationship Id="rId4" Type="http://schemas.openxmlformats.org/officeDocument/2006/relationships/image" Target="../media/image189.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92.jpg"/><Relationship Id="rId2" Type="http://schemas.openxmlformats.org/officeDocument/2006/relationships/image" Target="../media/image191.jpeg"/><Relationship Id="rId1" Type="http://schemas.openxmlformats.org/officeDocument/2006/relationships/image" Target="../media/image190.jpg"/><Relationship Id="rId4" Type="http://schemas.openxmlformats.org/officeDocument/2006/relationships/image" Target="../media/image193.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96.jpeg"/><Relationship Id="rId2" Type="http://schemas.openxmlformats.org/officeDocument/2006/relationships/image" Target="../media/image195.jpeg"/><Relationship Id="rId1" Type="http://schemas.openxmlformats.org/officeDocument/2006/relationships/image" Target="../media/image194.jpeg"/><Relationship Id="rId4" Type="http://schemas.openxmlformats.org/officeDocument/2006/relationships/image" Target="../media/image197.jpg"/></Relationships>
</file>

<file path=xl/drawings/_rels/drawing55.xml.rels><?xml version="1.0" encoding="UTF-8" standalone="yes"?>
<Relationships xmlns="http://schemas.openxmlformats.org/package/2006/relationships"><Relationship Id="rId3" Type="http://schemas.openxmlformats.org/officeDocument/2006/relationships/image" Target="../media/image200.jpg"/><Relationship Id="rId2" Type="http://schemas.openxmlformats.org/officeDocument/2006/relationships/image" Target="../media/image199.jpeg"/><Relationship Id="rId1" Type="http://schemas.openxmlformats.org/officeDocument/2006/relationships/image" Target="../media/image198.jpg"/><Relationship Id="rId4" Type="http://schemas.openxmlformats.org/officeDocument/2006/relationships/image" Target="../media/image20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202.jpg"/></Relationships>
</file>

<file path=xl/drawings/_rels/drawing57.xml.rels><?xml version="1.0" encoding="UTF-8" standalone="yes"?>
<Relationships xmlns="http://schemas.openxmlformats.org/package/2006/relationships"><Relationship Id="rId3" Type="http://schemas.openxmlformats.org/officeDocument/2006/relationships/image" Target="../media/image205.jpeg"/><Relationship Id="rId2" Type="http://schemas.openxmlformats.org/officeDocument/2006/relationships/image" Target="../media/image204.jpeg"/><Relationship Id="rId1" Type="http://schemas.openxmlformats.org/officeDocument/2006/relationships/image" Target="../media/image203.jpeg"/><Relationship Id="rId6" Type="http://schemas.openxmlformats.org/officeDocument/2006/relationships/image" Target="../media/image208.jpeg"/><Relationship Id="rId5" Type="http://schemas.openxmlformats.org/officeDocument/2006/relationships/image" Target="../media/image207.jpeg"/><Relationship Id="rId4" Type="http://schemas.openxmlformats.org/officeDocument/2006/relationships/image" Target="../media/image206.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211.jpeg"/><Relationship Id="rId2" Type="http://schemas.openxmlformats.org/officeDocument/2006/relationships/image" Target="../media/image210.jpeg"/><Relationship Id="rId1" Type="http://schemas.openxmlformats.org/officeDocument/2006/relationships/image" Target="../media/image209.jpeg"/><Relationship Id="rId6" Type="http://schemas.openxmlformats.org/officeDocument/2006/relationships/image" Target="../media/image214.jpeg"/><Relationship Id="rId5" Type="http://schemas.openxmlformats.org/officeDocument/2006/relationships/image" Target="../media/image213.jpeg"/><Relationship Id="rId4" Type="http://schemas.openxmlformats.org/officeDocument/2006/relationships/image" Target="../media/image212.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217.jpeg"/><Relationship Id="rId2" Type="http://schemas.openxmlformats.org/officeDocument/2006/relationships/image" Target="../media/image216.jpeg"/><Relationship Id="rId1" Type="http://schemas.openxmlformats.org/officeDocument/2006/relationships/image" Target="../media/image215.jpeg"/><Relationship Id="rId6" Type="http://schemas.openxmlformats.org/officeDocument/2006/relationships/image" Target="../media/image220.jpeg"/><Relationship Id="rId5" Type="http://schemas.openxmlformats.org/officeDocument/2006/relationships/image" Target="../media/image219.jpeg"/><Relationship Id="rId4" Type="http://schemas.openxmlformats.org/officeDocument/2006/relationships/image" Target="../media/image218.jpeg"/></Relationships>
</file>

<file path=xl/drawings/_rels/drawing60.xml.rels><?xml version="1.0" encoding="UTF-8" standalone="yes"?>
<Relationships xmlns="http://schemas.openxmlformats.org/package/2006/relationships"><Relationship Id="rId3" Type="http://schemas.openxmlformats.org/officeDocument/2006/relationships/image" Target="../media/image223.jpeg"/><Relationship Id="rId2" Type="http://schemas.openxmlformats.org/officeDocument/2006/relationships/image" Target="../media/image222.jpeg"/><Relationship Id="rId1" Type="http://schemas.openxmlformats.org/officeDocument/2006/relationships/image" Target="../media/image221.jpeg"/><Relationship Id="rId4" Type="http://schemas.openxmlformats.org/officeDocument/2006/relationships/image" Target="../media/image224.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225.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26.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27.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28.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29.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30.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3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32.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33.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34.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35.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236.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237.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238.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239.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240.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241.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242.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243.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244.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245.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246.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247.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248.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249.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250.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51.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252.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253.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254.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255.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256.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257.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58.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59.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60.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261.jp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xdr:colOff>
      <xdr:row>12</xdr:row>
      <xdr:rowOff>28575</xdr:rowOff>
    </xdr:from>
    <xdr:to>
      <xdr:col>15</xdr:col>
      <xdr:colOff>238222</xdr:colOff>
      <xdr:row>17</xdr:row>
      <xdr:rowOff>601800</xdr:rowOff>
    </xdr:to>
    <xdr:pic>
      <xdr:nvPicPr>
        <xdr:cNvPr id="2" name="図 1">
          <a:extLst>
            <a:ext uri="{FF2B5EF4-FFF2-40B4-BE49-F238E27FC236}">
              <a16:creationId xmlns:a16="http://schemas.microsoft.com/office/drawing/2014/main" id="{15D278E5-E2B6-47AE-A084-104C2D59F5FB}"/>
            </a:ext>
          </a:extLst>
        </xdr:cNvPr>
        <xdr:cNvPicPr>
          <a:picLocks noChangeAspect="1"/>
        </xdr:cNvPicPr>
      </xdr:nvPicPr>
      <xdr:blipFill rotWithShape="1">
        <a:blip xmlns:r="http://schemas.openxmlformats.org/officeDocument/2006/relationships" r:embed="rId1"/>
        <a:srcRect l="-1" t="8470" r="601" b="2771"/>
        <a:stretch/>
      </xdr:blipFill>
      <xdr:spPr>
        <a:xfrm>
          <a:off x="1381126" y="4114800"/>
          <a:ext cx="3381471" cy="2811600"/>
        </a:xfrm>
        <a:prstGeom prst="rect">
          <a:avLst/>
        </a:prstGeom>
      </xdr:spPr>
    </xdr:pic>
    <xdr:clientData/>
  </xdr:twoCellAnchor>
  <xdr:oneCellAnchor>
    <xdr:from>
      <xdr:col>9</xdr:col>
      <xdr:colOff>38100</xdr:colOff>
      <xdr:row>11</xdr:row>
      <xdr:rowOff>33376</xdr:rowOff>
    </xdr:from>
    <xdr:ext cx="954107" cy="292452"/>
    <xdr:sp macro="" textlink="">
      <xdr:nvSpPr>
        <xdr:cNvPr id="3" name="テキスト ボックス 2">
          <a:extLst>
            <a:ext uri="{FF2B5EF4-FFF2-40B4-BE49-F238E27FC236}">
              <a16:creationId xmlns:a16="http://schemas.microsoft.com/office/drawing/2014/main" id="{B966FA87-897A-4A6E-81E7-CFD60FC6D9E0}"/>
            </a:ext>
          </a:extLst>
        </xdr:cNvPr>
        <xdr:cNvSpPr txBox="1"/>
      </xdr:nvSpPr>
      <xdr:spPr>
        <a:xfrm>
          <a:off x="2676525" y="3671926"/>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23</xdr:col>
      <xdr:colOff>217490</xdr:colOff>
      <xdr:row>11</xdr:row>
      <xdr:rowOff>28575</xdr:rowOff>
    </xdr:from>
    <xdr:ext cx="954107" cy="292452"/>
    <xdr:sp macro="" textlink="">
      <xdr:nvSpPr>
        <xdr:cNvPr id="4" name="テキスト ボックス 3">
          <a:extLst>
            <a:ext uri="{FF2B5EF4-FFF2-40B4-BE49-F238E27FC236}">
              <a16:creationId xmlns:a16="http://schemas.microsoft.com/office/drawing/2014/main" id="{02D739D3-A0FC-4B0D-B088-EFAA8FF4F001}"/>
            </a:ext>
          </a:extLst>
        </xdr:cNvPr>
        <xdr:cNvSpPr txBox="1"/>
      </xdr:nvSpPr>
      <xdr:spPr>
        <a:xfrm>
          <a:off x="7256465" y="3667125"/>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twoCellAnchor editAs="oneCell">
    <xdr:from>
      <xdr:col>17</xdr:col>
      <xdr:colOff>304800</xdr:colOff>
      <xdr:row>12</xdr:row>
      <xdr:rowOff>361953</xdr:rowOff>
    </xdr:from>
    <xdr:to>
      <xdr:col>32</xdr:col>
      <xdr:colOff>208407</xdr:colOff>
      <xdr:row>17</xdr:row>
      <xdr:rowOff>562645</xdr:rowOff>
    </xdr:to>
    <xdr:pic>
      <xdr:nvPicPr>
        <xdr:cNvPr id="5" name="図 4">
          <a:extLst>
            <a:ext uri="{FF2B5EF4-FFF2-40B4-BE49-F238E27FC236}">
              <a16:creationId xmlns:a16="http://schemas.microsoft.com/office/drawing/2014/main" id="{B83F93B8-4C7A-4743-9EA7-25E8907792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57825" y="4448178"/>
          <a:ext cx="4618482" cy="2439067"/>
        </a:xfrm>
        <a:prstGeom prst="rect">
          <a:avLst/>
        </a:prstGeom>
      </xdr:spPr>
    </xdr:pic>
    <xdr:clientData/>
  </xdr:twoCellAnchor>
  <xdr:twoCellAnchor editAs="oneCell">
    <xdr:from>
      <xdr:col>19</xdr:col>
      <xdr:colOff>219074</xdr:colOff>
      <xdr:row>5</xdr:row>
      <xdr:rowOff>66674</xdr:rowOff>
    </xdr:from>
    <xdr:to>
      <xdr:col>30</xdr:col>
      <xdr:colOff>172472</xdr:colOff>
      <xdr:row>11</xdr:row>
      <xdr:rowOff>53154</xdr:rowOff>
    </xdr:to>
    <xdr:pic>
      <xdr:nvPicPr>
        <xdr:cNvPr id="6" name="図 5">
          <a:extLst>
            <a:ext uri="{FF2B5EF4-FFF2-40B4-BE49-F238E27FC236}">
              <a16:creationId xmlns:a16="http://schemas.microsoft.com/office/drawing/2014/main" id="{D8E79A84-1851-46F8-8AD5-8F50DCC74E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00749" y="1133474"/>
          <a:ext cx="3410973" cy="2558230"/>
        </a:xfrm>
        <a:prstGeom prst="rect">
          <a:avLst/>
        </a:prstGeom>
      </xdr:spPr>
    </xdr:pic>
    <xdr:clientData/>
  </xdr:twoCellAnchor>
  <xdr:twoCellAnchor editAs="oneCell">
    <xdr:from>
      <xdr:col>5</xdr:col>
      <xdr:colOff>64274</xdr:colOff>
      <xdr:row>5</xdr:row>
      <xdr:rowOff>64274</xdr:rowOff>
    </xdr:from>
    <xdr:to>
      <xdr:col>16</xdr:col>
      <xdr:colOff>17672</xdr:colOff>
      <xdr:row>11</xdr:row>
      <xdr:rowOff>50754</xdr:rowOff>
    </xdr:to>
    <xdr:pic>
      <xdr:nvPicPr>
        <xdr:cNvPr id="7" name="図 6">
          <a:extLst>
            <a:ext uri="{FF2B5EF4-FFF2-40B4-BE49-F238E27FC236}">
              <a16:creationId xmlns:a16="http://schemas.microsoft.com/office/drawing/2014/main" id="{CF0A9715-C8AB-4787-8B81-BFAF2F314D3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45399" y="1131074"/>
          <a:ext cx="3410973" cy="25582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2" name="図 1">
          <a:extLst>
            <a:ext uri="{FF2B5EF4-FFF2-40B4-BE49-F238E27FC236}">
              <a16:creationId xmlns:a16="http://schemas.microsoft.com/office/drawing/2014/main" id="{10DC2484-94A0-46EB-B198-55CB02C2CF7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2466975"/>
          <a:ext cx="11671218"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FCF33C-D42F-43CE-BBB1-9955DC4D01B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3" name="図 2">
          <a:extLst>
            <a:ext uri="{FF2B5EF4-FFF2-40B4-BE49-F238E27FC236}">
              <a16:creationId xmlns:a16="http://schemas.microsoft.com/office/drawing/2014/main" id="{12E0637A-2868-4C11-8D01-522DD0C21ED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8524875"/>
          <a:ext cx="11671218" cy="4489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D766D24-491F-48EB-AC6E-228B5376D1FF}"/>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3" name="図 2">
          <a:extLst>
            <a:ext uri="{FF2B5EF4-FFF2-40B4-BE49-F238E27FC236}">
              <a16:creationId xmlns:a16="http://schemas.microsoft.com/office/drawing/2014/main" id="{191AC039-FB23-4081-B398-F550FC492FF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14582775"/>
          <a:ext cx="11671218" cy="44895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250FC9E-8642-442C-810F-776248B5FA58}"/>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24</xdr:col>
      <xdr:colOff>367055</xdr:colOff>
      <xdr:row>27</xdr:row>
      <xdr:rowOff>165171</xdr:rowOff>
    </xdr:to>
    <xdr:pic>
      <xdr:nvPicPr>
        <xdr:cNvPr id="3" name="図 2">
          <a:extLst>
            <a:ext uri="{FF2B5EF4-FFF2-40B4-BE49-F238E27FC236}">
              <a16:creationId xmlns:a16="http://schemas.microsoft.com/office/drawing/2014/main" id="{1BBC9FD5-896F-43F8-9C1B-F9F3094E639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20640675"/>
          <a:ext cx="11444630" cy="44895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60E5FBE-208B-466D-812C-88B7B63F308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81215A9-BB4A-40A3-850D-A2EA2A68C35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883D381-E83E-4B78-9286-E94FCC8DE98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624B689-7E3C-45AF-ACDB-15CFA870AE9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8C9FC30-98A0-4305-959E-233FB19E6EF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977B28C-08B9-4DE3-BF05-10E0DC8AB30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7E41ABB-A908-48B2-8285-5C9F64F34CE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7F021A8-E648-43A8-84FD-8A32C106CFC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9220D90-7A5C-427A-B206-BA817F09149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E477DF7-C3CB-4F8B-A322-FF168AB32D4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15700FC-9AB9-4190-89FF-BD35B6BF7DB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0C46ADE-8F79-4FD1-BF2B-329C0C46E29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685D49E-5381-4344-BFC8-603356460DC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9590B0A-9189-4EB0-A561-C5B27F7FA09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A044459-9A8E-4A02-BC1D-FC5FE255E0C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BC4B47C-6E2D-469D-8526-FDF4F9487DF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FD6FDDC-F814-4D97-A66C-B07E0F51E3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C93F1D6-AC7E-4398-9609-AD71F6E8B3E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3EE8DA4-2D8C-41CD-BA58-ABE401F182E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CB755D5-DFF9-4E7F-BABA-301DC8451B4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7668B56-7332-4988-A02C-5FB5D18FB8E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286CB9F-A80D-4013-9371-0599EC3268E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85550C0-B551-4FCD-A8AF-56C985C15BC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5B18412-43ED-4D01-92E2-7D5EDCA1CCA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11BBA68-8C07-4234-B423-18B61F672A6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6675E77-80B1-4E13-BF94-5ECB8575637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BA192A9-EE8E-4E20-B577-227DD60C196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666B57E-4587-4356-BDBF-2D66471B74B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10E4577-A9E1-4DC7-A30E-611C0F4B827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C02FE16-B13B-4113-BD27-3419E8CA03C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E94E7F4-BCCD-42DF-8764-87FB3CBDF6B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3960896-ADBE-444F-A536-73E757B80A7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7A6F96D-32FE-4155-ADB6-D12AD38EAAE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59140ED-AEE2-4AC2-B095-1827EDB4DD1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A00E04F-16C0-4490-949D-CC212251564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BC0AD0C-A858-4034-811E-2833D613B82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B487315-BAED-4C74-A752-5B27731630C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9192242-F5F5-4643-8F0C-3438B046B34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15B7C1C-C3F5-4495-B2B0-20EA7DDF30D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D300E65-2D64-40E5-ABC2-BFF9C5B9BD9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2240A67-19BA-4FDB-9681-A83C4EA8840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2FE6EC3-DF91-4343-A656-166661B580D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C09FC04-9090-4D3B-8327-8DEE7FC04CE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E56D41C-ACB2-44F3-83DE-0DDE47D3F52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AC3F292-38FB-426B-A3E9-FF38DEBA29A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5CD67F3-71C1-47D8-9512-B1878F6F2C5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2DE8786-D60F-4AB4-B900-5CA19DF8333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C410C94-65C8-4EA6-A26B-5C13133A634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69B051D-66BE-454C-93FE-B66F474D171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C5B0D81-6174-4725-B2E4-620C5E385CA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1B28DFD-0E39-403C-9DC4-0A0F2048666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1F40420-48E2-4C57-B8E9-8D838D9FB16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4558526-5F18-4896-AEE1-8C203BA02EA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144463</xdr:colOff>
      <xdr:row>4</xdr:row>
      <xdr:rowOff>0</xdr:rowOff>
    </xdr:from>
    <xdr:to>
      <xdr:col>22</xdr:col>
      <xdr:colOff>7938</xdr:colOff>
      <xdr:row>11</xdr:row>
      <xdr:rowOff>247650</xdr:rowOff>
    </xdr:to>
    <xdr:pic>
      <xdr:nvPicPr>
        <xdr:cNvPr id="3" name="図 2">
          <a:extLst>
            <a:ext uri="{FF2B5EF4-FFF2-40B4-BE49-F238E27FC236}">
              <a16:creationId xmlns:a16="http://schemas.microsoft.com/office/drawing/2014/main" id="{3CB1EB7E-6A87-4501-9C15-150C3B7E587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07663" y="10572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F06B7ED-D626-432E-BFF3-E456B232192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F6CDFEC-B93B-49D1-9521-6E7194ABC02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7E1DAB5-005C-44EC-ACE0-3D66FB854B4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E75D622-0140-47B8-94BC-906A8CC7BFC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F83C091-2BAE-4309-8E45-97457B29427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D4CBC80-2F74-49A6-BE4A-0CA51A479AF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3C06F46-C8ED-4784-A323-499AFC23CA9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5F405E4-C9E8-4FF1-8550-240B54C934D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C758DBF-0CE0-4863-96D3-DCFCDA88E6F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9137E02-8F43-494A-B196-E36AEF6C27F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3CA54E3-A54D-4C8C-AEBD-A2747D9505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A2D06AE-09BD-4144-ACF3-39CF60C12F2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5251569-F867-410F-A011-B1B121E888F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FE6309E-DE8E-46F2-A58A-07DB23A2705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11855D1-DC05-45E0-A073-A338A05AC09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6A93100-807B-4B9E-84AE-8D753B29FEB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CB81D3F-DA27-40EA-905F-86B5E59691D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DCB9FE7-88D9-48B6-80CD-21816518F9E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C4D62BA-3FEF-4EDB-9339-ACE8C2AF9A3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50C3F6A-CC6C-461D-BECC-D8CBBF77661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40D7D28-D3AE-4673-9107-D5082D33EDC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7D80B81-3680-45A6-8789-1B0AA685186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5C1CA6B-D8CE-4FC9-9F58-3E4064FD131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3A7B0C6-3559-41D8-BD75-9DA725CC9AC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0B68603-6DD2-4E08-AB11-9FF9187EDB2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B7B99FE-4FAC-47A6-BD74-A019B9B97AD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790042C-677C-4DC5-8E7B-AC1A1B81DCB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243164C-0E6C-4058-B435-1D8BDD48BD1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8523779-3C53-4ACC-A188-62C46DB637B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0596631-8654-450E-AEF5-FF1EEAD4F62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8DE883D-DD9F-4ED3-B73B-BA8C9CBA377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3A71974-E8B4-4BDC-986E-2590CBEFB19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5E05872-3B5C-442A-AD0C-B6F75BB2A8A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9E7BA96-0F1E-4469-8381-A564BDAB2A2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85AE808-3E05-4880-9AF4-1142E6F0352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393FE39-3057-4EDA-BED5-F70A82B5095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FEC3520-1A86-4684-855A-3632D050F80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8B036D8-710E-4850-AA93-262C2FC0251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4F4BF7B-7B05-473B-8CE9-1A17AA48171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655DEA4-F986-4D0B-8836-8DA7E926334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6E31D63-1101-4738-96FF-C9D4F81803E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7898EA0-0E06-45F0-9EEE-5C4BB24FBB3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C6440E1-5542-4ABC-874F-6B43B0BFBCD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3E56D1F-206D-4360-9E53-8F777D593C2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6C319CF-D864-473F-BA5A-34BB171A1E3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EDF9A0A-8AD0-46A4-AF76-A8AC4897B86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E933E50-1671-4F38-88CE-360BFE20CE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109F0F8-2039-4417-9BD0-B5C3830A955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E4669A7-81E2-4C79-8D03-F6709CFDDF6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40928C6-D65D-4A71-A349-16D6CBBB74F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57649B5-7AA8-418E-BE34-E5C3FF50D8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69B98C8-B436-4F06-87FE-71B2886349D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BB4414B-715B-48AD-B479-9D5A173CF9D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B36E5AD-2FE5-4C56-848D-FC933191FE5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8297C2B-0163-4FA8-BD40-3D71ED643E8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EE37860-7362-4F43-B223-B7085E04172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E1BC0C3-0CE3-4434-907A-97B19B28B65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8F90708-1311-4F77-96C4-5053B6F2CDD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003EBDE-4798-4799-9FBE-1750BD3BA22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195A94E-14C7-4114-BD46-29112354A10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AD8AE4C-533D-4CD9-BFA1-7B0FEC05189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CCCAA24-6692-47C2-8FE4-16B9E604B9C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B29C40C-B321-4845-AE53-1750C861A86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3" name="図 2">
          <a:extLst>
            <a:ext uri="{FF2B5EF4-FFF2-40B4-BE49-F238E27FC236}">
              <a16:creationId xmlns:a16="http://schemas.microsoft.com/office/drawing/2014/main" id="{16F257A0-9998-4B9D-BB43-69763B7E51D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4" name="図 3">
          <a:extLst>
            <a:ext uri="{FF2B5EF4-FFF2-40B4-BE49-F238E27FC236}">
              <a16:creationId xmlns:a16="http://schemas.microsoft.com/office/drawing/2014/main" id="{8E1F2115-4189-49DB-A6DA-29F25A8F834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4D94DBB-7E68-4A5A-87A1-5539A2F46C7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123CCEA-114D-476D-8E2B-75CE880C997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903520E-7D09-47FF-B709-B4237581017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7E6BA2B-477B-4DE2-928C-BB7F92F90E2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568C801-E8A6-486E-BD43-BA7B91DE7B2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3349587-EE05-4758-9E99-275C942F045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D0D4211-C9D4-4524-8C8B-9B55313036B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D560C69-10BA-4C79-9383-764A294E171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57BB6D5-BDE3-4AC8-9467-B83B56833C3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46D18E4-2B80-4150-B402-5072CC15E3D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B7E3D52-A533-49E6-A8CF-C8022FC7288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768784B-EB75-4578-8B63-9CA759DE696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452138D-8B58-49E1-B2E1-E5B8BEED2FE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5DB3E41-45CB-4B3E-A5B3-793A279F182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7D5144E-C1E4-44AC-8D37-C763E11A7AF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41B4BAB-3465-4970-B45E-E8AA2F3C41B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68A82F8-FE08-4B32-B28C-D0B14F0A583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9E93671-E559-4F16-BE5D-CBE80425221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F582EE7-2C74-4A67-9088-0451D579FBA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A42755B-0D44-4820-8CD3-0600A44CEC8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C56DEEF-6601-4CBD-B2A2-540D5438091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8EDBA18-B97B-4CF9-878E-8019191183D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16C47AC-BAE6-4908-BCAE-D75D6EA2D5E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1ECCE9C-F30E-46D2-AEF9-EA774DCAA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4C41DAA-9E2E-4DE9-B2CB-A1EBAEDB2CB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191AA203-FC9C-41E4-B556-862D5AC21C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19F3CEFF-1AC4-48B9-A16A-F9F02D1976F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A7B85F47-548D-43D1-ACD9-D903BA11187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8E5E385C-AC91-49DC-A326-AB5C6AEBEFA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8F9F3F75-93DF-4DBE-9D35-72B1A2BB95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638D1FB4-FB8F-4C50-987A-5038CFB09AD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B435365D-DD15-4448-8B12-577EE9ACD77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83F91DD4-C66D-41B2-A7B6-57F3265B818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12CD9C4-7686-4C3A-8D36-530FF2C6649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AEC1067-CAD9-4345-9FD0-CC7901896F4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265D5C1-043B-49EC-BA22-19B2396943E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DD52AE4-F6E7-4A3F-94B4-D0E92B5422C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E21BD8A-62F5-4BC6-8F61-5DDEC5511B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FABCABD-1C37-4B55-872F-67DEB7AD416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B6C906C-F6CF-47C8-A1E1-8C6459C174A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8A76849-E49C-4DA2-A1A3-1CA5CE60270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539AFBE-C554-4D68-AF44-57320F65AD6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1D12A07-09D3-4D27-9541-F4AB0F4FB6A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1519289-DC45-4FFB-A254-F8FBACEDC85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54E7755-E16A-491A-8802-7ED37083771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50A6C4E-9E3C-4338-874E-57977D36AE5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918865C-E333-4430-A3AE-488147F6DCC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0271714-ACC3-4C85-BB16-4AC99E06531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A1BB85A-7CCF-4FC4-A064-69111D6FDD5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F1F177F-9327-457E-B100-D6057F17897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C51D037-D8ED-4C13-9312-EBFEC984788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2DFD226-85B1-4E55-A7D0-19B3B1BF9A1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8D9BE14-5A89-4C08-9ECD-ECCEBFC346D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6A307AA-4B26-4A7D-BB39-8AE6AF64B1F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ED6B651-A681-4303-915C-8A917700136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4B400E1-733F-407A-A20E-3C1CF37A154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6113B99-7388-476A-A9CB-AFE214194A2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41C99D0-5E7F-4182-B821-A039798581C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B7B1171-C571-4706-8BE8-71229D4CAC8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6F3A977-A1F1-4A8C-8AB9-F1B983AC4BD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5FD6C20-EC9A-4CD1-A296-369B6178AEC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FD61810-B924-456A-8935-099A733FE6F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7783E7C-B683-4642-ACE8-18499A32643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290B8B4-C50D-4C49-8678-723EC4261C7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E69103D-8B01-4437-A165-8B2E7256BED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132C97E-AAE9-4E1D-A053-48ABAF4AA17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24B3EF1-2E81-4FBC-91FF-D329AB5FAD0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6FD46E7-BFB2-487E-917E-5D200516298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31CD8FF-FC36-4093-9B77-6611DA336EB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EEB6CF7-4323-40BD-B9F1-263B2E0E8FF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FBE22BE3-A317-4A87-9176-53FE6A626F2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C2A83324-88F4-4C81-A460-38201FAE703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5F9EB172-F4A7-4E82-83FD-C2AFFC07832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twoCellAnchor editAs="oneCell">
    <xdr:from>
      <xdr:col>2</xdr:col>
      <xdr:colOff>60325</xdr:colOff>
      <xdr:row>25</xdr:row>
      <xdr:rowOff>22225</xdr:rowOff>
    </xdr:from>
    <xdr:to>
      <xdr:col>8</xdr:col>
      <xdr:colOff>53975</xdr:colOff>
      <xdr:row>37</xdr:row>
      <xdr:rowOff>149225</xdr:rowOff>
    </xdr:to>
    <xdr:pic>
      <xdr:nvPicPr>
        <xdr:cNvPr id="5" name="図 4">
          <a:extLst>
            <a:ext uri="{FF2B5EF4-FFF2-40B4-BE49-F238E27FC236}">
              <a16:creationId xmlns:a16="http://schemas.microsoft.com/office/drawing/2014/main" id="{D0E3D677-73E6-4C7F-AEF7-80223FB6762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twoCellAnchor editAs="oneCell">
    <xdr:from>
      <xdr:col>10</xdr:col>
      <xdr:colOff>46038</xdr:colOff>
      <xdr:row>25</xdr:row>
      <xdr:rowOff>22225</xdr:rowOff>
    </xdr:from>
    <xdr:to>
      <xdr:col>16</xdr:col>
      <xdr:colOff>68263</xdr:colOff>
      <xdr:row>37</xdr:row>
      <xdr:rowOff>149225</xdr:rowOff>
    </xdr:to>
    <xdr:pic>
      <xdr:nvPicPr>
        <xdr:cNvPr id="6" name="図 5">
          <a:extLst>
            <a:ext uri="{FF2B5EF4-FFF2-40B4-BE49-F238E27FC236}">
              <a16:creationId xmlns:a16="http://schemas.microsoft.com/office/drawing/2014/main" id="{A2F07311-9E0E-476B-BDE5-8427CCF78EB7}"/>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94313" y="4746625"/>
          <a:ext cx="2908300" cy="2184400"/>
        </a:xfrm>
        <a:prstGeom prst="rect">
          <a:avLst/>
        </a:prstGeom>
      </xdr:spPr>
    </xdr:pic>
    <xdr:clientData/>
  </xdr:twoCellAnchor>
  <xdr:twoCellAnchor editAs="oneCell">
    <xdr:from>
      <xdr:col>18</xdr:col>
      <xdr:colOff>46038</xdr:colOff>
      <xdr:row>25</xdr:row>
      <xdr:rowOff>22225</xdr:rowOff>
    </xdr:from>
    <xdr:to>
      <xdr:col>24</xdr:col>
      <xdr:colOff>68263</xdr:colOff>
      <xdr:row>37</xdr:row>
      <xdr:rowOff>149225</xdr:rowOff>
    </xdr:to>
    <xdr:pic>
      <xdr:nvPicPr>
        <xdr:cNvPr id="7" name="図 6">
          <a:extLst>
            <a:ext uri="{FF2B5EF4-FFF2-40B4-BE49-F238E27FC236}">
              <a16:creationId xmlns:a16="http://schemas.microsoft.com/office/drawing/2014/main" id="{DB6E5EB4-F5A3-402A-869B-F5BF288C7421}"/>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8638" y="4746625"/>
          <a:ext cx="2908300" cy="21844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1A3D9147-04DE-4386-9D11-00AAAA4F22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C17F6742-B84F-4782-BCDD-A47CE0CD39C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DA5514C4-895B-42D1-9742-706B8D02D8B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twoCellAnchor editAs="oneCell">
    <xdr:from>
      <xdr:col>2</xdr:col>
      <xdr:colOff>60325</xdr:colOff>
      <xdr:row>25</xdr:row>
      <xdr:rowOff>22225</xdr:rowOff>
    </xdr:from>
    <xdr:to>
      <xdr:col>8</xdr:col>
      <xdr:colOff>53975</xdr:colOff>
      <xdr:row>37</xdr:row>
      <xdr:rowOff>149225</xdr:rowOff>
    </xdr:to>
    <xdr:pic>
      <xdr:nvPicPr>
        <xdr:cNvPr id="5" name="図 4">
          <a:extLst>
            <a:ext uri="{FF2B5EF4-FFF2-40B4-BE49-F238E27FC236}">
              <a16:creationId xmlns:a16="http://schemas.microsoft.com/office/drawing/2014/main" id="{297A94F4-39BB-40D3-BE1C-C31853C7255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twoCellAnchor editAs="oneCell">
    <xdr:from>
      <xdr:col>10</xdr:col>
      <xdr:colOff>46038</xdr:colOff>
      <xdr:row>25</xdr:row>
      <xdr:rowOff>22225</xdr:rowOff>
    </xdr:from>
    <xdr:to>
      <xdr:col>16</xdr:col>
      <xdr:colOff>68263</xdr:colOff>
      <xdr:row>37</xdr:row>
      <xdr:rowOff>149225</xdr:rowOff>
    </xdr:to>
    <xdr:pic>
      <xdr:nvPicPr>
        <xdr:cNvPr id="6" name="図 5">
          <a:extLst>
            <a:ext uri="{FF2B5EF4-FFF2-40B4-BE49-F238E27FC236}">
              <a16:creationId xmlns:a16="http://schemas.microsoft.com/office/drawing/2014/main" id="{2B4598ED-6E76-459C-B9C6-7B4A2450DE57}"/>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94313" y="4746625"/>
          <a:ext cx="2908300" cy="2184400"/>
        </a:xfrm>
        <a:prstGeom prst="rect">
          <a:avLst/>
        </a:prstGeom>
      </xdr:spPr>
    </xdr:pic>
    <xdr:clientData/>
  </xdr:twoCellAnchor>
  <xdr:twoCellAnchor editAs="oneCell">
    <xdr:from>
      <xdr:col>18</xdr:col>
      <xdr:colOff>46038</xdr:colOff>
      <xdr:row>25</xdr:row>
      <xdr:rowOff>22225</xdr:rowOff>
    </xdr:from>
    <xdr:to>
      <xdr:col>24</xdr:col>
      <xdr:colOff>68263</xdr:colOff>
      <xdr:row>37</xdr:row>
      <xdr:rowOff>149225</xdr:rowOff>
    </xdr:to>
    <xdr:pic>
      <xdr:nvPicPr>
        <xdr:cNvPr id="7" name="図 6">
          <a:extLst>
            <a:ext uri="{FF2B5EF4-FFF2-40B4-BE49-F238E27FC236}">
              <a16:creationId xmlns:a16="http://schemas.microsoft.com/office/drawing/2014/main" id="{DD35A0E8-151F-4512-B06A-6F16C5029E2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8638" y="4746625"/>
          <a:ext cx="2908300" cy="21844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08756178-82CB-45F9-8300-C0202F4C295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A70041C9-7C19-421E-8923-CA3CEF2DB4D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06ACB57A-B6D9-4D0E-97E1-DCC397251A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twoCellAnchor editAs="oneCell">
    <xdr:from>
      <xdr:col>2</xdr:col>
      <xdr:colOff>60325</xdr:colOff>
      <xdr:row>25</xdr:row>
      <xdr:rowOff>22225</xdr:rowOff>
    </xdr:from>
    <xdr:to>
      <xdr:col>8</xdr:col>
      <xdr:colOff>53975</xdr:colOff>
      <xdr:row>37</xdr:row>
      <xdr:rowOff>149225</xdr:rowOff>
    </xdr:to>
    <xdr:pic>
      <xdr:nvPicPr>
        <xdr:cNvPr id="5" name="図 4">
          <a:extLst>
            <a:ext uri="{FF2B5EF4-FFF2-40B4-BE49-F238E27FC236}">
              <a16:creationId xmlns:a16="http://schemas.microsoft.com/office/drawing/2014/main" id="{288C121E-39B3-49C5-A32C-B0F3C214EAB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twoCellAnchor editAs="oneCell">
    <xdr:from>
      <xdr:col>10</xdr:col>
      <xdr:colOff>46038</xdr:colOff>
      <xdr:row>25</xdr:row>
      <xdr:rowOff>22225</xdr:rowOff>
    </xdr:from>
    <xdr:to>
      <xdr:col>16</xdr:col>
      <xdr:colOff>68263</xdr:colOff>
      <xdr:row>37</xdr:row>
      <xdr:rowOff>149225</xdr:rowOff>
    </xdr:to>
    <xdr:pic>
      <xdr:nvPicPr>
        <xdr:cNvPr id="6" name="図 5">
          <a:extLst>
            <a:ext uri="{FF2B5EF4-FFF2-40B4-BE49-F238E27FC236}">
              <a16:creationId xmlns:a16="http://schemas.microsoft.com/office/drawing/2014/main" id="{5F391EEB-BBDA-45F4-B576-A77AEF664E17}"/>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94313" y="4746625"/>
          <a:ext cx="2908300" cy="2184400"/>
        </a:xfrm>
        <a:prstGeom prst="rect">
          <a:avLst/>
        </a:prstGeom>
      </xdr:spPr>
    </xdr:pic>
    <xdr:clientData/>
  </xdr:twoCellAnchor>
  <xdr:twoCellAnchor editAs="oneCell">
    <xdr:from>
      <xdr:col>18</xdr:col>
      <xdr:colOff>46038</xdr:colOff>
      <xdr:row>25</xdr:row>
      <xdr:rowOff>22225</xdr:rowOff>
    </xdr:from>
    <xdr:to>
      <xdr:col>24</xdr:col>
      <xdr:colOff>68263</xdr:colOff>
      <xdr:row>37</xdr:row>
      <xdr:rowOff>149225</xdr:rowOff>
    </xdr:to>
    <xdr:pic>
      <xdr:nvPicPr>
        <xdr:cNvPr id="7" name="図 6">
          <a:extLst>
            <a:ext uri="{FF2B5EF4-FFF2-40B4-BE49-F238E27FC236}">
              <a16:creationId xmlns:a16="http://schemas.microsoft.com/office/drawing/2014/main" id="{05224FEE-FC4B-4D66-8709-9272B0269A09}"/>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8638" y="4746625"/>
          <a:ext cx="2908300" cy="21844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8" name="図 7">
          <a:extLst>
            <a:ext uri="{FF2B5EF4-FFF2-40B4-BE49-F238E27FC236}">
              <a16:creationId xmlns:a16="http://schemas.microsoft.com/office/drawing/2014/main" id="{0A45FB80-0714-4283-84F4-E30FD4F7993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9" name="図 8">
          <a:extLst>
            <a:ext uri="{FF2B5EF4-FFF2-40B4-BE49-F238E27FC236}">
              <a16:creationId xmlns:a16="http://schemas.microsoft.com/office/drawing/2014/main" id="{A36A6937-28E5-4410-A914-61AF578C04C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10" name="図 9">
          <a:extLst>
            <a:ext uri="{FF2B5EF4-FFF2-40B4-BE49-F238E27FC236}">
              <a16:creationId xmlns:a16="http://schemas.microsoft.com/office/drawing/2014/main" id="{52042AAA-9FED-452A-AB75-8B8DE12DBC2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twoCellAnchor editAs="oneCell">
    <xdr:from>
      <xdr:col>2</xdr:col>
      <xdr:colOff>60325</xdr:colOff>
      <xdr:row>25</xdr:row>
      <xdr:rowOff>22225</xdr:rowOff>
    </xdr:from>
    <xdr:to>
      <xdr:col>8</xdr:col>
      <xdr:colOff>53975</xdr:colOff>
      <xdr:row>37</xdr:row>
      <xdr:rowOff>149225</xdr:rowOff>
    </xdr:to>
    <xdr:pic>
      <xdr:nvPicPr>
        <xdr:cNvPr id="11" name="図 10">
          <a:extLst>
            <a:ext uri="{FF2B5EF4-FFF2-40B4-BE49-F238E27FC236}">
              <a16:creationId xmlns:a16="http://schemas.microsoft.com/office/drawing/2014/main" id="{916E3C1F-DECD-438D-A972-A607777405C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D37A9897-2610-43F3-B19C-83B675D6A755}"/>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F33CAB79-81B1-40DC-9920-46DFD3A68165}"/>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C3D2AFA5-1DF3-449F-9979-7B4532213C19}"/>
            </a:ext>
          </a:extLst>
        </xdr:cNvPr>
        <xdr:cNvPicPr>
          <a:picLocks/>
        </xdr:cNvPicPr>
      </xdr:nvPicPr>
      <xdr:blipFill>
        <a:blip xmlns:r="http://schemas.openxmlformats.org/officeDocument/2006/relationships" r:embed="rId1"/>
        <a:stretch>
          <a:fillRect/>
        </a:stretch>
      </xdr:blipFill>
      <xdr:spPr>
        <a:xfrm>
          <a:off x="466725" y="13496925"/>
          <a:ext cx="10222535" cy="4649861"/>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C1972528-3EEC-4F23-B341-17F7158079D8}"/>
            </a:ext>
          </a:extLst>
        </xdr:cNvPr>
        <xdr:cNvPicPr>
          <a:picLocks/>
        </xdr:cNvPicPr>
      </xdr:nvPicPr>
      <xdr:blipFill>
        <a:blip xmlns:r="http://schemas.openxmlformats.org/officeDocument/2006/relationships" r:embed="rId1"/>
        <a:stretch>
          <a:fillRect/>
        </a:stretch>
      </xdr:blipFill>
      <xdr:spPr>
        <a:xfrm>
          <a:off x="466725" y="19497675"/>
          <a:ext cx="10222535" cy="4649861"/>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E6E98B82-7054-4D9A-9479-65FC35F8D215}"/>
            </a:ext>
          </a:extLst>
        </xdr:cNvPr>
        <xdr:cNvPicPr>
          <a:picLocks/>
        </xdr:cNvPicPr>
      </xdr:nvPicPr>
      <xdr:blipFill>
        <a:blip xmlns:r="http://schemas.openxmlformats.org/officeDocument/2006/relationships" r:embed="rId1"/>
        <a:stretch>
          <a:fillRect/>
        </a:stretch>
      </xdr:blipFill>
      <xdr:spPr>
        <a:xfrm>
          <a:off x="466725" y="25498425"/>
          <a:ext cx="10222535" cy="4649861"/>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DD6F46E4-008B-40D4-AE29-073678C3BF0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162050"/>
          <a:ext cx="10222535" cy="4649861"/>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C13048CA-0477-4C7A-945E-5DD30A52750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7258050"/>
          <a:ext cx="10222535" cy="4649861"/>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1F7C29BF-23F9-4621-8AEC-EFD5A5D503B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3354050"/>
          <a:ext cx="10222535" cy="4649861"/>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3CE7C8E1-14E1-4D65-87F1-06EED543198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9450050"/>
          <a:ext cx="10222535" cy="4649861"/>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FA66F02D-C39A-40E9-9C6D-C9DB25C634E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25546050"/>
          <a:ext cx="10222535" cy="4649861"/>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F7F53DDD-D832-4D41-ABF6-EDF6E0E890E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6651" y="1402766"/>
          <a:ext cx="2458547" cy="5405018"/>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3" name="図 2">
          <a:extLst>
            <a:ext uri="{FF2B5EF4-FFF2-40B4-BE49-F238E27FC236}">
              <a16:creationId xmlns:a16="http://schemas.microsoft.com/office/drawing/2014/main" id="{CA5D97DE-8A6F-484E-B031-038ED22CE8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6651" y="1402766"/>
          <a:ext cx="2458547" cy="5405018"/>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3" name="図 2">
          <a:extLst>
            <a:ext uri="{FF2B5EF4-FFF2-40B4-BE49-F238E27FC236}">
              <a16:creationId xmlns:a16="http://schemas.microsoft.com/office/drawing/2014/main" id="{9AB8AD8C-B142-439E-B13A-DB18CC11030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3" name="図 2">
          <a:extLst>
            <a:ext uri="{FF2B5EF4-FFF2-40B4-BE49-F238E27FC236}">
              <a16:creationId xmlns:a16="http://schemas.microsoft.com/office/drawing/2014/main" id="{541ABE00-AFA7-47C8-B1FC-5FF6AC8418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3" name="図 2">
          <a:extLst>
            <a:ext uri="{FF2B5EF4-FFF2-40B4-BE49-F238E27FC236}">
              <a16:creationId xmlns:a16="http://schemas.microsoft.com/office/drawing/2014/main" id="{F1AEFC17-0993-45AA-A092-20F5EA4019B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E1E1E646-E5B0-4E04-A42B-8C6AA537EC1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10887F15-6568-493B-89AF-463B6B403C6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02C131DD-642D-4DCC-B92D-CBF3026375F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2D7D103B-8BCF-442A-B6FD-E224165034E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E9EA022A-FDB8-4BBB-B6FF-560B700D0A3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4477E02A-C6AD-45A4-B5B9-58109A9B005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7C829907-33CB-48AF-BB73-43E08951B41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8D542386-E98E-40A3-946A-B663CE2059B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6A617A1A-F558-4B88-91C1-EA10A04C729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C50C27AE-C864-4644-83FC-AA5EF09D06D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2CDA4393-21D7-4DE4-A87E-162E9FD2065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519789EB-1C38-473C-BF3C-57C46688DD3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116C1648-4CD1-4D3C-BD1E-3EF4F9DA7CD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DA966818-CDF2-4941-ADFD-1B2ADA438A1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EE6CBFAD-6EE9-4049-A59B-6F58AC2726E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227B52D3-2604-4246-8A78-2E9836F6921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B17093D6-9AAA-4638-901A-B51810E5DE5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3F544F1E-2E01-435C-8E28-9D2E0CE6931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876A56BE-C444-4883-A4DA-77169E24C19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8FC21270-7B15-4A2B-A119-1405A5C340F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xdr:from>
      <xdr:col>2</xdr:col>
      <xdr:colOff>28026</xdr:colOff>
      <xdr:row>7</xdr:row>
      <xdr:rowOff>69266</xdr:rowOff>
    </xdr:from>
    <xdr:to>
      <xdr:col>9</xdr:col>
      <xdr:colOff>286298</xdr:colOff>
      <xdr:row>42</xdr:row>
      <xdr:rowOff>83134</xdr:rowOff>
    </xdr:to>
    <xdr:pic>
      <xdr:nvPicPr>
        <xdr:cNvPr id="2" name="図 1">
          <a:extLst>
            <a:ext uri="{FF2B5EF4-FFF2-40B4-BE49-F238E27FC236}">
              <a16:creationId xmlns:a16="http://schemas.microsoft.com/office/drawing/2014/main" id="{8B5A2333-4356-4D39-8BDC-C7971287A4C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76" y="1402766"/>
          <a:ext cx="2458547" cy="5405018"/>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22413</xdr:colOff>
      <xdr:row>5</xdr:row>
      <xdr:rowOff>67248</xdr:rowOff>
    </xdr:from>
    <xdr:to>
      <xdr:col>9</xdr:col>
      <xdr:colOff>308107</xdr:colOff>
      <xdr:row>44</xdr:row>
      <xdr:rowOff>103827</xdr:rowOff>
    </xdr:to>
    <xdr:pic>
      <xdr:nvPicPr>
        <xdr:cNvPr id="2" name="図 1">
          <a:extLst>
            <a:ext uri="{FF2B5EF4-FFF2-40B4-BE49-F238E27FC236}">
              <a16:creationId xmlns:a16="http://schemas.microsoft.com/office/drawing/2014/main" id="{11F931B3-CEA8-4AB4-A1F0-08ED3615E0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0563" y="1095948"/>
          <a:ext cx="2485969" cy="6037329"/>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708" dataDxfId="706" headerRowBorderDxfId="707" tableBorderDxfId="705">
  <autoFilter ref="B15:B47" xr:uid="{00000000-0009-0000-0100-000001000000}"/>
  <tableColumns count="1">
    <tableColumn id="1" xr3:uid="{00000000-0010-0000-0000-000001000000}" name="対象箇所" dataDxfId="70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703" dataDxfId="701" headerRowBorderDxfId="702" tableBorderDxfId="700">
  <autoFilter ref="C15:J47" xr:uid="{00000000-0009-0000-0100-000002000000}"/>
  <tableColumns count="8">
    <tableColumn id="9" xr3:uid="{00000000-0010-0000-0100-000009000000}" name="部位区分" totalsRowLabel="集計" dataDxfId="699" totalsRowDxfId="698"/>
    <tableColumn id="2" xr3:uid="{00000000-0010-0000-0100-000002000000}" name="変状区分" dataDxfId="697" totalsRowDxfId="696"/>
    <tableColumn id="7" xr3:uid="{00000000-0010-0000-0100-000007000000}" name="変状種類" dataDxfId="695" totalsRowDxfId="694"/>
    <tableColumn id="4" xr3:uid="{00000000-0010-0000-0100-000004000000}" name="対策区分" dataDxfId="693" totalsRowDxfId="692"/>
    <tableColumn id="5" xr3:uid="{00000000-0010-0000-0100-000005000000}" name="健全性" dataDxfId="691" totalsRowDxfId="690"/>
    <tableColumn id="12" xr3:uid="{00000000-0010-0000-0100-00000C000000}" name="調査の要否" dataDxfId="689" totalsRowDxfId="688"/>
    <tableColumn id="10" xr3:uid="{00000000-0010-0000-0100-00000A000000}" name="措置の要否" dataDxfId="687" totalsRowDxfId="686"/>
    <tableColumn id="11" xr3:uid="{00000000-0010-0000-0100-00000B000000}" name="実施有無" totalsRowFunction="count" dataDxfId="685" totalsRowDxfId="68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682" headerRowBorderDxfId="683" tableBorderDxfId="681">
  <autoFilter ref="B51:B83" xr:uid="{00000000-0009-0000-0100-00000B000000}"/>
  <tableColumns count="1">
    <tableColumn id="1" xr3:uid="{00000000-0010-0000-0200-000001000000}" name="施設の内訳" dataDxfId="68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678" headerRowBorderDxfId="679" tableBorderDxfId="677">
  <autoFilter ref="C51:C83" xr:uid="{00000000-0009-0000-0100-00000C000000}"/>
  <tableColumns count="1">
    <tableColumn id="1" xr3:uid="{00000000-0010-0000-0300-000001000000}" name="対象箇所" dataDxfId="67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675" dataDxfId="673" headerRowBorderDxfId="674" tableBorderDxfId="672">
  <autoFilter ref="D51:D83" xr:uid="{00000000-0009-0000-0100-00000D000000}"/>
  <tableColumns count="1">
    <tableColumn id="1" xr3:uid="{00000000-0010-0000-0400-000001000000}" name="部位区分" dataDxfId="67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670" dataDxfId="668" headerRowBorderDxfId="669" tableBorderDxfId="667">
  <autoFilter ref="E51:G83" xr:uid="{00000000-0009-0000-0100-00000E000000}"/>
  <tableColumns count="3">
    <tableColumn id="1" xr3:uid="{00000000-0010-0000-0500-000001000000}" name="異常の種類" dataDxfId="666"/>
    <tableColumn id="2" xr3:uid="{00000000-0010-0000-0500-000002000000}" name="異常判定区分 " dataDxfId="665"/>
    <tableColumn id="3" xr3:uid="{00000000-0010-0000-0500-000003000000}" name="実施有無" dataDxfId="66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663" dataDxfId="661" headerRowBorderDxfId="662" tableBorderDxfId="660">
  <autoFilter ref="B5:B12" xr:uid="{00000000-0009-0000-0100-000003000000}"/>
  <tableColumns count="1">
    <tableColumn id="1" xr3:uid="{00000000-0010-0000-0800-000001000000}" name="トンネルの分類" dataDxfId="65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658" dataDxfId="656" headerRowBorderDxfId="657" tableBorderDxfId="655">
  <autoFilter ref="C5:F12" xr:uid="{00000000-000C-0000-FFFF-FFFF09000000}"/>
  <tableColumns count="4">
    <tableColumn id="1" xr3:uid="{00000000-0010-0000-0900-000001000000}" name="トンネル工法" dataDxfId="654"/>
    <tableColumn id="4" xr3:uid="{F8DDB5BD-A7DE-4BB8-BD9F-E5AF467E6653}" name="自専道or一般道" dataDxfId="653"/>
    <tableColumn id="2" xr3:uid="{00000000-0010-0000-0900-000002000000}" name="緊急輸送路" dataDxfId="652"/>
    <tableColumn id="3" xr3:uid="{00000000-0010-0000-0900-000003000000}" name="代替路" dataDxfId="65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98.xml"/><Relationship Id="rId1" Type="http://schemas.openxmlformats.org/officeDocument/2006/relationships/printerSettings" Target="../printerSettings/printerSettings105.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AA16" sqref="AA16:AB16"/>
    </sheetView>
  </sheetViews>
  <sheetFormatPr defaultRowHeight="13.5" x14ac:dyDescent="0.15"/>
  <cols>
    <col min="1" max="2" width="8.875" customWidth="1"/>
    <col min="3" max="3" width="9" customWidth="1"/>
    <col min="4" max="4" width="8.875" customWidth="1"/>
  </cols>
  <sheetData>
    <row r="1" spans="1:14" x14ac:dyDescent="0.15">
      <c r="A1" s="406" t="s">
        <v>0</v>
      </c>
      <c r="B1" s="406"/>
      <c r="C1" s="406"/>
      <c r="D1" s="406"/>
      <c r="E1" s="406"/>
      <c r="F1" s="406"/>
      <c r="G1" s="406"/>
      <c r="H1" s="406"/>
      <c r="I1" s="406"/>
      <c r="J1" s="406"/>
      <c r="K1" s="406"/>
      <c r="L1" s="406"/>
      <c r="M1" s="406"/>
      <c r="N1" s="406"/>
    </row>
    <row r="2" spans="1:14" x14ac:dyDescent="0.15">
      <c r="A2" s="406"/>
      <c r="B2" s="406"/>
      <c r="C2" s="406"/>
      <c r="D2" s="406"/>
      <c r="E2" s="406"/>
      <c r="F2" s="406"/>
      <c r="G2" s="406"/>
      <c r="H2" s="406"/>
      <c r="I2" s="406"/>
      <c r="J2" s="406"/>
      <c r="K2" s="406"/>
      <c r="L2" s="406"/>
      <c r="M2" s="406"/>
      <c r="N2" s="406"/>
    </row>
    <row r="3" spans="1:14" x14ac:dyDescent="0.15">
      <c r="A3" s="407" t="s">
        <v>1</v>
      </c>
      <c r="B3" s="407"/>
      <c r="C3" s="407"/>
      <c r="D3" s="407"/>
      <c r="E3" s="407"/>
      <c r="F3" s="407"/>
      <c r="G3" s="407"/>
      <c r="H3" s="408" t="s">
        <v>2</v>
      </c>
      <c r="I3" s="408"/>
      <c r="J3" s="408"/>
      <c r="K3" s="408"/>
      <c r="L3" s="408"/>
      <c r="M3" s="408"/>
      <c r="N3" s="408"/>
    </row>
    <row r="4" spans="1:14" x14ac:dyDescent="0.15">
      <c r="H4" t="s">
        <v>3</v>
      </c>
    </row>
    <row r="5" spans="1:14" x14ac:dyDescent="0.15">
      <c r="H5" s="405" t="s">
        <v>4</v>
      </c>
      <c r="I5" s="405"/>
      <c r="J5" s="405"/>
      <c r="K5" s="405"/>
      <c r="L5" s="405"/>
      <c r="M5" s="405"/>
      <c r="N5" s="405"/>
    </row>
    <row r="6" spans="1:14" x14ac:dyDescent="0.15">
      <c r="H6" s="405"/>
      <c r="I6" s="405"/>
      <c r="J6" s="405"/>
      <c r="K6" s="405"/>
      <c r="L6" s="405"/>
      <c r="M6" s="405"/>
      <c r="N6" s="405"/>
    </row>
    <row r="7" spans="1:14" x14ac:dyDescent="0.15">
      <c r="H7" s="405"/>
      <c r="I7" s="405"/>
      <c r="J7" s="405"/>
      <c r="K7" s="405"/>
      <c r="L7" s="405"/>
      <c r="M7" s="405"/>
      <c r="N7" s="405"/>
    </row>
    <row r="8" spans="1:14" x14ac:dyDescent="0.15">
      <c r="H8" s="405"/>
      <c r="I8" s="405"/>
      <c r="J8" s="405"/>
      <c r="K8" s="405"/>
      <c r="L8" s="405"/>
      <c r="M8" s="405"/>
      <c r="N8" s="405"/>
    </row>
    <row r="9" spans="1:14" x14ac:dyDescent="0.15">
      <c r="H9" t="s">
        <v>5</v>
      </c>
    </row>
    <row r="10" spans="1:14" x14ac:dyDescent="0.15">
      <c r="H10" s="404" t="s">
        <v>6</v>
      </c>
      <c r="I10" s="404"/>
      <c r="J10" s="404"/>
      <c r="K10" s="404"/>
      <c r="L10" s="404"/>
      <c r="M10" s="404"/>
      <c r="N10" s="404"/>
    </row>
    <row r="11" spans="1:14" x14ac:dyDescent="0.15">
      <c r="H11" s="404"/>
      <c r="I11" s="404"/>
      <c r="J11" s="404"/>
      <c r="K11" s="404"/>
      <c r="L11" s="404"/>
      <c r="M11" s="404"/>
      <c r="N11" s="404"/>
    </row>
    <row r="12" spans="1:14" x14ac:dyDescent="0.15">
      <c r="H12" t="s">
        <v>7</v>
      </c>
    </row>
    <row r="13" spans="1:14" ht="13.5" customHeight="1" x14ac:dyDescent="0.15">
      <c r="H13" s="404" t="s">
        <v>8</v>
      </c>
      <c r="I13" s="404"/>
      <c r="J13" s="404"/>
      <c r="K13" s="404"/>
      <c r="L13" s="404"/>
      <c r="M13" s="404"/>
      <c r="N13" s="404"/>
    </row>
    <row r="14" spans="1:14" ht="13.5" customHeight="1" x14ac:dyDescent="0.15">
      <c r="H14" s="404"/>
      <c r="I14" s="404"/>
      <c r="J14" s="404"/>
      <c r="K14" s="404"/>
      <c r="L14" s="404"/>
      <c r="M14" s="404"/>
      <c r="N14" s="404"/>
    </row>
    <row r="15" spans="1:14" ht="13.5" customHeight="1" x14ac:dyDescent="0.15">
      <c r="H15" s="404"/>
      <c r="I15" s="404"/>
      <c r="J15" s="404"/>
      <c r="K15" s="404"/>
      <c r="L15" s="404"/>
      <c r="M15" s="404"/>
      <c r="N15" s="404"/>
    </row>
    <row r="16" spans="1:14" x14ac:dyDescent="0.15">
      <c r="H16" t="s">
        <v>9</v>
      </c>
    </row>
    <row r="17" spans="8:14" x14ac:dyDescent="0.15">
      <c r="H17" s="404" t="s">
        <v>10</v>
      </c>
      <c r="I17" s="404"/>
      <c r="J17" s="404"/>
      <c r="K17" s="404"/>
      <c r="L17" s="404"/>
      <c r="M17" s="404"/>
      <c r="N17" s="404"/>
    </row>
    <row r="18" spans="8:14" x14ac:dyDescent="0.15">
      <c r="H18" s="404"/>
      <c r="I18" s="404"/>
      <c r="J18" s="404"/>
      <c r="K18" s="404"/>
      <c r="L18" s="404"/>
      <c r="M18" s="404"/>
      <c r="N18" s="404"/>
    </row>
    <row r="19" spans="8:14" x14ac:dyDescent="0.15">
      <c r="H19" t="s">
        <v>11</v>
      </c>
    </row>
    <row r="20" spans="8:14" x14ac:dyDescent="0.15">
      <c r="H20" s="404" t="s">
        <v>12</v>
      </c>
      <c r="I20" s="404"/>
      <c r="J20" s="404"/>
      <c r="K20" s="404"/>
      <c r="L20" s="404"/>
      <c r="M20" s="404"/>
      <c r="N20" s="404"/>
    </row>
    <row r="21" spans="8:14" x14ac:dyDescent="0.15">
      <c r="H21" s="404"/>
      <c r="I21" s="404"/>
      <c r="J21" s="404"/>
      <c r="K21" s="404"/>
      <c r="L21" s="404"/>
      <c r="M21" s="404"/>
      <c r="N21" s="404"/>
    </row>
    <row r="22" spans="8:14" x14ac:dyDescent="0.15">
      <c r="H22" t="s">
        <v>13</v>
      </c>
    </row>
    <row r="23" spans="8:14" ht="27" customHeight="1" x14ac:dyDescent="0.15">
      <c r="H23" s="404" t="s">
        <v>14</v>
      </c>
      <c r="I23" s="404"/>
      <c r="J23" s="404"/>
      <c r="K23" s="404"/>
      <c r="L23" s="404"/>
      <c r="M23" s="404"/>
      <c r="N23" s="404"/>
    </row>
    <row r="24" spans="8:14" x14ac:dyDescent="0.15">
      <c r="H24" t="s">
        <v>15</v>
      </c>
    </row>
    <row r="25" spans="8:14" ht="27" customHeight="1" x14ac:dyDescent="0.15">
      <c r="H25" s="404" t="s">
        <v>16</v>
      </c>
      <c r="I25" s="404"/>
      <c r="J25" s="404"/>
      <c r="K25" s="404"/>
      <c r="L25" s="404"/>
      <c r="M25" s="404"/>
      <c r="N25" s="404"/>
    </row>
    <row r="26" spans="8:14" x14ac:dyDescent="0.15">
      <c r="H26" t="s">
        <v>17</v>
      </c>
    </row>
    <row r="27" spans="8:14" ht="13.5" customHeight="1" x14ac:dyDescent="0.15">
      <c r="H27" s="404" t="s">
        <v>18</v>
      </c>
      <c r="I27" s="404"/>
      <c r="J27" s="404"/>
      <c r="K27" s="404"/>
      <c r="L27" s="404"/>
      <c r="M27" s="404"/>
      <c r="N27" s="404"/>
    </row>
    <row r="28" spans="8:14" ht="13.5" customHeight="1" x14ac:dyDescent="0.15">
      <c r="H28" s="404"/>
      <c r="I28" s="404"/>
      <c r="J28" s="404"/>
      <c r="K28" s="404"/>
      <c r="L28" s="404"/>
      <c r="M28" s="404"/>
      <c r="N28" s="404"/>
    </row>
    <row r="29" spans="8:14" ht="13.5" customHeight="1" x14ac:dyDescent="0.15">
      <c r="H29" s="409" t="s">
        <v>19</v>
      </c>
      <c r="I29" s="409"/>
      <c r="J29" s="409"/>
      <c r="K29" s="409"/>
      <c r="L29" s="409"/>
      <c r="M29" s="409"/>
      <c r="N29" s="409"/>
    </row>
    <row r="30" spans="8:14" ht="13.5" customHeight="1" x14ac:dyDescent="0.15">
      <c r="H30" t="s">
        <v>20</v>
      </c>
    </row>
    <row r="31" spans="8:14" ht="13.5" customHeight="1" x14ac:dyDescent="0.15">
      <c r="H31" s="408" t="s">
        <v>21</v>
      </c>
      <c r="I31" s="408"/>
      <c r="J31" s="408"/>
      <c r="K31" s="408"/>
      <c r="L31" s="408"/>
      <c r="M31" s="408"/>
      <c r="N31" s="408"/>
    </row>
    <row r="32" spans="8:14" ht="13.5" customHeight="1" x14ac:dyDescent="0.15">
      <c r="H32" t="s">
        <v>22</v>
      </c>
    </row>
    <row r="33" spans="2:14" x14ac:dyDescent="0.15">
      <c r="H33" s="404" t="s">
        <v>23</v>
      </c>
      <c r="I33" s="404"/>
      <c r="J33" s="404"/>
      <c r="K33" s="404"/>
      <c r="L33" s="404"/>
      <c r="M33" s="404"/>
      <c r="N33" s="404"/>
    </row>
    <row r="34" spans="2:14" x14ac:dyDescent="0.15">
      <c r="H34" s="404"/>
      <c r="I34" s="404"/>
      <c r="J34" s="404"/>
      <c r="K34" s="404"/>
      <c r="L34" s="404"/>
      <c r="M34" s="404"/>
      <c r="N34" s="404"/>
    </row>
    <row r="35" spans="2:14" x14ac:dyDescent="0.15">
      <c r="B35" s="405"/>
      <c r="C35" s="405"/>
      <c r="D35" s="47"/>
      <c r="H35" s="404"/>
      <c r="I35" s="404"/>
      <c r="J35" s="404"/>
      <c r="K35" s="404"/>
      <c r="L35" s="404"/>
      <c r="M35" s="404"/>
      <c r="N35" s="404"/>
    </row>
    <row r="36" spans="2:14" x14ac:dyDescent="0.15">
      <c r="H36" s="404"/>
      <c r="I36" s="404"/>
      <c r="J36" s="404"/>
      <c r="K36" s="404"/>
      <c r="L36" s="404"/>
      <c r="M36" s="404"/>
      <c r="N36" s="404"/>
    </row>
    <row r="37" spans="2:14" x14ac:dyDescent="0.15">
      <c r="H37" s="404"/>
      <c r="I37" s="404"/>
      <c r="J37" s="404"/>
      <c r="K37" s="404"/>
      <c r="L37" s="404"/>
      <c r="M37" s="404"/>
      <c r="N37" s="404"/>
    </row>
    <row r="38" spans="2:14" ht="13.35" customHeight="1" x14ac:dyDescent="0.15">
      <c r="H38" s="410"/>
      <c r="I38" s="410"/>
      <c r="J38" s="410"/>
      <c r="K38" s="410"/>
      <c r="L38" s="410"/>
      <c r="M38" s="410"/>
      <c r="N38" s="410"/>
    </row>
    <row r="39" spans="2:14" x14ac:dyDescent="0.15">
      <c r="H39" s="404"/>
      <c r="I39" s="404"/>
      <c r="J39" s="404"/>
      <c r="K39" s="404"/>
      <c r="L39" s="404"/>
      <c r="M39" s="404"/>
      <c r="N39" s="404"/>
    </row>
    <row r="40" spans="2:14" x14ac:dyDescent="0.15">
      <c r="H40" s="404"/>
      <c r="I40" s="404"/>
      <c r="J40" s="404"/>
      <c r="K40" s="404"/>
      <c r="L40" s="404"/>
      <c r="M40" s="404"/>
      <c r="N40" s="404"/>
    </row>
    <row r="41" spans="2:14" x14ac:dyDescent="0.15">
      <c r="H41" s="404"/>
      <c r="I41" s="404"/>
      <c r="J41" s="404"/>
      <c r="K41" s="404"/>
      <c r="L41" s="404"/>
      <c r="M41" s="404"/>
      <c r="N41" s="404"/>
    </row>
    <row r="42" spans="2:14" x14ac:dyDescent="0.15">
      <c r="H42" s="404"/>
      <c r="I42" s="404"/>
      <c r="J42" s="404"/>
      <c r="K42" s="404"/>
      <c r="L42" s="404"/>
      <c r="M42" s="404"/>
      <c r="N42" s="404"/>
    </row>
    <row r="43" spans="2:14" x14ac:dyDescent="0.15">
      <c r="H43" s="404"/>
      <c r="I43" s="404"/>
      <c r="J43" s="404"/>
      <c r="K43" s="404"/>
      <c r="L43" s="404"/>
      <c r="M43" s="404"/>
      <c r="N43" s="404"/>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2"/>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AA16" sqref="AA16:AB16"/>
    </sheetView>
  </sheetViews>
  <sheetFormatPr defaultColWidth="8.875" defaultRowHeight="13.5" x14ac:dyDescent="0.15"/>
  <cols>
    <col min="1" max="1" width="8.875" customWidth="1"/>
    <col min="2" max="3" width="9" customWidth="1"/>
    <col min="4" max="4" width="8.875" customWidth="1"/>
  </cols>
  <sheetData>
    <row r="1" spans="1:14" x14ac:dyDescent="0.15">
      <c r="A1" s="411" t="s">
        <v>24</v>
      </c>
      <c r="B1" s="411"/>
      <c r="C1" s="411"/>
      <c r="D1" s="411"/>
      <c r="E1" s="411"/>
      <c r="F1" s="411"/>
      <c r="G1" s="411"/>
      <c r="H1" s="411"/>
      <c r="I1" s="411"/>
      <c r="J1" s="411"/>
      <c r="K1" s="411"/>
      <c r="L1" s="411"/>
      <c r="M1" s="411"/>
      <c r="N1" s="411"/>
    </row>
    <row r="2" spans="1:14" x14ac:dyDescent="0.15">
      <c r="A2" s="411"/>
      <c r="B2" s="411"/>
      <c r="C2" s="411"/>
      <c r="D2" s="411"/>
      <c r="E2" s="411"/>
      <c r="F2" s="411"/>
      <c r="G2" s="411"/>
      <c r="H2" s="411"/>
      <c r="I2" s="411"/>
      <c r="J2" s="411"/>
      <c r="K2" s="411"/>
      <c r="L2" s="411"/>
      <c r="M2" s="411"/>
      <c r="N2" s="411"/>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404" t="s">
        <v>26</v>
      </c>
      <c r="B27" s="404"/>
      <c r="C27" s="404"/>
      <c r="D27" s="404"/>
      <c r="E27" s="404"/>
      <c r="F27" s="404"/>
      <c r="G27" s="404"/>
      <c r="H27" s="404"/>
      <c r="I27" s="404"/>
      <c r="J27" s="404"/>
      <c r="K27" s="404"/>
      <c r="L27" s="404"/>
      <c r="M27" s="404"/>
      <c r="N27" s="404"/>
    </row>
    <row r="28" spans="1:14" x14ac:dyDescent="0.15">
      <c r="A28" t="s">
        <v>375</v>
      </c>
    </row>
    <row r="29" spans="1:14" ht="86.1" customHeight="1" x14ac:dyDescent="0.15">
      <c r="A29" s="404" t="s">
        <v>374</v>
      </c>
      <c r="B29" s="404"/>
      <c r="C29" s="404"/>
      <c r="D29" s="404"/>
      <c r="E29" s="404"/>
      <c r="F29" s="404"/>
      <c r="G29" s="404"/>
      <c r="H29" s="404"/>
      <c r="I29" s="404"/>
      <c r="J29" s="404"/>
      <c r="K29" s="404"/>
      <c r="L29" s="404"/>
      <c r="M29" s="404"/>
      <c r="N29" s="404"/>
    </row>
    <row r="30" spans="1:14" ht="27" customHeight="1" x14ac:dyDescent="0.15">
      <c r="A30" s="404" t="s">
        <v>27</v>
      </c>
      <c r="B30" s="404"/>
      <c r="C30" s="404"/>
      <c r="D30" s="404"/>
      <c r="E30" s="404"/>
      <c r="F30" s="404"/>
      <c r="G30" s="404"/>
      <c r="H30" s="404"/>
      <c r="I30" s="404"/>
      <c r="J30" s="404"/>
      <c r="K30" s="404"/>
      <c r="L30" s="404"/>
      <c r="M30" s="404"/>
      <c r="N30" s="404"/>
    </row>
    <row r="32" spans="1:14" x14ac:dyDescent="0.15">
      <c r="A32" s="297"/>
      <c r="B32" s="297"/>
      <c r="C32" s="297"/>
      <c r="D32" s="297"/>
      <c r="E32" s="297"/>
      <c r="F32" s="297"/>
      <c r="G32" s="297"/>
      <c r="H32" s="297"/>
      <c r="I32" s="297"/>
      <c r="J32" s="297"/>
      <c r="K32" s="297"/>
      <c r="L32" s="297"/>
      <c r="M32" s="297"/>
      <c r="N32" s="297"/>
    </row>
    <row r="33" spans="1:14" x14ac:dyDescent="0.15">
      <c r="A33" s="297"/>
      <c r="B33" s="297"/>
      <c r="C33" s="297"/>
      <c r="D33" s="297"/>
      <c r="E33" s="297"/>
      <c r="F33" s="297"/>
      <c r="G33" s="297"/>
      <c r="H33" s="297"/>
      <c r="I33" s="297"/>
      <c r="J33" s="297"/>
      <c r="K33" s="297"/>
      <c r="L33" s="297"/>
      <c r="M33" s="297"/>
      <c r="N33" s="297"/>
    </row>
    <row r="39" spans="1:14" x14ac:dyDescent="0.15">
      <c r="G39" s="47"/>
    </row>
  </sheetData>
  <mergeCells count="4">
    <mergeCell ref="A1:N2"/>
    <mergeCell ref="A27:N27"/>
    <mergeCell ref="A29:N29"/>
    <mergeCell ref="A30:N30"/>
  </mergeCells>
  <phoneticPr fontId="12"/>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election activeCell="AA16" sqref="AA16:AB16"/>
    </sheetView>
  </sheetViews>
  <sheetFormatPr defaultColWidth="9" defaultRowHeight="13.5" x14ac:dyDescent="0.15"/>
  <cols>
    <col min="1" max="1" width="5.875" style="286" customWidth="1"/>
    <col min="2" max="2" width="5" style="286" customWidth="1"/>
    <col min="3" max="3" width="72.125" style="286" customWidth="1"/>
    <col min="4" max="6" width="9" style="286"/>
    <col min="7" max="7" width="24.875" style="286" customWidth="1"/>
    <col min="8" max="16384" width="9" style="286"/>
  </cols>
  <sheetData>
    <row r="2" spans="2:3" x14ac:dyDescent="0.15">
      <c r="B2" s="286" t="s">
        <v>28</v>
      </c>
    </row>
    <row r="3" spans="2:3" x14ac:dyDescent="0.15">
      <c r="B3" s="286" t="s">
        <v>29</v>
      </c>
    </row>
    <row r="5" spans="2:3" x14ac:dyDescent="0.15">
      <c r="B5" s="286" t="s">
        <v>30</v>
      </c>
    </row>
    <row r="6" spans="2:3" x14ac:dyDescent="0.15">
      <c r="C6" s="287" t="s">
        <v>31</v>
      </c>
    </row>
    <row r="7" spans="2:3" x14ac:dyDescent="0.15">
      <c r="C7" s="286" t="s">
        <v>32</v>
      </c>
    </row>
    <row r="8" spans="2:3" x14ac:dyDescent="0.15">
      <c r="C8" s="286" t="s">
        <v>33</v>
      </c>
    </row>
    <row r="11" spans="2:3" x14ac:dyDescent="0.15">
      <c r="B11" s="286" t="s">
        <v>34</v>
      </c>
    </row>
    <row r="12" spans="2:3" x14ac:dyDescent="0.15">
      <c r="C12" s="286" t="s">
        <v>35</v>
      </c>
    </row>
    <row r="13" spans="2:3" x14ac:dyDescent="0.15">
      <c r="C13" s="286" t="s">
        <v>36</v>
      </c>
    </row>
    <row r="14" spans="2:3" x14ac:dyDescent="0.15">
      <c r="C14" s="286" t="s">
        <v>37</v>
      </c>
    </row>
    <row r="15" spans="2:3" x14ac:dyDescent="0.15">
      <c r="C15" s="286" t="s">
        <v>38</v>
      </c>
    </row>
    <row r="16" spans="2:3" x14ac:dyDescent="0.15">
      <c r="C16" s="286" t="s">
        <v>39</v>
      </c>
    </row>
    <row r="32" spans="3:3" x14ac:dyDescent="0.15">
      <c r="C32" s="286" t="s">
        <v>40</v>
      </c>
    </row>
    <row r="41" spans="2:3" x14ac:dyDescent="0.15">
      <c r="B41" s="286" t="s">
        <v>41</v>
      </c>
    </row>
    <row r="42" spans="2:3" x14ac:dyDescent="0.15">
      <c r="C42" s="286" t="s">
        <v>42</v>
      </c>
    </row>
    <row r="43" spans="2:3" x14ac:dyDescent="0.15">
      <c r="C43" s="286" t="s">
        <v>43</v>
      </c>
    </row>
    <row r="44" spans="2:3" x14ac:dyDescent="0.15">
      <c r="C44" s="288" t="s">
        <v>44</v>
      </c>
    </row>
    <row r="45" spans="2:3" x14ac:dyDescent="0.15">
      <c r="C45" s="286" t="s">
        <v>45</v>
      </c>
    </row>
    <row r="46" spans="2:3" x14ac:dyDescent="0.15">
      <c r="C46" s="286" t="s">
        <v>46</v>
      </c>
    </row>
    <row r="47" spans="2:3" x14ac:dyDescent="0.15">
      <c r="C47" s="286" t="s">
        <v>47</v>
      </c>
    </row>
    <row r="48" spans="2:3" x14ac:dyDescent="0.15">
      <c r="C48" s="286" t="s">
        <v>48</v>
      </c>
    </row>
    <row r="49" spans="3:3" x14ac:dyDescent="0.15">
      <c r="C49" s="286" t="s">
        <v>49</v>
      </c>
    </row>
    <row r="50" spans="3:3" x14ac:dyDescent="0.15">
      <c r="C50" s="286" t="s">
        <v>50</v>
      </c>
    </row>
    <row r="52" spans="3:3" x14ac:dyDescent="0.15">
      <c r="C52" s="288" t="s">
        <v>370</v>
      </c>
    </row>
    <row r="53" spans="3:3" x14ac:dyDescent="0.15">
      <c r="C53" s="288" t="s">
        <v>371</v>
      </c>
    </row>
    <row r="54" spans="3:3" x14ac:dyDescent="0.15">
      <c r="C54" s="288" t="s">
        <v>372</v>
      </c>
    </row>
    <row r="55" spans="3:3" x14ac:dyDescent="0.15">
      <c r="C55" s="288" t="s">
        <v>373</v>
      </c>
    </row>
    <row r="59" spans="3:3" x14ac:dyDescent="0.15">
      <c r="C59" s="287" t="s">
        <v>51</v>
      </c>
    </row>
    <row r="60" spans="3:3" x14ac:dyDescent="0.15">
      <c r="C60" s="286" t="s">
        <v>52</v>
      </c>
    </row>
    <row r="61" spans="3:3" x14ac:dyDescent="0.15">
      <c r="C61" s="286" t="s">
        <v>53</v>
      </c>
    </row>
  </sheetData>
  <phoneticPr fontId="1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55" zoomScaleNormal="55" zoomScaleSheetLayoutView="55" workbookViewId="0">
      <selection activeCell="AA16" sqref="AA16:AB16"/>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378</v>
      </c>
      <c r="C2" s="200"/>
      <c r="D2" s="200"/>
      <c r="E2" s="200"/>
      <c r="F2" s="200"/>
      <c r="G2" s="200"/>
      <c r="H2" s="200"/>
      <c r="I2" s="200"/>
      <c r="J2" s="200"/>
      <c r="K2" s="200"/>
      <c r="L2" s="200"/>
      <c r="M2" s="200"/>
      <c r="N2" s="200"/>
      <c r="O2" s="200"/>
      <c r="P2" s="200"/>
      <c r="Q2" s="200"/>
      <c r="R2" s="200"/>
      <c r="S2" s="303" t="s">
        <v>379</v>
      </c>
      <c r="T2" s="304"/>
      <c r="U2" s="304"/>
      <c r="V2" s="310"/>
      <c r="W2" s="398" t="s">
        <v>380</v>
      </c>
      <c r="X2" s="398"/>
      <c r="Y2" s="398"/>
      <c r="Z2" s="398"/>
      <c r="AA2" s="398"/>
      <c r="AB2" s="398"/>
    </row>
    <row r="3" spans="2:37" ht="20.100000000000001" customHeight="1" x14ac:dyDescent="0.15">
      <c r="B3" s="390" t="s">
        <v>381</v>
      </c>
      <c r="C3" s="390"/>
      <c r="D3" s="391" t="s">
        <v>382</v>
      </c>
      <c r="E3" s="391"/>
      <c r="F3" s="391"/>
      <c r="G3" s="391"/>
      <c r="H3" s="392" t="s">
        <v>383</v>
      </c>
      <c r="I3" s="392"/>
      <c r="J3" s="374" t="s">
        <v>384</v>
      </c>
      <c r="K3" s="375"/>
      <c r="L3" s="375"/>
      <c r="M3" s="375"/>
      <c r="N3" s="375"/>
      <c r="O3" s="376"/>
      <c r="P3" s="369" t="s">
        <v>385</v>
      </c>
      <c r="Q3" s="371"/>
      <c r="R3" s="374" t="s">
        <v>386</v>
      </c>
      <c r="S3" s="375"/>
      <c r="T3" s="375"/>
      <c r="U3" s="375"/>
      <c r="V3" s="376"/>
      <c r="W3" s="303" t="s">
        <v>56</v>
      </c>
      <c r="X3" s="304"/>
      <c r="Y3" s="304"/>
      <c r="Z3" s="393" t="s">
        <v>387</v>
      </c>
      <c r="AA3" s="394"/>
      <c r="AB3" s="395"/>
    </row>
    <row r="4" spans="2:37" ht="20.100000000000001" customHeight="1" x14ac:dyDescent="0.15">
      <c r="B4" s="396" t="s">
        <v>388</v>
      </c>
      <c r="C4" s="396"/>
      <c r="D4" s="397" t="s">
        <v>389</v>
      </c>
      <c r="E4" s="397"/>
      <c r="F4" s="397"/>
      <c r="G4" s="397"/>
      <c r="H4" s="392"/>
      <c r="I4" s="392"/>
      <c r="J4" s="377"/>
      <c r="K4" s="378"/>
      <c r="L4" s="378"/>
      <c r="M4" s="378"/>
      <c r="N4" s="378"/>
      <c r="O4" s="379"/>
      <c r="P4" s="356"/>
      <c r="Q4" s="373"/>
      <c r="R4" s="377"/>
      <c r="S4" s="378"/>
      <c r="T4" s="378"/>
      <c r="U4" s="378"/>
      <c r="V4" s="379"/>
      <c r="W4" s="303" t="s">
        <v>57</v>
      </c>
      <c r="X4" s="304"/>
      <c r="Y4" s="304"/>
      <c r="Z4" s="393" t="s">
        <v>390</v>
      </c>
      <c r="AA4" s="394"/>
      <c r="AB4" s="395"/>
    </row>
    <row r="5" spans="2:37" ht="20.100000000000001" customHeight="1" x14ac:dyDescent="0.15">
      <c r="B5" s="367" t="s">
        <v>391</v>
      </c>
      <c r="C5" s="367"/>
      <c r="D5" s="201" t="s">
        <v>392</v>
      </c>
      <c r="E5" s="368" t="s">
        <v>997</v>
      </c>
      <c r="F5" s="368"/>
      <c r="G5" s="368"/>
      <c r="H5" s="369" t="s">
        <v>394</v>
      </c>
      <c r="I5" s="370"/>
      <c r="J5" s="371"/>
      <c r="K5" s="374" t="s">
        <v>395</v>
      </c>
      <c r="L5" s="375"/>
      <c r="M5" s="375"/>
      <c r="N5" s="375"/>
      <c r="O5" s="376"/>
      <c r="P5" s="380" t="s">
        <v>396</v>
      </c>
      <c r="Q5" s="381"/>
      <c r="R5" s="384">
        <v>46080</v>
      </c>
      <c r="S5" s="385"/>
      <c r="T5" s="386"/>
      <c r="U5" s="356" t="s">
        <v>397</v>
      </c>
      <c r="V5" s="372"/>
      <c r="W5" s="373"/>
      <c r="X5" s="311" t="s">
        <v>398</v>
      </c>
      <c r="Y5" s="326"/>
      <c r="Z5" s="326">
        <v>285</v>
      </c>
      <c r="AA5" s="326"/>
      <c r="AB5" s="202" t="s">
        <v>399</v>
      </c>
    </row>
    <row r="6" spans="2:37" ht="20.100000000000001" customHeight="1" x14ac:dyDescent="0.15">
      <c r="B6" s="367"/>
      <c r="C6" s="367"/>
      <c r="D6" s="201" t="s">
        <v>400</v>
      </c>
      <c r="E6" s="354" t="s">
        <v>997</v>
      </c>
      <c r="F6" s="354"/>
      <c r="G6" s="354"/>
      <c r="H6" s="356"/>
      <c r="I6" s="372"/>
      <c r="J6" s="373"/>
      <c r="K6" s="377"/>
      <c r="L6" s="378"/>
      <c r="M6" s="378"/>
      <c r="N6" s="378"/>
      <c r="O6" s="379"/>
      <c r="P6" s="382"/>
      <c r="Q6" s="383"/>
      <c r="R6" s="387"/>
      <c r="S6" s="388"/>
      <c r="T6" s="389"/>
      <c r="U6" s="303" t="s">
        <v>401</v>
      </c>
      <c r="V6" s="304"/>
      <c r="W6" s="310"/>
      <c r="X6" s="311" t="s">
        <v>402</v>
      </c>
      <c r="Y6" s="326"/>
      <c r="Z6" s="326"/>
      <c r="AA6" s="326"/>
      <c r="AB6" s="312"/>
    </row>
    <row r="7" spans="2:37" ht="18.95" customHeight="1" x14ac:dyDescent="0.15">
      <c r="B7" s="355" t="s">
        <v>403</v>
      </c>
      <c r="C7" s="329" t="s">
        <v>404</v>
      </c>
      <c r="D7" s="330"/>
      <c r="E7" s="357">
        <v>33.87567</v>
      </c>
      <c r="F7" s="358"/>
      <c r="G7" s="359"/>
      <c r="H7" s="329" t="s">
        <v>405</v>
      </c>
      <c r="I7" s="360"/>
      <c r="J7" s="330"/>
      <c r="K7" s="361" t="s">
        <v>406</v>
      </c>
      <c r="L7" s="362"/>
      <c r="M7" s="366" t="s">
        <v>407</v>
      </c>
      <c r="N7" s="342"/>
      <c r="O7" s="329" t="s">
        <v>408</v>
      </c>
      <c r="P7" s="330"/>
      <c r="Q7" s="363" t="s">
        <v>409</v>
      </c>
      <c r="R7" s="364"/>
      <c r="S7" s="314" t="s">
        <v>410</v>
      </c>
      <c r="T7" s="329" t="s">
        <v>411</v>
      </c>
      <c r="U7" s="360"/>
      <c r="V7" s="360"/>
      <c r="W7" s="330"/>
      <c r="X7" s="203" t="s">
        <v>412</v>
      </c>
      <c r="Y7" s="204" t="s">
        <v>413</v>
      </c>
      <c r="Z7" s="205" t="s">
        <v>414</v>
      </c>
      <c r="AA7" s="396" t="s">
        <v>415</v>
      </c>
      <c r="AB7" s="396"/>
      <c r="AD7" s="5"/>
      <c r="AE7" s="2">
        <f>INT(E7/10000)</f>
        <v>0</v>
      </c>
      <c r="AF7" s="2">
        <f>INT(E7/100)-AE7*100</f>
        <v>0</v>
      </c>
      <c r="AG7" s="61">
        <f>E7-AE7*10000-AF7*100</f>
        <v>33.87567</v>
      </c>
      <c r="AH7" s="62">
        <f>ROUND(AE7+AF7/60+AG7/60/60,5)</f>
        <v>9.41E-3</v>
      </c>
      <c r="AI7" s="62" t="str">
        <f>TEXT(AH7,"0.00000")</f>
        <v>0.00941</v>
      </c>
    </row>
    <row r="8" spans="2:37" ht="18.95" customHeight="1" x14ac:dyDescent="0.15">
      <c r="B8" s="356"/>
      <c r="C8" s="315" t="s">
        <v>416</v>
      </c>
      <c r="D8" s="316"/>
      <c r="E8" s="347">
        <v>132.20027999999999</v>
      </c>
      <c r="F8" s="348"/>
      <c r="G8" s="349"/>
      <c r="H8" s="315" t="s">
        <v>417</v>
      </c>
      <c r="I8" s="336"/>
      <c r="J8" s="316"/>
      <c r="K8" s="365">
        <v>33635</v>
      </c>
      <c r="L8" s="335"/>
      <c r="M8" s="366"/>
      <c r="N8" s="342"/>
      <c r="O8" s="315" t="s">
        <v>418</v>
      </c>
      <c r="P8" s="316"/>
      <c r="Q8" s="363" t="s">
        <v>419</v>
      </c>
      <c r="R8" s="364"/>
      <c r="S8" s="301"/>
      <c r="T8" s="399" t="s">
        <v>74</v>
      </c>
      <c r="U8" s="303" t="s">
        <v>87</v>
      </c>
      <c r="V8" s="304"/>
      <c r="W8" s="310"/>
      <c r="X8" s="206"/>
      <c r="Y8" s="206"/>
      <c r="Z8" s="206"/>
      <c r="AA8" s="321"/>
      <c r="AB8" s="321"/>
      <c r="AD8" s="24"/>
      <c r="AE8" s="2">
        <f>INT(E8/10000)</f>
        <v>0</v>
      </c>
      <c r="AF8" s="2">
        <f>INT(E8/100)-AE8*100</f>
        <v>1</v>
      </c>
      <c r="AG8" s="61">
        <f>E8-AE8*10000-AF8*100</f>
        <v>32.200279999999992</v>
      </c>
      <c r="AH8" s="62">
        <f>ROUND(AE8+AF8/60+AG8/60/60,5)</f>
        <v>2.5610000000000001E-2</v>
      </c>
      <c r="AI8" s="62" t="str">
        <f>TEXT(AH8,"0.00000")</f>
        <v>0.02561</v>
      </c>
    </row>
    <row r="9" spans="2:37" ht="18.95" customHeight="1" x14ac:dyDescent="0.15">
      <c r="B9" s="327" t="s">
        <v>420</v>
      </c>
      <c r="C9" s="315" t="s">
        <v>404</v>
      </c>
      <c r="D9" s="316"/>
      <c r="E9" s="347">
        <v>33.869109999999999</v>
      </c>
      <c r="F9" s="348"/>
      <c r="G9" s="349"/>
      <c r="H9" s="350" t="s">
        <v>421</v>
      </c>
      <c r="I9" s="351"/>
      <c r="J9" s="351"/>
      <c r="K9" s="307"/>
      <c r="L9" s="308"/>
      <c r="M9" s="366"/>
      <c r="N9" s="342"/>
      <c r="O9" s="315" t="s">
        <v>422</v>
      </c>
      <c r="P9" s="316"/>
      <c r="Q9" s="353"/>
      <c r="R9" s="353"/>
      <c r="S9" s="301"/>
      <c r="T9" s="400"/>
      <c r="U9" s="303" t="s">
        <v>88</v>
      </c>
      <c r="V9" s="304"/>
      <c r="W9" s="310"/>
      <c r="X9" s="206"/>
      <c r="Y9" s="206"/>
      <c r="Z9" s="206"/>
      <c r="AA9" s="321"/>
      <c r="AB9" s="321"/>
      <c r="AD9" s="24"/>
    </row>
    <row r="10" spans="2:37" ht="18.95" customHeight="1" x14ac:dyDescent="0.15">
      <c r="B10" s="329"/>
      <c r="C10" s="315" t="s">
        <v>416</v>
      </c>
      <c r="D10" s="316"/>
      <c r="E10" s="347">
        <v>132.20034000000001</v>
      </c>
      <c r="F10" s="348"/>
      <c r="G10" s="349"/>
      <c r="H10" s="315" t="s">
        <v>423</v>
      </c>
      <c r="I10" s="336"/>
      <c r="J10" s="316"/>
      <c r="K10" s="334" t="s">
        <v>996</v>
      </c>
      <c r="L10" s="335"/>
      <c r="M10" s="339"/>
      <c r="N10" s="340"/>
      <c r="O10" s="315" t="s">
        <v>424</v>
      </c>
      <c r="P10" s="316"/>
      <c r="Q10" s="352"/>
      <c r="R10" s="352"/>
      <c r="S10" s="301"/>
      <c r="T10" s="401"/>
      <c r="U10" s="303" t="s">
        <v>89</v>
      </c>
      <c r="V10" s="304"/>
      <c r="W10" s="310"/>
      <c r="X10" s="206"/>
      <c r="Y10" s="206"/>
      <c r="Z10" s="206"/>
      <c r="AA10" s="321"/>
      <c r="AB10" s="321"/>
      <c r="AD10" s="24"/>
    </row>
    <row r="11" spans="2:37" ht="18.95" customHeight="1" x14ac:dyDescent="0.15">
      <c r="B11" s="315" t="s">
        <v>425</v>
      </c>
      <c r="C11" s="336"/>
      <c r="D11" s="316"/>
      <c r="E11" s="307" t="s">
        <v>426</v>
      </c>
      <c r="F11" s="309"/>
      <c r="G11" s="308"/>
      <c r="H11" s="315" t="s">
        <v>427</v>
      </c>
      <c r="I11" s="336"/>
      <c r="J11" s="316"/>
      <c r="K11" s="334" t="s">
        <v>996</v>
      </c>
      <c r="L11" s="335"/>
      <c r="M11" s="337" t="s">
        <v>428</v>
      </c>
      <c r="N11" s="338"/>
      <c r="O11" s="315" t="s">
        <v>408</v>
      </c>
      <c r="P11" s="316"/>
      <c r="Q11" s="341"/>
      <c r="R11" s="341"/>
      <c r="S11" s="301"/>
      <c r="T11" s="207" t="s">
        <v>75</v>
      </c>
      <c r="U11" s="303" t="s">
        <v>90</v>
      </c>
      <c r="V11" s="304"/>
      <c r="W11" s="310"/>
      <c r="X11" s="206"/>
      <c r="Y11" s="206"/>
      <c r="Z11" s="206"/>
      <c r="AA11" s="321"/>
      <c r="AB11" s="321"/>
      <c r="AD11" s="24"/>
    </row>
    <row r="12" spans="2:37" ht="18.95" customHeight="1" x14ac:dyDescent="0.15">
      <c r="B12" s="315" t="s">
        <v>429</v>
      </c>
      <c r="C12" s="336"/>
      <c r="D12" s="316"/>
      <c r="E12" s="307"/>
      <c r="F12" s="309"/>
      <c r="G12" s="202" t="s">
        <v>60</v>
      </c>
      <c r="H12" s="338" t="s">
        <v>430</v>
      </c>
      <c r="I12" s="314" t="s">
        <v>403</v>
      </c>
      <c r="J12" s="208" t="s">
        <v>431</v>
      </c>
      <c r="K12" s="307" t="s">
        <v>432</v>
      </c>
      <c r="L12" s="308"/>
      <c r="M12" s="339"/>
      <c r="N12" s="340"/>
      <c r="O12" s="315" t="s">
        <v>424</v>
      </c>
      <c r="P12" s="316"/>
      <c r="Q12" s="343"/>
      <c r="R12" s="343"/>
      <c r="S12" s="301"/>
      <c r="T12" s="399" t="s">
        <v>76</v>
      </c>
      <c r="U12" s="303" t="s">
        <v>91</v>
      </c>
      <c r="V12" s="304"/>
      <c r="W12" s="310"/>
      <c r="X12" s="206"/>
      <c r="Y12" s="206"/>
      <c r="Z12" s="206"/>
      <c r="AA12" s="321"/>
      <c r="AB12" s="321"/>
      <c r="AD12" s="24"/>
    </row>
    <row r="13" spans="2:37" ht="18.95" customHeight="1" x14ac:dyDescent="0.15">
      <c r="B13" s="327" t="s">
        <v>433</v>
      </c>
      <c r="C13" s="331"/>
      <c r="D13" s="328"/>
      <c r="E13" s="307">
        <v>55</v>
      </c>
      <c r="F13" s="309"/>
      <c r="G13" s="202" t="s">
        <v>61</v>
      </c>
      <c r="H13" s="342"/>
      <c r="I13" s="302"/>
      <c r="J13" s="208" t="s">
        <v>434</v>
      </c>
      <c r="K13" s="209"/>
      <c r="L13" s="210" t="s">
        <v>60</v>
      </c>
      <c r="M13" s="344" t="s">
        <v>435</v>
      </c>
      <c r="N13" s="345"/>
      <c r="O13" s="346"/>
      <c r="P13" s="203" t="s">
        <v>412</v>
      </c>
      <c r="Q13" s="211" t="s">
        <v>414</v>
      </c>
      <c r="R13" s="203" t="s">
        <v>424</v>
      </c>
      <c r="S13" s="301"/>
      <c r="T13" s="401"/>
      <c r="U13" s="303" t="s">
        <v>92</v>
      </c>
      <c r="V13" s="304"/>
      <c r="W13" s="310"/>
      <c r="X13" s="206"/>
      <c r="Y13" s="206"/>
      <c r="Z13" s="206"/>
      <c r="AA13" s="321"/>
      <c r="AB13" s="321"/>
      <c r="AD13" s="24"/>
      <c r="AF13" s="11"/>
      <c r="AG13" s="10"/>
      <c r="AH13" s="10"/>
      <c r="AI13" s="10"/>
      <c r="AJ13" s="12"/>
      <c r="AK13" s="8"/>
    </row>
    <row r="14" spans="2:37" ht="18.95" customHeight="1" x14ac:dyDescent="0.15">
      <c r="B14" s="327" t="s">
        <v>436</v>
      </c>
      <c r="C14" s="331"/>
      <c r="D14" s="328"/>
      <c r="E14" s="332">
        <v>2450</v>
      </c>
      <c r="F14" s="333"/>
      <c r="G14" s="212" t="s">
        <v>62</v>
      </c>
      <c r="H14" s="342"/>
      <c r="I14" s="314" t="s">
        <v>420</v>
      </c>
      <c r="J14" s="208" t="s">
        <v>431</v>
      </c>
      <c r="K14" s="307" t="s">
        <v>432</v>
      </c>
      <c r="L14" s="308"/>
      <c r="M14" s="314" t="s">
        <v>437</v>
      </c>
      <c r="N14" s="303" t="s">
        <v>438</v>
      </c>
      <c r="O14" s="310"/>
      <c r="P14" s="213" t="s">
        <v>439</v>
      </c>
      <c r="Q14" s="206">
        <v>49</v>
      </c>
      <c r="R14" s="214"/>
      <c r="S14" s="301"/>
      <c r="T14" s="399" t="s">
        <v>77</v>
      </c>
      <c r="U14" s="303" t="s">
        <v>93</v>
      </c>
      <c r="V14" s="304"/>
      <c r="W14" s="310"/>
      <c r="X14" s="206"/>
      <c r="Y14" s="206"/>
      <c r="Z14" s="206"/>
      <c r="AA14" s="321"/>
      <c r="AB14" s="321"/>
      <c r="AD14" s="24"/>
      <c r="AF14" s="11"/>
      <c r="AG14" s="10"/>
      <c r="AH14" s="10"/>
      <c r="AI14" s="10"/>
      <c r="AJ14" s="12"/>
      <c r="AK14" s="8"/>
    </row>
    <row r="15" spans="2:37" ht="18.95" customHeight="1" x14ac:dyDescent="0.15">
      <c r="B15" s="215"/>
      <c r="C15" s="315" t="s">
        <v>440</v>
      </c>
      <c r="D15" s="316"/>
      <c r="E15" s="307">
        <v>9.25</v>
      </c>
      <c r="F15" s="309"/>
      <c r="G15" s="202" t="s">
        <v>60</v>
      </c>
      <c r="H15" s="340"/>
      <c r="I15" s="302"/>
      <c r="J15" s="216" t="s">
        <v>434</v>
      </c>
      <c r="K15" s="217"/>
      <c r="L15" s="218" t="s">
        <v>60</v>
      </c>
      <c r="M15" s="301"/>
      <c r="N15" s="303" t="s">
        <v>441</v>
      </c>
      <c r="O15" s="310"/>
      <c r="P15" s="213" t="s">
        <v>442</v>
      </c>
      <c r="Q15" s="206"/>
      <c r="R15" s="214"/>
      <c r="S15" s="301"/>
      <c r="T15" s="400"/>
      <c r="U15" s="369" t="s">
        <v>94</v>
      </c>
      <c r="V15" s="370"/>
      <c r="W15" s="371"/>
      <c r="X15" s="219"/>
      <c r="Y15" s="206"/>
      <c r="Z15" s="206"/>
      <c r="AA15" s="321"/>
      <c r="AB15" s="321"/>
      <c r="AD15" s="24"/>
      <c r="AF15" s="11"/>
      <c r="AG15" s="10"/>
      <c r="AH15" s="10"/>
      <c r="AI15" s="10"/>
      <c r="AJ15" s="12"/>
      <c r="AK15" s="8"/>
    </row>
    <row r="16" spans="2:37" ht="18.95" customHeight="1" x14ac:dyDescent="0.15">
      <c r="B16" s="301" t="s">
        <v>443</v>
      </c>
      <c r="C16" s="327" t="s">
        <v>444</v>
      </c>
      <c r="D16" s="328"/>
      <c r="E16" s="307">
        <v>2.75</v>
      </c>
      <c r="F16" s="309"/>
      <c r="G16" s="220" t="s">
        <v>60</v>
      </c>
      <c r="H16" s="314" t="s">
        <v>445</v>
      </c>
      <c r="I16" s="315" t="s">
        <v>446</v>
      </c>
      <c r="J16" s="316"/>
      <c r="K16" s="209">
        <v>35</v>
      </c>
      <c r="L16" s="210" t="s">
        <v>447</v>
      </c>
      <c r="M16" s="301"/>
      <c r="N16" s="303" t="s">
        <v>366</v>
      </c>
      <c r="O16" s="310"/>
      <c r="P16" s="213"/>
      <c r="Q16" s="206"/>
      <c r="R16" s="214"/>
      <c r="S16" s="301"/>
      <c r="T16" s="400"/>
      <c r="U16" s="356"/>
      <c r="V16" s="372"/>
      <c r="W16" s="373"/>
      <c r="X16" s="206"/>
      <c r="Y16" s="206"/>
      <c r="Z16" s="206"/>
      <c r="AA16" s="321"/>
      <c r="AB16" s="321"/>
      <c r="AD16" s="24"/>
      <c r="AF16" s="11"/>
      <c r="AG16" s="10"/>
      <c r="AH16" s="10"/>
      <c r="AI16" s="10"/>
      <c r="AJ16" s="12"/>
      <c r="AK16" s="8"/>
    </row>
    <row r="17" spans="2:37" ht="18.95" customHeight="1" x14ac:dyDescent="0.15">
      <c r="B17" s="301"/>
      <c r="C17" s="329"/>
      <c r="D17" s="330"/>
      <c r="E17" s="307">
        <v>2.75</v>
      </c>
      <c r="F17" s="309"/>
      <c r="G17" s="220" t="s">
        <v>60</v>
      </c>
      <c r="H17" s="301"/>
      <c r="I17" s="327" t="s">
        <v>448</v>
      </c>
      <c r="J17" s="328"/>
      <c r="K17" s="209">
        <v>35</v>
      </c>
      <c r="L17" s="210" t="s">
        <v>447</v>
      </c>
      <c r="M17" s="301"/>
      <c r="N17" s="303" t="s">
        <v>449</v>
      </c>
      <c r="O17" s="310"/>
      <c r="P17" s="221"/>
      <c r="Q17" s="206"/>
      <c r="R17" s="214"/>
      <c r="S17" s="301"/>
      <c r="T17" s="400"/>
      <c r="U17" s="303" t="s">
        <v>95</v>
      </c>
      <c r="V17" s="304"/>
      <c r="W17" s="310"/>
      <c r="X17" s="206"/>
      <c r="Y17" s="206"/>
      <c r="Z17" s="213"/>
      <c r="AA17" s="334"/>
      <c r="AB17" s="335"/>
      <c r="AD17" s="24"/>
      <c r="AF17" s="11"/>
      <c r="AG17" s="10"/>
      <c r="AH17" s="10"/>
      <c r="AI17" s="10"/>
      <c r="AJ17" s="9"/>
      <c r="AK17" s="8"/>
    </row>
    <row r="18" spans="2:37" ht="18.95" customHeight="1" x14ac:dyDescent="0.15">
      <c r="B18" s="222"/>
      <c r="C18" s="315" t="s">
        <v>450</v>
      </c>
      <c r="D18" s="316"/>
      <c r="E18" s="307">
        <v>3.75</v>
      </c>
      <c r="F18" s="309"/>
      <c r="G18" s="220" t="s">
        <v>60</v>
      </c>
      <c r="H18" s="301"/>
      <c r="I18" s="329"/>
      <c r="J18" s="330"/>
      <c r="K18" s="209"/>
      <c r="L18" s="210" t="s">
        <v>447</v>
      </c>
      <c r="M18" s="301"/>
      <c r="N18" s="303" t="s">
        <v>451</v>
      </c>
      <c r="O18" s="310"/>
      <c r="P18" s="221"/>
      <c r="Q18" s="206"/>
      <c r="R18" s="214"/>
      <c r="S18" s="301"/>
      <c r="T18" s="400"/>
      <c r="U18" s="356" t="s">
        <v>96</v>
      </c>
      <c r="V18" s="372"/>
      <c r="W18" s="373"/>
      <c r="X18" s="223"/>
      <c r="Y18" s="223"/>
      <c r="Z18" s="224"/>
      <c r="AA18" s="321"/>
      <c r="AB18" s="321"/>
      <c r="AD18" s="24"/>
      <c r="AF18" s="11"/>
      <c r="AG18" s="10"/>
      <c r="AH18" s="10"/>
      <c r="AI18" s="10"/>
      <c r="AJ18" s="9"/>
      <c r="AK18" s="8"/>
    </row>
    <row r="19" spans="2:37" ht="18.95" customHeight="1" x14ac:dyDescent="0.15">
      <c r="B19" s="301" t="s">
        <v>452</v>
      </c>
      <c r="C19" s="329" t="s">
        <v>453</v>
      </c>
      <c r="D19" s="330"/>
      <c r="E19" s="307">
        <v>4.7</v>
      </c>
      <c r="F19" s="309"/>
      <c r="G19" s="225" t="s">
        <v>60</v>
      </c>
      <c r="H19" s="302"/>
      <c r="I19" s="315" t="s">
        <v>454</v>
      </c>
      <c r="J19" s="316"/>
      <c r="K19" s="209"/>
      <c r="L19" s="210" t="s">
        <v>447</v>
      </c>
      <c r="M19" s="301"/>
      <c r="N19" s="303"/>
      <c r="O19" s="310"/>
      <c r="P19" s="221"/>
      <c r="Q19" s="206"/>
      <c r="R19" s="214"/>
      <c r="S19" s="301"/>
      <c r="T19" s="399" t="s">
        <v>78</v>
      </c>
      <c r="U19" s="303" t="s">
        <v>97</v>
      </c>
      <c r="V19" s="304"/>
      <c r="W19" s="310"/>
      <c r="X19" s="223"/>
      <c r="Y19" s="223"/>
      <c r="Z19" s="206"/>
      <c r="AA19" s="321"/>
      <c r="AB19" s="321"/>
      <c r="AD19" s="24"/>
    </row>
    <row r="20" spans="2:37" ht="18.95" customHeight="1" x14ac:dyDescent="0.15">
      <c r="B20" s="301"/>
      <c r="C20" s="315" t="s">
        <v>455</v>
      </c>
      <c r="D20" s="316"/>
      <c r="E20" s="307">
        <v>6.3</v>
      </c>
      <c r="F20" s="309"/>
      <c r="G20" s="202" t="s">
        <v>60</v>
      </c>
      <c r="H20" s="314" t="s">
        <v>456</v>
      </c>
      <c r="I20" s="315" t="s">
        <v>446</v>
      </c>
      <c r="J20" s="316"/>
      <c r="K20" s="226">
        <v>495</v>
      </c>
      <c r="L20" s="227" t="s">
        <v>447</v>
      </c>
      <c r="M20" s="301"/>
      <c r="N20" s="303"/>
      <c r="O20" s="310"/>
      <c r="P20" s="221"/>
      <c r="Q20" s="228"/>
      <c r="R20" s="214"/>
      <c r="S20" s="301"/>
      <c r="T20" s="400"/>
      <c r="U20" s="303" t="s">
        <v>98</v>
      </c>
      <c r="V20" s="304"/>
      <c r="W20" s="310"/>
      <c r="X20" s="223"/>
      <c r="Y20" s="223"/>
      <c r="Z20" s="206"/>
      <c r="AA20" s="321"/>
      <c r="AB20" s="321"/>
      <c r="AD20" s="24"/>
    </row>
    <row r="21" spans="2:37" ht="18.95" customHeight="1" x14ac:dyDescent="0.15">
      <c r="B21" s="302"/>
      <c r="C21" s="315" t="s">
        <v>457</v>
      </c>
      <c r="D21" s="316"/>
      <c r="E21" s="307">
        <v>4.7</v>
      </c>
      <c r="F21" s="309"/>
      <c r="G21" s="202" t="s">
        <v>60</v>
      </c>
      <c r="H21" s="301"/>
      <c r="I21" s="315" t="s">
        <v>448</v>
      </c>
      <c r="J21" s="316"/>
      <c r="K21" s="209">
        <v>940</v>
      </c>
      <c r="L21" s="229" t="s">
        <v>447</v>
      </c>
      <c r="M21" s="301"/>
      <c r="N21" s="303"/>
      <c r="O21" s="310"/>
      <c r="P21" s="221"/>
      <c r="Q21" s="228"/>
      <c r="R21" s="214"/>
      <c r="S21" s="301"/>
      <c r="T21" s="400"/>
      <c r="U21" s="303" t="s">
        <v>99</v>
      </c>
      <c r="V21" s="304"/>
      <c r="W21" s="310"/>
      <c r="X21" s="223"/>
      <c r="Y21" s="223"/>
      <c r="Z21" s="206"/>
      <c r="AA21" s="321"/>
      <c r="AB21" s="321"/>
      <c r="AD21" s="24"/>
    </row>
    <row r="22" spans="2:37" ht="18.95" customHeight="1" x14ac:dyDescent="0.15">
      <c r="B22" s="216"/>
      <c r="C22" s="230" t="s">
        <v>458</v>
      </c>
      <c r="D22" s="231"/>
      <c r="E22" s="325">
        <v>2</v>
      </c>
      <c r="F22" s="325"/>
      <c r="G22" s="325"/>
      <c r="H22" s="302"/>
      <c r="I22" s="315" t="s">
        <v>454</v>
      </c>
      <c r="J22" s="316"/>
      <c r="K22" s="217"/>
      <c r="L22" s="218" t="s">
        <v>447</v>
      </c>
      <c r="M22" s="311"/>
      <c r="N22" s="326"/>
      <c r="O22" s="326"/>
      <c r="P22" s="312"/>
      <c r="Q22" s="311"/>
      <c r="R22" s="312"/>
      <c r="S22" s="301"/>
      <c r="T22" s="400"/>
      <c r="U22" s="303" t="s">
        <v>100</v>
      </c>
      <c r="V22" s="304"/>
      <c r="W22" s="310"/>
      <c r="X22" s="223"/>
      <c r="Y22" s="223"/>
      <c r="Z22" s="206"/>
      <c r="AA22" s="321"/>
      <c r="AB22" s="321"/>
      <c r="AD22" s="24"/>
    </row>
    <row r="23" spans="2:37" ht="18.95" customHeight="1" x14ac:dyDescent="0.15">
      <c r="B23" s="301" t="s">
        <v>459</v>
      </c>
      <c r="C23" s="230" t="s">
        <v>460</v>
      </c>
      <c r="D23" s="231"/>
      <c r="E23" s="313"/>
      <c r="F23" s="313"/>
      <c r="G23" s="313"/>
      <c r="H23" s="314" t="s">
        <v>461</v>
      </c>
      <c r="I23" s="315" t="s">
        <v>462</v>
      </c>
      <c r="J23" s="316"/>
      <c r="K23" s="315" t="s">
        <v>463</v>
      </c>
      <c r="L23" s="316"/>
      <c r="M23" s="303" t="s">
        <v>385</v>
      </c>
      <c r="N23" s="304"/>
      <c r="O23" s="304"/>
      <c r="P23" s="310"/>
      <c r="Q23" s="303" t="s">
        <v>424</v>
      </c>
      <c r="R23" s="310"/>
      <c r="S23" s="402" t="s">
        <v>464</v>
      </c>
      <c r="T23" s="403"/>
      <c r="U23" s="303" t="s">
        <v>465</v>
      </c>
      <c r="V23" s="304"/>
      <c r="W23" s="310"/>
      <c r="X23" s="223"/>
      <c r="Y23" s="223"/>
      <c r="Z23" s="206"/>
      <c r="AA23" s="321"/>
      <c r="AB23" s="321"/>
      <c r="AD23" s="24"/>
    </row>
    <row r="24" spans="2:37" ht="18.95" customHeight="1" x14ac:dyDescent="0.15">
      <c r="B24" s="301"/>
      <c r="C24" s="314" t="s">
        <v>466</v>
      </c>
      <c r="D24" s="303" t="s">
        <v>467</v>
      </c>
      <c r="E24" s="304"/>
      <c r="F24" s="305"/>
      <c r="G24" s="306"/>
      <c r="H24" s="301"/>
      <c r="I24" s="307"/>
      <c r="J24" s="308"/>
      <c r="K24" s="307"/>
      <c r="L24" s="308"/>
      <c r="M24" s="307"/>
      <c r="N24" s="309"/>
      <c r="O24" s="309"/>
      <c r="P24" s="308"/>
      <c r="Q24" s="307"/>
      <c r="R24" s="308"/>
      <c r="S24" s="317"/>
      <c r="T24" s="318"/>
      <c r="U24" s="303"/>
      <c r="V24" s="304"/>
      <c r="W24" s="310"/>
      <c r="X24" s="206"/>
      <c r="Y24" s="206"/>
      <c r="Z24" s="206"/>
      <c r="AA24" s="321"/>
      <c r="AB24" s="321"/>
      <c r="AD24" s="24"/>
    </row>
    <row r="25" spans="2:37" ht="18.95" customHeight="1" x14ac:dyDescent="0.15">
      <c r="B25" s="301"/>
      <c r="C25" s="301"/>
      <c r="D25" s="303" t="s">
        <v>468</v>
      </c>
      <c r="E25" s="304"/>
      <c r="F25" s="305"/>
      <c r="G25" s="306"/>
      <c r="H25" s="301"/>
      <c r="I25" s="307"/>
      <c r="J25" s="308"/>
      <c r="K25" s="307"/>
      <c r="L25" s="308"/>
      <c r="M25" s="307"/>
      <c r="N25" s="309"/>
      <c r="O25" s="309"/>
      <c r="P25" s="308"/>
      <c r="Q25" s="307"/>
      <c r="R25" s="308"/>
      <c r="S25" s="317"/>
      <c r="T25" s="318"/>
      <c r="U25" s="303"/>
      <c r="V25" s="304"/>
      <c r="W25" s="310"/>
      <c r="X25" s="206"/>
      <c r="Y25" s="206"/>
      <c r="Z25" s="206"/>
      <c r="AA25" s="321"/>
      <c r="AB25" s="321"/>
      <c r="AD25" s="24"/>
    </row>
    <row r="26" spans="2:37" ht="18.95" customHeight="1" x14ac:dyDescent="0.15">
      <c r="B26" s="301"/>
      <c r="C26" s="301"/>
      <c r="D26" s="303" t="s">
        <v>469</v>
      </c>
      <c r="E26" s="304"/>
      <c r="F26" s="305"/>
      <c r="G26" s="306"/>
      <c r="H26" s="301"/>
      <c r="I26" s="307"/>
      <c r="J26" s="308"/>
      <c r="K26" s="307"/>
      <c r="L26" s="308"/>
      <c r="M26" s="307"/>
      <c r="N26" s="309"/>
      <c r="O26" s="309"/>
      <c r="P26" s="308"/>
      <c r="Q26" s="307"/>
      <c r="R26" s="308"/>
      <c r="S26" s="319"/>
      <c r="T26" s="320"/>
      <c r="U26" s="303"/>
      <c r="V26" s="304"/>
      <c r="W26" s="310"/>
      <c r="X26" s="206"/>
      <c r="Y26" s="206"/>
      <c r="Z26" s="206"/>
      <c r="AA26" s="321"/>
      <c r="AB26" s="321"/>
      <c r="AD26" s="24"/>
    </row>
    <row r="27" spans="2:37" ht="18.95" customHeight="1" x14ac:dyDescent="0.15">
      <c r="B27" s="232"/>
      <c r="C27" s="302"/>
      <c r="D27" s="303" t="s">
        <v>470</v>
      </c>
      <c r="E27" s="304"/>
      <c r="F27" s="305"/>
      <c r="G27" s="306"/>
      <c r="H27" s="302"/>
      <c r="I27" s="307"/>
      <c r="J27" s="308"/>
      <c r="K27" s="307"/>
      <c r="L27" s="308"/>
      <c r="M27" s="307"/>
      <c r="N27" s="309"/>
      <c r="O27" s="309"/>
      <c r="P27" s="308"/>
      <c r="Q27" s="307"/>
      <c r="R27" s="308"/>
      <c r="S27" s="317" t="s">
        <v>326</v>
      </c>
      <c r="T27" s="318"/>
      <c r="U27" s="303" t="s">
        <v>471</v>
      </c>
      <c r="V27" s="304"/>
      <c r="W27" s="310"/>
      <c r="X27" s="206"/>
      <c r="Y27" s="206"/>
      <c r="Z27" s="206"/>
      <c r="AA27" s="321"/>
      <c r="AB27" s="321"/>
      <c r="AD27" s="24"/>
    </row>
    <row r="28" spans="2:37" ht="18.95" customHeight="1" x14ac:dyDescent="0.15">
      <c r="B28" s="230" t="s">
        <v>245</v>
      </c>
      <c r="C28" s="233"/>
      <c r="D28" s="231"/>
      <c r="E28" s="307" t="s">
        <v>472</v>
      </c>
      <c r="F28" s="309"/>
      <c r="G28" s="309"/>
      <c r="H28" s="309"/>
      <c r="I28" s="309"/>
      <c r="J28" s="309"/>
      <c r="K28" s="322"/>
      <c r="L28" s="323"/>
      <c r="M28" s="323"/>
      <c r="N28" s="323"/>
      <c r="O28" s="323"/>
      <c r="P28" s="323"/>
      <c r="Q28" s="323"/>
      <c r="R28" s="324"/>
      <c r="S28" s="319"/>
      <c r="T28" s="320"/>
      <c r="U28" s="303" t="s">
        <v>473</v>
      </c>
      <c r="V28" s="304"/>
      <c r="W28" s="310"/>
      <c r="X28" s="206"/>
      <c r="Y28" s="206"/>
      <c r="Z28" s="206"/>
      <c r="AA28" s="321"/>
      <c r="AB28" s="321"/>
      <c r="AD28" s="24"/>
    </row>
    <row r="29" spans="2:37" ht="15" customHeight="1" x14ac:dyDescent="0.15">
      <c r="B29" s="234"/>
      <c r="C29" s="234" t="s">
        <v>376</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2"/>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B10" sqref="B10:AN41"/>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413" t="s">
        <v>63</v>
      </c>
      <c r="C3" s="413"/>
      <c r="D3" s="413"/>
      <c r="E3" s="413"/>
      <c r="F3" s="413"/>
      <c r="G3" s="413"/>
      <c r="H3" s="413"/>
      <c r="I3" s="413"/>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c r="AJ3" s="413"/>
      <c r="AK3" s="413"/>
      <c r="AL3" s="413"/>
      <c r="AM3" s="413"/>
      <c r="AN3" s="413"/>
    </row>
    <row r="4" spans="2:40" ht="20.100000000000001" customHeight="1" x14ac:dyDescent="0.15">
      <c r="B4" s="414" t="s">
        <v>54</v>
      </c>
      <c r="C4" s="414"/>
      <c r="D4" s="414"/>
      <c r="E4" s="415" t="str">
        <f>'様式A-1'!D3</f>
        <v>オキウラトンネル</v>
      </c>
      <c r="F4" s="416"/>
      <c r="G4" s="416"/>
      <c r="H4" s="416"/>
      <c r="I4" s="417"/>
      <c r="J4" s="418" t="s">
        <v>55</v>
      </c>
      <c r="K4" s="418"/>
      <c r="L4" s="418"/>
      <c r="M4" s="419" t="str">
        <f>'様式A-1'!J3</f>
        <v>県道　大島環状線</v>
      </c>
      <c r="N4" s="420"/>
      <c r="O4" s="420"/>
      <c r="P4" s="420"/>
      <c r="Q4" s="420"/>
      <c r="R4" s="421"/>
      <c r="S4" s="427" t="s">
        <v>58</v>
      </c>
      <c r="T4" s="427"/>
      <c r="U4" s="427"/>
      <c r="V4" s="427"/>
      <c r="W4" s="427"/>
      <c r="X4" s="427"/>
      <c r="Y4" s="429" t="str">
        <f>'様式A-1'!K5</f>
        <v>株式会社 長大
鷲尾 寛</v>
      </c>
      <c r="Z4" s="430"/>
      <c r="AA4" s="430"/>
      <c r="AB4" s="430"/>
      <c r="AC4" s="430"/>
      <c r="AD4" s="431"/>
      <c r="AE4" s="412" t="s">
        <v>59</v>
      </c>
      <c r="AF4" s="412"/>
      <c r="AG4" s="412"/>
      <c r="AH4" s="412"/>
      <c r="AI4" s="428">
        <f>'様式A-1'!R5</f>
        <v>46080</v>
      </c>
      <c r="AJ4" s="428"/>
      <c r="AK4" s="428"/>
      <c r="AL4" s="428"/>
      <c r="AM4" s="428"/>
      <c r="AN4" s="428"/>
    </row>
    <row r="5" spans="2:40" ht="20.100000000000001" customHeight="1" x14ac:dyDescent="0.15">
      <c r="B5" s="422" t="s">
        <v>64</v>
      </c>
      <c r="C5" s="422"/>
      <c r="D5" s="422"/>
      <c r="E5" s="423" t="str">
        <f>'様式A-1'!D4</f>
        <v>沖浦トンネル</v>
      </c>
      <c r="F5" s="424"/>
      <c r="G5" s="424"/>
      <c r="H5" s="424"/>
      <c r="I5" s="425"/>
      <c r="J5" s="426" t="s">
        <v>65</v>
      </c>
      <c r="K5" s="426"/>
      <c r="L5" s="426"/>
      <c r="M5" s="419" t="str">
        <f>'様式A-1'!R3</f>
        <v>柳井土木建築事務所</v>
      </c>
      <c r="N5" s="420"/>
      <c r="O5" s="420"/>
      <c r="P5" s="420"/>
      <c r="Q5" s="420"/>
      <c r="R5" s="421"/>
      <c r="S5" s="427"/>
      <c r="T5" s="427"/>
      <c r="U5" s="427"/>
      <c r="V5" s="427"/>
      <c r="W5" s="427"/>
      <c r="X5" s="427"/>
      <c r="Y5" s="432"/>
      <c r="Z5" s="433"/>
      <c r="AA5" s="433"/>
      <c r="AB5" s="433"/>
      <c r="AC5" s="433"/>
      <c r="AD5" s="434"/>
      <c r="AE5" s="412"/>
      <c r="AF5" s="412"/>
      <c r="AG5" s="412"/>
      <c r="AH5" s="412"/>
      <c r="AI5" s="428"/>
      <c r="AJ5" s="428"/>
      <c r="AK5" s="428"/>
      <c r="AL5" s="428"/>
      <c r="AM5" s="428"/>
      <c r="AN5" s="428"/>
    </row>
    <row r="6" spans="2:40" ht="13.5" customHeight="1" x14ac:dyDescent="0.15">
      <c r="B6" s="435" t="s">
        <v>66</v>
      </c>
      <c r="C6" s="435" t="s">
        <v>67</v>
      </c>
      <c r="D6" s="452" t="s">
        <v>68</v>
      </c>
      <c r="E6" s="453"/>
      <c r="F6" s="456" t="s">
        <v>69</v>
      </c>
      <c r="G6" s="457"/>
      <c r="H6" s="457"/>
      <c r="I6" s="457"/>
      <c r="J6" s="458"/>
      <c r="K6" s="462" t="s">
        <v>70</v>
      </c>
      <c r="L6" s="463"/>
      <c r="M6" s="463"/>
      <c r="N6" s="464"/>
      <c r="O6" s="488" t="s">
        <v>71</v>
      </c>
      <c r="P6" s="489"/>
      <c r="Q6" s="489"/>
      <c r="R6" s="489"/>
      <c r="S6" s="485"/>
      <c r="T6" s="485"/>
      <c r="U6" s="485"/>
      <c r="V6" s="485"/>
      <c r="W6" s="485"/>
      <c r="X6" s="485"/>
      <c r="Y6" s="485"/>
      <c r="Z6" s="485"/>
      <c r="AA6" s="485"/>
      <c r="AB6" s="485"/>
      <c r="AC6" s="485"/>
      <c r="AD6" s="486"/>
      <c r="AE6" s="468" t="s">
        <v>72</v>
      </c>
      <c r="AF6" s="469"/>
      <c r="AG6" s="469"/>
      <c r="AH6" s="469"/>
      <c r="AI6" s="469"/>
      <c r="AJ6" s="470"/>
      <c r="AK6" s="485" t="s">
        <v>73</v>
      </c>
      <c r="AL6" s="485"/>
      <c r="AM6" s="485"/>
      <c r="AN6" s="486"/>
    </row>
    <row r="7" spans="2:40" ht="13.5" customHeight="1" x14ac:dyDescent="0.15">
      <c r="B7" s="435"/>
      <c r="C7" s="436"/>
      <c r="D7" s="454"/>
      <c r="E7" s="455"/>
      <c r="F7" s="459"/>
      <c r="G7" s="460"/>
      <c r="H7" s="460"/>
      <c r="I7" s="460"/>
      <c r="J7" s="461"/>
      <c r="K7" s="465"/>
      <c r="L7" s="466"/>
      <c r="M7" s="466"/>
      <c r="N7" s="467"/>
      <c r="O7" s="412" t="s">
        <v>74</v>
      </c>
      <c r="P7" s="412"/>
      <c r="Q7" s="412"/>
      <c r="R7" s="120" t="s">
        <v>75</v>
      </c>
      <c r="S7" s="412" t="s">
        <v>76</v>
      </c>
      <c r="T7" s="412"/>
      <c r="U7" s="412" t="s">
        <v>77</v>
      </c>
      <c r="V7" s="412"/>
      <c r="W7" s="412"/>
      <c r="X7" s="412"/>
      <c r="Y7" s="495" t="s">
        <v>78</v>
      </c>
      <c r="Z7" s="496"/>
      <c r="AA7" s="496"/>
      <c r="AB7" s="497"/>
      <c r="AC7" s="438" t="s">
        <v>79</v>
      </c>
      <c r="AD7" s="490"/>
      <c r="AE7" s="471"/>
      <c r="AF7" s="472"/>
      <c r="AG7" s="472"/>
      <c r="AH7" s="472"/>
      <c r="AI7" s="472"/>
      <c r="AJ7" s="473"/>
      <c r="AK7" s="485"/>
      <c r="AL7" s="485"/>
      <c r="AM7" s="485"/>
      <c r="AN7" s="486"/>
    </row>
    <row r="8" spans="2:40" ht="13.5" customHeight="1" x14ac:dyDescent="0.15">
      <c r="B8" s="426"/>
      <c r="C8" s="437"/>
      <c r="D8" s="17" t="s">
        <v>80</v>
      </c>
      <c r="E8" s="16" t="s">
        <v>81</v>
      </c>
      <c r="F8" s="426" t="s">
        <v>82</v>
      </c>
      <c r="G8" s="426"/>
      <c r="H8" s="426"/>
      <c r="I8" s="478" t="s">
        <v>83</v>
      </c>
      <c r="J8" s="478" t="s">
        <v>84</v>
      </c>
      <c r="K8" s="478" t="s">
        <v>85</v>
      </c>
      <c r="L8" s="480" t="s">
        <v>86</v>
      </c>
      <c r="M8" s="438" t="s">
        <v>79</v>
      </c>
      <c r="N8" s="439"/>
      <c r="O8" s="450" t="s">
        <v>87</v>
      </c>
      <c r="P8" s="450" t="s">
        <v>88</v>
      </c>
      <c r="Q8" s="450" t="s">
        <v>89</v>
      </c>
      <c r="R8" s="450" t="s">
        <v>90</v>
      </c>
      <c r="S8" s="448" t="s">
        <v>91</v>
      </c>
      <c r="T8" s="448" t="s">
        <v>92</v>
      </c>
      <c r="U8" s="448" t="s">
        <v>93</v>
      </c>
      <c r="V8" s="450" t="s">
        <v>94</v>
      </c>
      <c r="W8" s="448" t="s">
        <v>95</v>
      </c>
      <c r="X8" s="448" t="s">
        <v>96</v>
      </c>
      <c r="Y8" s="450" t="s">
        <v>97</v>
      </c>
      <c r="Z8" s="450" t="s">
        <v>98</v>
      </c>
      <c r="AA8" s="450" t="s">
        <v>99</v>
      </c>
      <c r="AB8" s="448" t="s">
        <v>100</v>
      </c>
      <c r="AC8" s="491"/>
      <c r="AD8" s="492"/>
      <c r="AE8" s="442" t="s">
        <v>101</v>
      </c>
      <c r="AF8" s="444" t="s">
        <v>102</v>
      </c>
      <c r="AG8" s="444" t="s">
        <v>103</v>
      </c>
      <c r="AH8" s="446" t="s">
        <v>104</v>
      </c>
      <c r="AI8" s="438" t="s">
        <v>79</v>
      </c>
      <c r="AJ8" s="490"/>
      <c r="AK8" s="485"/>
      <c r="AL8" s="485"/>
      <c r="AM8" s="485"/>
      <c r="AN8" s="486"/>
    </row>
    <row r="9" spans="2:40" x14ac:dyDescent="0.15">
      <c r="B9" s="426"/>
      <c r="C9" s="22" t="s">
        <v>105</v>
      </c>
      <c r="D9" s="15" t="s">
        <v>105</v>
      </c>
      <c r="E9" s="15" t="s">
        <v>105</v>
      </c>
      <c r="F9" s="426"/>
      <c r="G9" s="426"/>
      <c r="H9" s="426"/>
      <c r="I9" s="479"/>
      <c r="J9" s="479"/>
      <c r="K9" s="479"/>
      <c r="L9" s="481"/>
      <c r="M9" s="440"/>
      <c r="N9" s="441"/>
      <c r="O9" s="451"/>
      <c r="P9" s="451"/>
      <c r="Q9" s="451"/>
      <c r="R9" s="451"/>
      <c r="S9" s="449"/>
      <c r="T9" s="449"/>
      <c r="U9" s="449"/>
      <c r="V9" s="451"/>
      <c r="W9" s="449"/>
      <c r="X9" s="449"/>
      <c r="Y9" s="451"/>
      <c r="Z9" s="451"/>
      <c r="AA9" s="451"/>
      <c r="AB9" s="449"/>
      <c r="AC9" s="493"/>
      <c r="AD9" s="494"/>
      <c r="AE9" s="443"/>
      <c r="AF9" s="445"/>
      <c r="AG9" s="445"/>
      <c r="AH9" s="447"/>
      <c r="AI9" s="493"/>
      <c r="AJ9" s="494"/>
      <c r="AK9" s="487"/>
      <c r="AL9" s="487"/>
      <c r="AM9" s="487"/>
      <c r="AN9" s="441"/>
    </row>
    <row r="10" spans="2:40" ht="13.5" customHeight="1" x14ac:dyDescent="0.15">
      <c r="B10" s="23" t="s">
        <v>474</v>
      </c>
      <c r="C10" s="121">
        <v>10.199999999999999</v>
      </c>
      <c r="D10" s="121">
        <v>0</v>
      </c>
      <c r="E10" s="121">
        <v>10.199999999999999</v>
      </c>
      <c r="F10" s="482"/>
      <c r="G10" s="475"/>
      <c r="H10" s="475"/>
      <c r="I10" s="14"/>
      <c r="J10" s="88"/>
      <c r="K10" s="14" t="s">
        <v>475</v>
      </c>
      <c r="L10" s="13"/>
      <c r="M10" s="476"/>
      <c r="N10" s="477"/>
      <c r="O10" s="14"/>
      <c r="P10" s="13"/>
      <c r="Q10" s="13"/>
      <c r="R10" s="13"/>
      <c r="S10" s="13"/>
      <c r="T10" s="83"/>
      <c r="U10" s="83"/>
      <c r="V10" s="83"/>
      <c r="W10" s="83"/>
      <c r="X10" s="83"/>
      <c r="Y10" s="83"/>
      <c r="Z10" s="83"/>
      <c r="AA10" s="56"/>
      <c r="AB10" s="57"/>
      <c r="AC10" s="483"/>
      <c r="AD10" s="484"/>
      <c r="AE10" s="83"/>
      <c r="AF10" s="83"/>
      <c r="AG10" s="83"/>
      <c r="AH10" s="83"/>
      <c r="AI10" s="474"/>
      <c r="AJ10" s="475"/>
      <c r="AK10" s="501"/>
      <c r="AL10" s="502"/>
      <c r="AM10" s="502"/>
      <c r="AN10" s="503"/>
    </row>
    <row r="11" spans="2:40" ht="13.5" customHeight="1" x14ac:dyDescent="0.15">
      <c r="B11" s="122" t="s">
        <v>476</v>
      </c>
      <c r="C11" s="121">
        <v>10.5</v>
      </c>
      <c r="D11" s="121">
        <v>10.199999999999999</v>
      </c>
      <c r="E11" s="121">
        <v>20.7</v>
      </c>
      <c r="F11" s="474"/>
      <c r="G11" s="475"/>
      <c r="H11" s="475"/>
      <c r="I11" s="14"/>
      <c r="J11" s="88"/>
      <c r="K11" s="14" t="s">
        <v>475</v>
      </c>
      <c r="L11" s="13"/>
      <c r="M11" s="476"/>
      <c r="N11" s="477"/>
      <c r="O11" s="14"/>
      <c r="P11" s="13"/>
      <c r="Q11" s="13"/>
      <c r="R11" s="13"/>
      <c r="S11" s="13"/>
      <c r="T11" s="83"/>
      <c r="U11" s="83"/>
      <c r="V11" s="83"/>
      <c r="W11" s="83"/>
      <c r="X11" s="83"/>
      <c r="Y11" s="83"/>
      <c r="Z11" s="83"/>
      <c r="AA11" s="56"/>
      <c r="AB11" s="57"/>
      <c r="AC11" s="483"/>
      <c r="AD11" s="484"/>
      <c r="AE11" s="83"/>
      <c r="AF11" s="83"/>
      <c r="AG11" s="83"/>
      <c r="AH11" s="14"/>
      <c r="AI11" s="474"/>
      <c r="AJ11" s="475"/>
      <c r="AK11" s="501"/>
      <c r="AL11" s="502"/>
      <c r="AM11" s="502"/>
      <c r="AN11" s="503"/>
    </row>
    <row r="12" spans="2:40" ht="13.5" customHeight="1" x14ac:dyDescent="0.15">
      <c r="B12" s="122" t="s">
        <v>477</v>
      </c>
      <c r="C12" s="121">
        <v>10.5</v>
      </c>
      <c r="D12" s="121">
        <v>20.7</v>
      </c>
      <c r="E12" s="121">
        <v>31.2</v>
      </c>
      <c r="F12" s="474"/>
      <c r="G12" s="475"/>
      <c r="H12" s="475"/>
      <c r="I12" s="14"/>
      <c r="J12" s="88"/>
      <c r="K12" s="14" t="s">
        <v>475</v>
      </c>
      <c r="L12" s="13"/>
      <c r="M12" s="476"/>
      <c r="N12" s="477"/>
      <c r="O12" s="14"/>
      <c r="P12" s="13"/>
      <c r="Q12" s="13"/>
      <c r="R12" s="13"/>
      <c r="S12" s="13"/>
      <c r="T12" s="83"/>
      <c r="U12" s="83"/>
      <c r="V12" s="83"/>
      <c r="W12" s="83"/>
      <c r="X12" s="83"/>
      <c r="Y12" s="83"/>
      <c r="Z12" s="83"/>
      <c r="AA12" s="56"/>
      <c r="AB12" s="57"/>
      <c r="AC12" s="483"/>
      <c r="AD12" s="484"/>
      <c r="AE12" s="83"/>
      <c r="AF12" s="14"/>
      <c r="AG12" s="14"/>
      <c r="AH12" s="83"/>
      <c r="AI12" s="474"/>
      <c r="AJ12" s="475"/>
      <c r="AK12" s="501"/>
      <c r="AL12" s="502"/>
      <c r="AM12" s="502"/>
      <c r="AN12" s="503"/>
    </row>
    <row r="13" spans="2:40" ht="13.5" customHeight="1" x14ac:dyDescent="0.15">
      <c r="B13" s="122" t="s">
        <v>478</v>
      </c>
      <c r="C13" s="121">
        <v>10.5</v>
      </c>
      <c r="D13" s="121">
        <v>31.2</v>
      </c>
      <c r="E13" s="121">
        <v>41.7</v>
      </c>
      <c r="F13" s="474"/>
      <c r="G13" s="475"/>
      <c r="H13" s="475"/>
      <c r="I13" s="14"/>
      <c r="J13" s="88"/>
      <c r="K13" s="14" t="s">
        <v>475</v>
      </c>
      <c r="L13" s="13"/>
      <c r="M13" s="476"/>
      <c r="N13" s="477"/>
      <c r="O13" s="14"/>
      <c r="P13" s="13"/>
      <c r="Q13" s="13"/>
      <c r="R13" s="13"/>
      <c r="S13" s="13"/>
      <c r="T13" s="83"/>
      <c r="U13" s="83"/>
      <c r="V13" s="83"/>
      <c r="W13" s="83"/>
      <c r="X13" s="83"/>
      <c r="Y13" s="83"/>
      <c r="Z13" s="83"/>
      <c r="AA13" s="56"/>
      <c r="AB13" s="57"/>
      <c r="AC13" s="483"/>
      <c r="AD13" s="484"/>
      <c r="AE13" s="14"/>
      <c r="AF13" s="83"/>
      <c r="AG13" s="83"/>
      <c r="AH13" s="83"/>
      <c r="AI13" s="476"/>
      <c r="AJ13" s="500"/>
      <c r="AK13" s="498"/>
      <c r="AL13" s="499"/>
      <c r="AM13" s="499"/>
      <c r="AN13" s="477"/>
    </row>
    <row r="14" spans="2:40" ht="13.5" customHeight="1" x14ac:dyDescent="0.15">
      <c r="B14" s="122" t="s">
        <v>479</v>
      </c>
      <c r="C14" s="121">
        <v>10.5</v>
      </c>
      <c r="D14" s="121">
        <v>41.7</v>
      </c>
      <c r="E14" s="121">
        <v>52.2</v>
      </c>
      <c r="F14" s="474"/>
      <c r="G14" s="475"/>
      <c r="H14" s="475"/>
      <c r="I14" s="14"/>
      <c r="J14" s="88"/>
      <c r="K14" s="14" t="s">
        <v>475</v>
      </c>
      <c r="L14" s="13"/>
      <c r="M14" s="476"/>
      <c r="N14" s="477"/>
      <c r="O14" s="14"/>
      <c r="P14" s="13"/>
      <c r="Q14" s="13"/>
      <c r="R14" s="13"/>
      <c r="S14" s="13"/>
      <c r="T14" s="83"/>
      <c r="U14" s="83"/>
      <c r="V14" s="83"/>
      <c r="W14" s="83"/>
      <c r="X14" s="83"/>
      <c r="Y14" s="83"/>
      <c r="Z14" s="83"/>
      <c r="AA14" s="56"/>
      <c r="AB14" s="57"/>
      <c r="AC14" s="483"/>
      <c r="AD14" s="484"/>
      <c r="AE14" s="83"/>
      <c r="AF14" s="83"/>
      <c r="AG14" s="56"/>
      <c r="AH14" s="57"/>
      <c r="AI14" s="474"/>
      <c r="AJ14" s="475"/>
      <c r="AK14" s="498"/>
      <c r="AL14" s="499"/>
      <c r="AM14" s="499"/>
      <c r="AN14" s="477"/>
    </row>
    <row r="15" spans="2:40" ht="13.5" customHeight="1" x14ac:dyDescent="0.15">
      <c r="B15" s="122" t="s">
        <v>480</v>
      </c>
      <c r="C15" s="121">
        <v>10.5</v>
      </c>
      <c r="D15" s="121">
        <v>52.2</v>
      </c>
      <c r="E15" s="121">
        <v>62.7</v>
      </c>
      <c r="F15" s="474"/>
      <c r="G15" s="475"/>
      <c r="H15" s="475"/>
      <c r="I15" s="14"/>
      <c r="J15" s="88"/>
      <c r="K15" s="14" t="s">
        <v>475</v>
      </c>
      <c r="L15" s="13"/>
      <c r="M15" s="476"/>
      <c r="N15" s="477"/>
      <c r="O15" s="14"/>
      <c r="P15" s="13"/>
      <c r="Q15" s="13"/>
      <c r="R15" s="13"/>
      <c r="S15" s="13"/>
      <c r="T15" s="83"/>
      <c r="U15" s="83"/>
      <c r="V15" s="83"/>
      <c r="W15" s="83"/>
      <c r="X15" s="83"/>
      <c r="Y15" s="83"/>
      <c r="Z15" s="83"/>
      <c r="AA15" s="56"/>
      <c r="AB15" s="57"/>
      <c r="AC15" s="483"/>
      <c r="AD15" s="484"/>
      <c r="AE15" s="83"/>
      <c r="AF15" s="83"/>
      <c r="AG15" s="56"/>
      <c r="AH15" s="57"/>
      <c r="AI15" s="474"/>
      <c r="AJ15" s="475"/>
      <c r="AK15" s="498"/>
      <c r="AL15" s="499"/>
      <c r="AM15" s="499"/>
      <c r="AN15" s="477"/>
    </row>
    <row r="16" spans="2:40" ht="13.5" customHeight="1" x14ac:dyDescent="0.15">
      <c r="B16" s="122" t="s">
        <v>481</v>
      </c>
      <c r="C16" s="121">
        <v>10.5</v>
      </c>
      <c r="D16" s="121">
        <v>62.7</v>
      </c>
      <c r="E16" s="121">
        <v>73.2</v>
      </c>
      <c r="F16" s="474"/>
      <c r="G16" s="475"/>
      <c r="H16" s="475"/>
      <c r="I16" s="14"/>
      <c r="J16" s="88"/>
      <c r="K16" s="14"/>
      <c r="L16" s="13"/>
      <c r="M16" s="476"/>
      <c r="N16" s="477"/>
      <c r="O16" s="14"/>
      <c r="P16" s="13"/>
      <c r="Q16" s="13"/>
      <c r="R16" s="13"/>
      <c r="S16" s="13"/>
      <c r="T16" s="83"/>
      <c r="U16" s="83"/>
      <c r="V16" s="83"/>
      <c r="W16" s="83"/>
      <c r="X16" s="83"/>
      <c r="Y16" s="83"/>
      <c r="Z16" s="83"/>
      <c r="AA16" s="56"/>
      <c r="AB16" s="57"/>
      <c r="AC16" s="483"/>
      <c r="AD16" s="484"/>
      <c r="AE16" s="83"/>
      <c r="AF16" s="83"/>
      <c r="AG16" s="56"/>
      <c r="AH16" s="57"/>
      <c r="AI16" s="474"/>
      <c r="AJ16" s="475"/>
      <c r="AK16" s="498"/>
      <c r="AL16" s="499"/>
      <c r="AM16" s="499"/>
      <c r="AN16" s="477"/>
    </row>
    <row r="17" spans="2:40" ht="13.5" customHeight="1" x14ac:dyDescent="0.15">
      <c r="B17" s="122" t="s">
        <v>482</v>
      </c>
      <c r="C17" s="121">
        <v>10.5</v>
      </c>
      <c r="D17" s="121">
        <v>73.2</v>
      </c>
      <c r="E17" s="121">
        <v>83.7</v>
      </c>
      <c r="F17" s="474"/>
      <c r="G17" s="475"/>
      <c r="H17" s="475"/>
      <c r="I17" s="14"/>
      <c r="J17" s="88"/>
      <c r="K17" s="14" t="s">
        <v>475</v>
      </c>
      <c r="L17" s="13"/>
      <c r="M17" s="476"/>
      <c r="N17" s="477"/>
      <c r="O17" s="14"/>
      <c r="P17" s="13"/>
      <c r="Q17" s="13"/>
      <c r="R17" s="13"/>
      <c r="S17" s="13"/>
      <c r="T17" s="83"/>
      <c r="U17" s="83"/>
      <c r="V17" s="83"/>
      <c r="W17" s="83"/>
      <c r="X17" s="83"/>
      <c r="Y17" s="83"/>
      <c r="Z17" s="83"/>
      <c r="AA17" s="56"/>
      <c r="AB17" s="57"/>
      <c r="AC17" s="483"/>
      <c r="AD17" s="484"/>
      <c r="AE17" s="83"/>
      <c r="AF17" s="83"/>
      <c r="AG17" s="56"/>
      <c r="AH17" s="57"/>
      <c r="AI17" s="474"/>
      <c r="AJ17" s="475"/>
      <c r="AK17" s="498"/>
      <c r="AL17" s="499"/>
      <c r="AM17" s="499"/>
      <c r="AN17" s="477"/>
    </row>
    <row r="18" spans="2:40" ht="13.5" customHeight="1" x14ac:dyDescent="0.15">
      <c r="B18" s="122" t="s">
        <v>483</v>
      </c>
      <c r="C18" s="121">
        <v>10.5</v>
      </c>
      <c r="D18" s="121">
        <v>83.7</v>
      </c>
      <c r="E18" s="121">
        <v>94.2</v>
      </c>
      <c r="F18" s="474"/>
      <c r="G18" s="475"/>
      <c r="H18" s="475"/>
      <c r="I18" s="14"/>
      <c r="J18" s="88"/>
      <c r="K18" s="14" t="s">
        <v>475</v>
      </c>
      <c r="L18" s="13"/>
      <c r="M18" s="476"/>
      <c r="N18" s="477"/>
      <c r="O18" s="14"/>
      <c r="P18" s="13"/>
      <c r="Q18" s="13"/>
      <c r="R18" s="13"/>
      <c r="S18" s="13"/>
      <c r="T18" s="83"/>
      <c r="U18" s="83"/>
      <c r="V18" s="83"/>
      <c r="W18" s="83"/>
      <c r="X18" s="83"/>
      <c r="Y18" s="83"/>
      <c r="Z18" s="83"/>
      <c r="AA18" s="56"/>
      <c r="AB18" s="57"/>
      <c r="AC18" s="483"/>
      <c r="AD18" s="484"/>
      <c r="AE18" s="83"/>
      <c r="AF18" s="83"/>
      <c r="AG18" s="56"/>
      <c r="AH18" s="57"/>
      <c r="AI18" s="474"/>
      <c r="AJ18" s="475"/>
      <c r="AK18" s="498"/>
      <c r="AL18" s="499"/>
      <c r="AM18" s="499"/>
      <c r="AN18" s="477"/>
    </row>
    <row r="19" spans="2:40" ht="13.5" customHeight="1" x14ac:dyDescent="0.15">
      <c r="B19" s="122" t="s">
        <v>484</v>
      </c>
      <c r="C19" s="121">
        <v>10.5</v>
      </c>
      <c r="D19" s="121">
        <v>94.2</v>
      </c>
      <c r="E19" s="121">
        <v>104.7</v>
      </c>
      <c r="F19" s="474"/>
      <c r="G19" s="475"/>
      <c r="H19" s="475"/>
      <c r="I19" s="14"/>
      <c r="J19" s="88"/>
      <c r="K19" s="14" t="s">
        <v>475</v>
      </c>
      <c r="L19" s="13"/>
      <c r="M19" s="476"/>
      <c r="N19" s="477"/>
      <c r="O19" s="14"/>
      <c r="P19" s="13"/>
      <c r="Q19" s="13"/>
      <c r="R19" s="13"/>
      <c r="S19" s="13"/>
      <c r="T19" s="83"/>
      <c r="U19" s="83"/>
      <c r="V19" s="83"/>
      <c r="W19" s="83"/>
      <c r="X19" s="83"/>
      <c r="Y19" s="83"/>
      <c r="Z19" s="83"/>
      <c r="AA19" s="56"/>
      <c r="AB19" s="57"/>
      <c r="AC19" s="483"/>
      <c r="AD19" s="484"/>
      <c r="AE19" s="83"/>
      <c r="AF19" s="83"/>
      <c r="AG19" s="56"/>
      <c r="AH19" s="57"/>
      <c r="AI19" s="474"/>
      <c r="AJ19" s="475"/>
      <c r="AK19" s="498"/>
      <c r="AL19" s="499"/>
      <c r="AM19" s="499"/>
      <c r="AN19" s="477"/>
    </row>
    <row r="20" spans="2:40" ht="13.5" customHeight="1" x14ac:dyDescent="0.15">
      <c r="B20" s="122" t="s">
        <v>485</v>
      </c>
      <c r="C20" s="121">
        <v>11</v>
      </c>
      <c r="D20" s="121">
        <v>104.7</v>
      </c>
      <c r="E20" s="121">
        <v>115.7</v>
      </c>
      <c r="F20" s="474"/>
      <c r="G20" s="475"/>
      <c r="H20" s="475"/>
      <c r="I20" s="14"/>
      <c r="J20" s="88"/>
      <c r="K20" s="14" t="s">
        <v>475</v>
      </c>
      <c r="L20" s="13"/>
      <c r="M20" s="476"/>
      <c r="N20" s="477"/>
      <c r="O20" s="14"/>
      <c r="P20" s="13"/>
      <c r="Q20" s="13"/>
      <c r="R20" s="13"/>
      <c r="S20" s="13"/>
      <c r="T20" s="23"/>
      <c r="U20" s="23"/>
      <c r="V20" s="23"/>
      <c r="W20" s="83"/>
      <c r="X20" s="83"/>
      <c r="Y20" s="83"/>
      <c r="Z20" s="83"/>
      <c r="AA20" s="56"/>
      <c r="AB20" s="57"/>
      <c r="AC20" s="483"/>
      <c r="AD20" s="484"/>
      <c r="AE20" s="83"/>
      <c r="AF20" s="83"/>
      <c r="AG20" s="56"/>
      <c r="AH20" s="57"/>
      <c r="AI20" s="474"/>
      <c r="AJ20" s="475"/>
      <c r="AK20" s="498"/>
      <c r="AL20" s="499"/>
      <c r="AM20" s="499"/>
      <c r="AN20" s="477"/>
    </row>
    <row r="21" spans="2:40" ht="13.5" customHeight="1" x14ac:dyDescent="0.15">
      <c r="B21" s="122" t="s">
        <v>486</v>
      </c>
      <c r="C21" s="121">
        <v>11</v>
      </c>
      <c r="D21" s="121">
        <v>115.7</v>
      </c>
      <c r="E21" s="121">
        <v>126.7</v>
      </c>
      <c r="F21" s="474"/>
      <c r="G21" s="475"/>
      <c r="H21" s="475"/>
      <c r="I21" s="14"/>
      <c r="J21" s="88"/>
      <c r="K21" s="14" t="s">
        <v>475</v>
      </c>
      <c r="L21" s="13"/>
      <c r="M21" s="476"/>
      <c r="N21" s="477"/>
      <c r="O21" s="14"/>
      <c r="P21" s="13"/>
      <c r="Q21" s="13"/>
      <c r="R21" s="13"/>
      <c r="S21" s="13"/>
      <c r="T21" s="83"/>
      <c r="U21" s="83"/>
      <c r="V21" s="83"/>
      <c r="W21" s="83"/>
      <c r="X21" s="83"/>
      <c r="Y21" s="83"/>
      <c r="Z21" s="83"/>
      <c r="AA21" s="56"/>
      <c r="AB21" s="57"/>
      <c r="AC21" s="483"/>
      <c r="AD21" s="484"/>
      <c r="AE21" s="83"/>
      <c r="AF21" s="83"/>
      <c r="AG21" s="56"/>
      <c r="AH21" s="57"/>
      <c r="AI21" s="474"/>
      <c r="AJ21" s="475"/>
      <c r="AK21" s="498"/>
      <c r="AL21" s="499"/>
      <c r="AM21" s="499"/>
      <c r="AN21" s="477"/>
    </row>
    <row r="22" spans="2:40" ht="13.5" customHeight="1" x14ac:dyDescent="0.15">
      <c r="B22" s="122" t="s">
        <v>487</v>
      </c>
      <c r="C22" s="121">
        <v>10.5</v>
      </c>
      <c r="D22" s="121">
        <v>126.7</v>
      </c>
      <c r="E22" s="121">
        <v>137.19999999999999</v>
      </c>
      <c r="F22" s="474"/>
      <c r="G22" s="475"/>
      <c r="H22" s="475"/>
      <c r="I22" s="14"/>
      <c r="J22" s="88"/>
      <c r="K22" s="14" t="s">
        <v>475</v>
      </c>
      <c r="L22" s="13"/>
      <c r="M22" s="476"/>
      <c r="N22" s="477"/>
      <c r="O22" s="14"/>
      <c r="P22" s="13"/>
      <c r="Q22" s="13"/>
      <c r="R22" s="13"/>
      <c r="S22" s="13"/>
      <c r="T22" s="83"/>
      <c r="U22" s="83"/>
      <c r="V22" s="83"/>
      <c r="W22" s="83"/>
      <c r="X22" s="83"/>
      <c r="Y22" s="83"/>
      <c r="Z22" s="83"/>
      <c r="AA22" s="56"/>
      <c r="AB22" s="57"/>
      <c r="AC22" s="483"/>
      <c r="AD22" s="484"/>
      <c r="AE22" s="83"/>
      <c r="AF22" s="83"/>
      <c r="AG22" s="56"/>
      <c r="AH22" s="57"/>
      <c r="AI22" s="474"/>
      <c r="AJ22" s="475"/>
      <c r="AK22" s="498"/>
      <c r="AL22" s="499"/>
      <c r="AM22" s="499"/>
      <c r="AN22" s="477"/>
    </row>
    <row r="23" spans="2:40" ht="13.5" customHeight="1" x14ac:dyDescent="0.15">
      <c r="B23" s="122" t="s">
        <v>488</v>
      </c>
      <c r="C23" s="121">
        <v>10.5</v>
      </c>
      <c r="D23" s="121">
        <v>137.19999999999999</v>
      </c>
      <c r="E23" s="121">
        <v>147.69999999999999</v>
      </c>
      <c r="F23" s="474"/>
      <c r="G23" s="475"/>
      <c r="H23" s="475"/>
      <c r="I23" s="14"/>
      <c r="J23" s="88"/>
      <c r="K23" s="14" t="s">
        <v>475</v>
      </c>
      <c r="L23" s="13"/>
      <c r="M23" s="476"/>
      <c r="N23" s="477"/>
      <c r="O23" s="14"/>
      <c r="P23" s="13"/>
      <c r="Q23" s="13"/>
      <c r="R23" s="13"/>
      <c r="S23" s="13"/>
      <c r="T23" s="23"/>
      <c r="U23" s="14"/>
      <c r="V23" s="23"/>
      <c r="W23" s="23"/>
      <c r="X23" s="23"/>
      <c r="Y23" s="23"/>
      <c r="Z23" s="23"/>
      <c r="AA23" s="56"/>
      <c r="AB23" s="14"/>
      <c r="AC23" s="483"/>
      <c r="AD23" s="484"/>
      <c r="AE23" s="83"/>
      <c r="AF23" s="83"/>
      <c r="AG23" s="56"/>
      <c r="AH23" s="57"/>
      <c r="AI23" s="474"/>
      <c r="AJ23" s="475"/>
      <c r="AK23" s="498"/>
      <c r="AL23" s="499"/>
      <c r="AM23" s="499"/>
      <c r="AN23" s="477"/>
    </row>
    <row r="24" spans="2:40" ht="13.5" customHeight="1" x14ac:dyDescent="0.15">
      <c r="B24" s="122" t="s">
        <v>489</v>
      </c>
      <c r="C24" s="121">
        <v>10.5</v>
      </c>
      <c r="D24" s="121">
        <v>147.69999999999999</v>
      </c>
      <c r="E24" s="121">
        <v>158.19999999999999</v>
      </c>
      <c r="F24" s="482"/>
      <c r="G24" s="475"/>
      <c r="H24" s="475"/>
      <c r="I24" s="14"/>
      <c r="J24" s="88"/>
      <c r="K24" s="14" t="s">
        <v>475</v>
      </c>
      <c r="L24" s="13"/>
      <c r="M24" s="476"/>
      <c r="N24" s="477"/>
      <c r="O24" s="14"/>
      <c r="P24" s="13"/>
      <c r="Q24" s="13"/>
      <c r="R24" s="13"/>
      <c r="S24" s="13"/>
      <c r="T24" s="83"/>
      <c r="U24" s="83"/>
      <c r="V24" s="83"/>
      <c r="W24" s="83"/>
      <c r="X24" s="83"/>
      <c r="Y24" s="83"/>
      <c r="Z24" s="83"/>
      <c r="AA24" s="56"/>
      <c r="AB24" s="57"/>
      <c r="AC24" s="483"/>
      <c r="AD24" s="484"/>
      <c r="AE24" s="83"/>
      <c r="AF24" s="83"/>
      <c r="AG24" s="56"/>
      <c r="AH24" s="57"/>
      <c r="AI24" s="474"/>
      <c r="AJ24" s="475"/>
      <c r="AK24" s="498"/>
      <c r="AL24" s="499"/>
      <c r="AM24" s="499"/>
      <c r="AN24" s="477"/>
    </row>
    <row r="25" spans="2:40" ht="13.5" customHeight="1" x14ac:dyDescent="0.15">
      <c r="B25" s="122" t="s">
        <v>490</v>
      </c>
      <c r="C25" s="121">
        <v>10.5</v>
      </c>
      <c r="D25" s="121">
        <v>158.19999999999999</v>
      </c>
      <c r="E25" s="121">
        <v>168.7</v>
      </c>
      <c r="F25" s="482"/>
      <c r="G25" s="475"/>
      <c r="H25" s="475"/>
      <c r="I25" s="14"/>
      <c r="J25" s="88"/>
      <c r="K25" s="14" t="s">
        <v>475</v>
      </c>
      <c r="L25" s="13"/>
      <c r="M25" s="476"/>
      <c r="N25" s="477"/>
      <c r="O25" s="14"/>
      <c r="P25" s="13"/>
      <c r="Q25" s="13"/>
      <c r="R25" s="13"/>
      <c r="S25" s="13"/>
      <c r="T25" s="83"/>
      <c r="U25" s="83"/>
      <c r="V25" s="83"/>
      <c r="W25" s="83"/>
      <c r="X25" s="83"/>
      <c r="Y25" s="83"/>
      <c r="Z25" s="83"/>
      <c r="AA25" s="56"/>
      <c r="AB25" s="57"/>
      <c r="AC25" s="483"/>
      <c r="AD25" s="484"/>
      <c r="AE25" s="83"/>
      <c r="AF25" s="83"/>
      <c r="AG25" s="56"/>
      <c r="AH25" s="57"/>
      <c r="AI25" s="474"/>
      <c r="AJ25" s="475"/>
      <c r="AK25" s="498"/>
      <c r="AL25" s="499"/>
      <c r="AM25" s="499"/>
      <c r="AN25" s="477"/>
    </row>
    <row r="26" spans="2:40" ht="13.5" customHeight="1" x14ac:dyDescent="0.15">
      <c r="B26" s="122" t="s">
        <v>491</v>
      </c>
      <c r="C26" s="121">
        <v>10.5</v>
      </c>
      <c r="D26" s="121">
        <v>168.7</v>
      </c>
      <c r="E26" s="121">
        <v>179.2</v>
      </c>
      <c r="F26" s="482"/>
      <c r="G26" s="475"/>
      <c r="H26" s="475"/>
      <c r="I26" s="14"/>
      <c r="J26" s="88"/>
      <c r="K26" s="14"/>
      <c r="L26" s="13"/>
      <c r="M26" s="476"/>
      <c r="N26" s="477"/>
      <c r="O26" s="14"/>
      <c r="P26" s="14"/>
      <c r="Q26" s="13"/>
      <c r="R26" s="13"/>
      <c r="S26" s="14"/>
      <c r="T26" s="83"/>
      <c r="U26" s="83"/>
      <c r="V26" s="83"/>
      <c r="W26" s="83"/>
      <c r="X26" s="83"/>
      <c r="Y26" s="83"/>
      <c r="Z26" s="83"/>
      <c r="AA26" s="56"/>
      <c r="AB26" s="57"/>
      <c r="AC26" s="483"/>
      <c r="AD26" s="484"/>
      <c r="AE26" s="83"/>
      <c r="AF26" s="83"/>
      <c r="AG26" s="56"/>
      <c r="AH26" s="57"/>
      <c r="AI26" s="474"/>
      <c r="AJ26" s="475"/>
      <c r="AK26" s="498"/>
      <c r="AL26" s="499"/>
      <c r="AM26" s="499"/>
      <c r="AN26" s="477"/>
    </row>
    <row r="27" spans="2:40" ht="13.5" customHeight="1" x14ac:dyDescent="0.15">
      <c r="B27" s="122" t="s">
        <v>492</v>
      </c>
      <c r="C27" s="121">
        <v>10.5</v>
      </c>
      <c r="D27" s="121">
        <v>179.2</v>
      </c>
      <c r="E27" s="121">
        <v>189.7</v>
      </c>
      <c r="F27" s="482"/>
      <c r="G27" s="475"/>
      <c r="H27" s="475"/>
      <c r="I27" s="14"/>
      <c r="J27" s="88"/>
      <c r="K27" s="14" t="s">
        <v>475</v>
      </c>
      <c r="L27" s="13"/>
      <c r="M27" s="476"/>
      <c r="N27" s="477"/>
      <c r="O27" s="14"/>
      <c r="P27" s="13"/>
      <c r="Q27" s="13"/>
      <c r="R27" s="13"/>
      <c r="S27" s="13"/>
      <c r="T27" s="83"/>
      <c r="U27" s="83"/>
      <c r="V27" s="83"/>
      <c r="W27" s="83"/>
      <c r="X27" s="83"/>
      <c r="Y27" s="83"/>
      <c r="Z27" s="83"/>
      <c r="AA27" s="56"/>
      <c r="AB27" s="57"/>
      <c r="AC27" s="483"/>
      <c r="AD27" s="484"/>
      <c r="AE27" s="83"/>
      <c r="AF27" s="83"/>
      <c r="AG27" s="56"/>
      <c r="AH27" s="57"/>
      <c r="AI27" s="474"/>
      <c r="AJ27" s="475"/>
      <c r="AK27" s="498"/>
      <c r="AL27" s="499"/>
      <c r="AM27" s="499"/>
      <c r="AN27" s="477"/>
    </row>
    <row r="28" spans="2:40" ht="13.5" customHeight="1" x14ac:dyDescent="0.15">
      <c r="B28" s="122" t="s">
        <v>493</v>
      </c>
      <c r="C28" s="121">
        <v>11</v>
      </c>
      <c r="D28" s="121">
        <v>189.7</v>
      </c>
      <c r="E28" s="121">
        <v>200.7</v>
      </c>
      <c r="F28" s="482"/>
      <c r="G28" s="475"/>
      <c r="H28" s="475"/>
      <c r="I28" s="14"/>
      <c r="J28" s="88"/>
      <c r="K28" s="14" t="s">
        <v>475</v>
      </c>
      <c r="L28" s="13"/>
      <c r="M28" s="476"/>
      <c r="N28" s="477"/>
      <c r="O28" s="14"/>
      <c r="P28" s="13"/>
      <c r="Q28" s="13"/>
      <c r="R28" s="13"/>
      <c r="S28" s="13"/>
      <c r="T28" s="83"/>
      <c r="U28" s="83"/>
      <c r="V28" s="83"/>
      <c r="W28" s="83"/>
      <c r="X28" s="83"/>
      <c r="Y28" s="83"/>
      <c r="Z28" s="83"/>
      <c r="AA28" s="56"/>
      <c r="AB28" s="57"/>
      <c r="AC28" s="483"/>
      <c r="AD28" s="484"/>
      <c r="AE28" s="83"/>
      <c r="AF28" s="83"/>
      <c r="AG28" s="56"/>
      <c r="AH28" s="57"/>
      <c r="AI28" s="474"/>
      <c r="AJ28" s="475"/>
      <c r="AK28" s="498"/>
      <c r="AL28" s="499"/>
      <c r="AM28" s="499"/>
      <c r="AN28" s="477"/>
    </row>
    <row r="29" spans="2:40" ht="13.5" customHeight="1" x14ac:dyDescent="0.15">
      <c r="B29" s="122" t="s">
        <v>494</v>
      </c>
      <c r="C29" s="121">
        <v>11</v>
      </c>
      <c r="D29" s="121">
        <v>200.7</v>
      </c>
      <c r="E29" s="121">
        <v>211.7</v>
      </c>
      <c r="F29" s="474"/>
      <c r="G29" s="475"/>
      <c r="H29" s="475"/>
      <c r="I29" s="14"/>
      <c r="J29" s="88"/>
      <c r="K29" s="14" t="s">
        <v>475</v>
      </c>
      <c r="L29" s="13"/>
      <c r="M29" s="476"/>
      <c r="N29" s="477"/>
      <c r="O29" s="14"/>
      <c r="P29" s="13"/>
      <c r="Q29" s="13"/>
      <c r="R29" s="13"/>
      <c r="S29" s="13"/>
      <c r="T29" s="83"/>
      <c r="U29" s="83"/>
      <c r="V29" s="83"/>
      <c r="W29" s="83"/>
      <c r="X29" s="83"/>
      <c r="Y29" s="83"/>
      <c r="Z29" s="83"/>
      <c r="AA29" s="56"/>
      <c r="AB29" s="57"/>
      <c r="AC29" s="483"/>
      <c r="AD29" s="484"/>
      <c r="AE29" s="83"/>
      <c r="AF29" s="83"/>
      <c r="AG29" s="56"/>
      <c r="AH29" s="57"/>
      <c r="AI29" s="474"/>
      <c r="AJ29" s="475"/>
      <c r="AK29" s="498"/>
      <c r="AL29" s="499"/>
      <c r="AM29" s="499"/>
      <c r="AN29" s="477"/>
    </row>
    <row r="30" spans="2:40" ht="13.5" customHeight="1" x14ac:dyDescent="0.15">
      <c r="B30" s="122" t="s">
        <v>495</v>
      </c>
      <c r="C30" s="121">
        <v>11</v>
      </c>
      <c r="D30" s="121">
        <v>211.7</v>
      </c>
      <c r="E30" s="121">
        <v>222.7</v>
      </c>
      <c r="F30" s="474"/>
      <c r="G30" s="475"/>
      <c r="H30" s="475"/>
      <c r="I30" s="14"/>
      <c r="J30" s="88"/>
      <c r="K30" s="14"/>
      <c r="L30" s="13"/>
      <c r="M30" s="476"/>
      <c r="N30" s="477"/>
      <c r="O30" s="14"/>
      <c r="P30" s="13"/>
      <c r="Q30" s="13"/>
      <c r="R30" s="13"/>
      <c r="S30" s="13"/>
      <c r="T30" s="83"/>
      <c r="U30" s="83"/>
      <c r="V30" s="83"/>
      <c r="W30" s="83"/>
      <c r="X30" s="83"/>
      <c r="Y30" s="83"/>
      <c r="Z30" s="83"/>
      <c r="AA30" s="56"/>
      <c r="AB30" s="57"/>
      <c r="AC30" s="483"/>
      <c r="AD30" s="484"/>
      <c r="AE30" s="83"/>
      <c r="AF30" s="83"/>
      <c r="AG30" s="56"/>
      <c r="AH30" s="57"/>
      <c r="AI30" s="474"/>
      <c r="AJ30" s="475"/>
      <c r="AK30" s="498"/>
      <c r="AL30" s="499"/>
      <c r="AM30" s="499"/>
      <c r="AN30" s="477"/>
    </row>
    <row r="31" spans="2:40" ht="13.5" customHeight="1" x14ac:dyDescent="0.15">
      <c r="B31" s="122" t="s">
        <v>496</v>
      </c>
      <c r="C31" s="121">
        <v>11</v>
      </c>
      <c r="D31" s="121">
        <v>222.7</v>
      </c>
      <c r="E31" s="121">
        <v>233.7</v>
      </c>
      <c r="F31" s="474"/>
      <c r="G31" s="475"/>
      <c r="H31" s="475"/>
      <c r="I31" s="14"/>
      <c r="J31" s="88"/>
      <c r="K31" s="14" t="s">
        <v>475</v>
      </c>
      <c r="L31" s="13"/>
      <c r="M31" s="476"/>
      <c r="N31" s="477"/>
      <c r="O31" s="14"/>
      <c r="P31" s="13"/>
      <c r="Q31" s="13"/>
      <c r="R31" s="13"/>
      <c r="S31" s="13"/>
      <c r="T31" s="83"/>
      <c r="U31" s="83"/>
      <c r="V31" s="83"/>
      <c r="W31" s="83"/>
      <c r="X31" s="83"/>
      <c r="Y31" s="83"/>
      <c r="Z31" s="83"/>
      <c r="AA31" s="56"/>
      <c r="AB31" s="57"/>
      <c r="AC31" s="483"/>
      <c r="AD31" s="484"/>
      <c r="AE31" s="83"/>
      <c r="AF31" s="83"/>
      <c r="AG31" s="56"/>
      <c r="AH31" s="57"/>
      <c r="AI31" s="474"/>
      <c r="AJ31" s="475"/>
      <c r="AK31" s="498"/>
      <c r="AL31" s="499"/>
      <c r="AM31" s="499"/>
      <c r="AN31" s="477"/>
    </row>
    <row r="32" spans="2:40" ht="13.5" customHeight="1" x14ac:dyDescent="0.15">
      <c r="B32" s="122" t="s">
        <v>497</v>
      </c>
      <c r="C32" s="121">
        <v>11</v>
      </c>
      <c r="D32" s="121">
        <v>233.7</v>
      </c>
      <c r="E32" s="121">
        <v>244.7</v>
      </c>
      <c r="F32" s="474"/>
      <c r="G32" s="475"/>
      <c r="H32" s="475"/>
      <c r="I32" s="14"/>
      <c r="J32" s="88"/>
      <c r="K32" s="14" t="s">
        <v>475</v>
      </c>
      <c r="L32" s="13"/>
      <c r="M32" s="476"/>
      <c r="N32" s="477"/>
      <c r="O32" s="14"/>
      <c r="P32" s="13"/>
      <c r="Q32" s="13"/>
      <c r="R32" s="13"/>
      <c r="S32" s="13"/>
      <c r="T32" s="83"/>
      <c r="U32" s="83"/>
      <c r="V32" s="83"/>
      <c r="W32" s="83"/>
      <c r="X32" s="83"/>
      <c r="Y32" s="83"/>
      <c r="Z32" s="83"/>
      <c r="AA32" s="56"/>
      <c r="AB32" s="57"/>
      <c r="AC32" s="483"/>
      <c r="AD32" s="484"/>
      <c r="AE32" s="83"/>
      <c r="AF32" s="83"/>
      <c r="AG32" s="56"/>
      <c r="AH32" s="57"/>
      <c r="AI32" s="474"/>
      <c r="AJ32" s="475"/>
      <c r="AK32" s="498"/>
      <c r="AL32" s="499"/>
      <c r="AM32" s="499"/>
      <c r="AN32" s="477"/>
    </row>
    <row r="33" spans="2:40" ht="13.5" customHeight="1" x14ac:dyDescent="0.15">
      <c r="B33" s="122" t="s">
        <v>498</v>
      </c>
      <c r="C33" s="121">
        <v>11</v>
      </c>
      <c r="D33" s="121">
        <v>244.7</v>
      </c>
      <c r="E33" s="121">
        <v>255.7</v>
      </c>
      <c r="F33" s="474"/>
      <c r="G33" s="475"/>
      <c r="H33" s="475"/>
      <c r="I33" s="14"/>
      <c r="J33" s="88"/>
      <c r="K33" s="14" t="s">
        <v>475</v>
      </c>
      <c r="L33" s="13"/>
      <c r="M33" s="476"/>
      <c r="N33" s="477"/>
      <c r="O33" s="14"/>
      <c r="P33" s="13"/>
      <c r="Q33" s="13"/>
      <c r="R33" s="13"/>
      <c r="S33" s="13"/>
      <c r="T33" s="83"/>
      <c r="U33" s="83"/>
      <c r="V33" s="83"/>
      <c r="W33" s="83"/>
      <c r="X33" s="83"/>
      <c r="Y33" s="83"/>
      <c r="Z33" s="83"/>
      <c r="AA33" s="56"/>
      <c r="AB33" s="57"/>
      <c r="AC33" s="483"/>
      <c r="AD33" s="484"/>
      <c r="AE33" s="83"/>
      <c r="AF33" s="83"/>
      <c r="AG33" s="56"/>
      <c r="AH33" s="57"/>
      <c r="AI33" s="474"/>
      <c r="AJ33" s="475"/>
      <c r="AK33" s="498"/>
      <c r="AL33" s="499"/>
      <c r="AM33" s="499"/>
      <c r="AN33" s="477"/>
    </row>
    <row r="34" spans="2:40" ht="13.5" customHeight="1" x14ac:dyDescent="0.15">
      <c r="B34" s="122" t="s">
        <v>499</v>
      </c>
      <c r="C34" s="121">
        <v>11</v>
      </c>
      <c r="D34" s="121">
        <v>255.7</v>
      </c>
      <c r="E34" s="121">
        <v>266.7</v>
      </c>
      <c r="F34" s="474"/>
      <c r="G34" s="475"/>
      <c r="H34" s="475"/>
      <c r="I34" s="14"/>
      <c r="J34" s="88"/>
      <c r="K34" s="14" t="s">
        <v>475</v>
      </c>
      <c r="L34" s="13"/>
      <c r="M34" s="476"/>
      <c r="N34" s="477"/>
      <c r="O34" s="14"/>
      <c r="P34" s="13"/>
      <c r="Q34" s="13"/>
      <c r="R34" s="13"/>
      <c r="S34" s="13"/>
      <c r="T34" s="83"/>
      <c r="U34" s="83"/>
      <c r="V34" s="83"/>
      <c r="W34" s="83"/>
      <c r="X34" s="83"/>
      <c r="Y34" s="83"/>
      <c r="Z34" s="83"/>
      <c r="AA34" s="56"/>
      <c r="AB34" s="57"/>
      <c r="AC34" s="483"/>
      <c r="AD34" s="484"/>
      <c r="AE34" s="83"/>
      <c r="AF34" s="83"/>
      <c r="AG34" s="56"/>
      <c r="AH34" s="57"/>
      <c r="AI34" s="474"/>
      <c r="AJ34" s="475"/>
      <c r="AK34" s="498"/>
      <c r="AL34" s="499"/>
      <c r="AM34" s="499"/>
      <c r="AN34" s="477"/>
    </row>
    <row r="35" spans="2:40" ht="13.5" customHeight="1" x14ac:dyDescent="0.15">
      <c r="B35" s="122" t="s">
        <v>500</v>
      </c>
      <c r="C35" s="121">
        <v>11</v>
      </c>
      <c r="D35" s="121">
        <v>266.7</v>
      </c>
      <c r="E35" s="121">
        <v>277.7</v>
      </c>
      <c r="F35" s="482"/>
      <c r="G35" s="475"/>
      <c r="H35" s="475"/>
      <c r="I35" s="14"/>
      <c r="J35" s="88"/>
      <c r="K35" s="14" t="s">
        <v>475</v>
      </c>
      <c r="L35" s="13"/>
      <c r="M35" s="476"/>
      <c r="N35" s="477"/>
      <c r="O35" s="14"/>
      <c r="P35" s="13"/>
      <c r="Q35" s="13"/>
      <c r="R35" s="13"/>
      <c r="S35" s="13"/>
      <c r="T35" s="83"/>
      <c r="U35" s="83"/>
      <c r="V35" s="83"/>
      <c r="W35" s="83"/>
      <c r="X35" s="83"/>
      <c r="Y35" s="83"/>
      <c r="Z35" s="83"/>
      <c r="AA35" s="56"/>
      <c r="AB35" s="57"/>
      <c r="AC35" s="483"/>
      <c r="AD35" s="484"/>
      <c r="AE35" s="83"/>
      <c r="AF35" s="83"/>
      <c r="AG35" s="56"/>
      <c r="AH35" s="57"/>
      <c r="AI35" s="474"/>
      <c r="AJ35" s="475"/>
      <c r="AK35" s="498"/>
      <c r="AL35" s="499"/>
      <c r="AM35" s="499"/>
      <c r="AN35" s="477"/>
    </row>
    <row r="36" spans="2:40" ht="13.5" customHeight="1" x14ac:dyDescent="0.15">
      <c r="B36" s="122" t="s">
        <v>501</v>
      </c>
      <c r="C36" s="121">
        <v>8.6999999999999993</v>
      </c>
      <c r="D36" s="121">
        <v>277.7</v>
      </c>
      <c r="E36" s="121">
        <v>286.39999999999998</v>
      </c>
      <c r="F36" s="482"/>
      <c r="G36" s="475"/>
      <c r="H36" s="475"/>
      <c r="I36" s="14"/>
      <c r="J36" s="88"/>
      <c r="K36" s="14"/>
      <c r="L36" s="13"/>
      <c r="M36" s="476"/>
      <c r="N36" s="477"/>
      <c r="O36" s="14"/>
      <c r="P36" s="13"/>
      <c r="Q36" s="13"/>
      <c r="R36" s="13"/>
      <c r="S36" s="13"/>
      <c r="T36" s="83"/>
      <c r="U36" s="83"/>
      <c r="V36" s="83"/>
      <c r="W36" s="83"/>
      <c r="X36" s="83"/>
      <c r="Y36" s="83"/>
      <c r="Z36" s="83"/>
      <c r="AA36" s="56"/>
      <c r="AB36" s="57"/>
      <c r="AC36" s="483"/>
      <c r="AD36" s="484"/>
      <c r="AE36" s="83"/>
      <c r="AF36" s="83"/>
      <c r="AG36" s="56"/>
      <c r="AH36" s="57"/>
      <c r="AI36" s="474"/>
      <c r="AJ36" s="475"/>
      <c r="AK36" s="498"/>
      <c r="AL36" s="499"/>
      <c r="AM36" s="499"/>
      <c r="AN36" s="477"/>
    </row>
    <row r="37" spans="2:40" ht="13.5" customHeight="1" x14ac:dyDescent="0.15">
      <c r="B37" s="122"/>
      <c r="C37" s="121"/>
      <c r="D37" s="121"/>
      <c r="E37" s="121"/>
      <c r="F37" s="482"/>
      <c r="G37" s="475"/>
      <c r="H37" s="475"/>
      <c r="I37" s="14"/>
      <c r="J37" s="88"/>
      <c r="K37" s="14"/>
      <c r="L37" s="13"/>
      <c r="M37" s="476"/>
      <c r="N37" s="477"/>
      <c r="O37" s="14"/>
      <c r="P37" s="14"/>
      <c r="Q37" s="13"/>
      <c r="R37" s="13"/>
      <c r="S37" s="14"/>
      <c r="T37" s="23"/>
      <c r="U37" s="14"/>
      <c r="V37" s="23"/>
      <c r="W37" s="83"/>
      <c r="X37" s="83"/>
      <c r="Y37" s="83"/>
      <c r="Z37" s="83"/>
      <c r="AA37" s="56"/>
      <c r="AB37" s="57"/>
      <c r="AC37" s="483"/>
      <c r="AD37" s="484"/>
      <c r="AE37" s="83"/>
      <c r="AF37" s="83"/>
      <c r="AG37" s="56"/>
      <c r="AH37" s="57"/>
      <c r="AI37" s="474"/>
      <c r="AJ37" s="475"/>
      <c r="AK37" s="498"/>
      <c r="AL37" s="499"/>
      <c r="AM37" s="499"/>
      <c r="AN37" s="477"/>
    </row>
    <row r="38" spans="2:40" ht="13.5" customHeight="1" x14ac:dyDescent="0.15">
      <c r="B38" s="122"/>
      <c r="C38" s="121"/>
      <c r="D38" s="121"/>
      <c r="E38" s="121"/>
      <c r="F38" s="474"/>
      <c r="G38" s="475"/>
      <c r="H38" s="475"/>
      <c r="I38" s="14"/>
      <c r="J38" s="88"/>
      <c r="K38" s="14"/>
      <c r="L38" s="13"/>
      <c r="M38" s="476"/>
      <c r="N38" s="477"/>
      <c r="O38" s="14"/>
      <c r="P38" s="13"/>
      <c r="Q38" s="13"/>
      <c r="R38" s="13"/>
      <c r="S38" s="13"/>
      <c r="T38" s="83"/>
      <c r="U38" s="83"/>
      <c r="V38" s="83"/>
      <c r="W38" s="83"/>
      <c r="X38" s="83"/>
      <c r="Y38" s="83"/>
      <c r="Z38" s="83"/>
      <c r="AA38" s="56"/>
      <c r="AB38" s="57"/>
      <c r="AC38" s="483"/>
      <c r="AD38" s="484"/>
      <c r="AE38" s="83"/>
      <c r="AF38" s="83"/>
      <c r="AG38" s="56"/>
      <c r="AH38" s="57"/>
      <c r="AI38" s="474"/>
      <c r="AJ38" s="475"/>
      <c r="AK38" s="498"/>
      <c r="AL38" s="499"/>
      <c r="AM38" s="499"/>
      <c r="AN38" s="477"/>
    </row>
    <row r="39" spans="2:40" ht="13.5" customHeight="1" x14ac:dyDescent="0.15">
      <c r="B39" s="122"/>
      <c r="C39" s="121"/>
      <c r="D39" s="121"/>
      <c r="E39" s="121"/>
      <c r="F39" s="474"/>
      <c r="G39" s="475"/>
      <c r="H39" s="475"/>
      <c r="I39" s="14"/>
      <c r="J39" s="88"/>
      <c r="K39" s="14"/>
      <c r="L39" s="13"/>
      <c r="M39" s="476"/>
      <c r="N39" s="477"/>
      <c r="O39" s="14"/>
      <c r="P39" s="13"/>
      <c r="Q39" s="13"/>
      <c r="R39" s="13"/>
      <c r="S39" s="13"/>
      <c r="T39" s="83"/>
      <c r="U39" s="83"/>
      <c r="V39" s="83"/>
      <c r="W39" s="83"/>
      <c r="X39" s="83"/>
      <c r="Y39" s="83"/>
      <c r="Z39" s="83"/>
      <c r="AA39" s="56"/>
      <c r="AB39" s="57"/>
      <c r="AC39" s="483"/>
      <c r="AD39" s="484"/>
      <c r="AE39" s="83"/>
      <c r="AF39" s="83"/>
      <c r="AG39" s="56"/>
      <c r="AH39" s="57"/>
      <c r="AI39" s="474"/>
      <c r="AJ39" s="475"/>
      <c r="AK39" s="498"/>
      <c r="AL39" s="499"/>
      <c r="AM39" s="499"/>
      <c r="AN39" s="477"/>
    </row>
    <row r="40" spans="2:40" ht="13.5" customHeight="1" x14ac:dyDescent="0.15">
      <c r="B40" s="122"/>
      <c r="C40" s="121"/>
      <c r="D40" s="121"/>
      <c r="E40" s="121"/>
      <c r="F40" s="474"/>
      <c r="G40" s="475"/>
      <c r="H40" s="475"/>
      <c r="I40" s="14"/>
      <c r="J40" s="88"/>
      <c r="K40" s="14"/>
      <c r="L40" s="13"/>
      <c r="M40" s="476"/>
      <c r="N40" s="477"/>
      <c r="O40" s="14"/>
      <c r="P40" s="13"/>
      <c r="Q40" s="13"/>
      <c r="R40" s="13"/>
      <c r="S40" s="13"/>
      <c r="T40" s="83"/>
      <c r="U40" s="83"/>
      <c r="V40" s="83"/>
      <c r="W40" s="83"/>
      <c r="X40" s="83"/>
      <c r="Y40" s="83"/>
      <c r="Z40" s="83"/>
      <c r="AA40" s="56"/>
      <c r="AB40" s="57"/>
      <c r="AC40" s="483"/>
      <c r="AD40" s="484"/>
      <c r="AE40" s="83"/>
      <c r="AF40" s="83"/>
      <c r="AG40" s="56"/>
      <c r="AH40" s="57"/>
      <c r="AI40" s="474"/>
      <c r="AJ40" s="475"/>
      <c r="AK40" s="498"/>
      <c r="AL40" s="499"/>
      <c r="AM40" s="499"/>
      <c r="AN40" s="477"/>
    </row>
    <row r="41" spans="2:40" ht="13.5" customHeight="1" x14ac:dyDescent="0.15">
      <c r="B41" s="122"/>
      <c r="C41" s="121"/>
      <c r="D41" s="121"/>
      <c r="E41" s="121"/>
      <c r="F41" s="474"/>
      <c r="G41" s="475"/>
      <c r="H41" s="475"/>
      <c r="I41" s="14"/>
      <c r="J41" s="88"/>
      <c r="K41" s="14"/>
      <c r="L41" s="13"/>
      <c r="M41" s="476"/>
      <c r="N41" s="477"/>
      <c r="O41" s="14"/>
      <c r="P41" s="13"/>
      <c r="Q41" s="13"/>
      <c r="R41" s="13"/>
      <c r="S41" s="13"/>
      <c r="T41" s="83"/>
      <c r="U41" s="83"/>
      <c r="V41" s="83"/>
      <c r="W41" s="83"/>
      <c r="X41" s="83"/>
      <c r="Y41" s="83"/>
      <c r="Z41" s="83"/>
      <c r="AA41" s="56"/>
      <c r="AB41" s="57"/>
      <c r="AC41" s="483"/>
      <c r="AD41" s="484"/>
      <c r="AE41" s="83"/>
      <c r="AF41" s="83"/>
      <c r="AG41" s="56"/>
      <c r="AH41" s="57"/>
      <c r="AI41" s="474"/>
      <c r="AJ41" s="475"/>
      <c r="AK41" s="498"/>
      <c r="AL41" s="499"/>
      <c r="AM41" s="499"/>
      <c r="AN41" s="477"/>
    </row>
    <row r="42" spans="2:40" ht="13.5" customHeight="1" x14ac:dyDescent="0.15">
      <c r="B42" s="4" t="s">
        <v>106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2"/>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04" t="s">
        <v>107</v>
      </c>
      <c r="C3" s="504"/>
      <c r="D3" s="504"/>
      <c r="E3" s="504"/>
      <c r="F3" s="504"/>
      <c r="G3" s="504"/>
      <c r="H3" s="504"/>
      <c r="I3" s="504"/>
      <c r="J3" s="504"/>
      <c r="K3" s="504"/>
      <c r="L3" s="504"/>
      <c r="M3" s="504"/>
      <c r="N3" s="504"/>
      <c r="O3" s="504"/>
      <c r="P3" s="504"/>
      <c r="Q3" s="504"/>
      <c r="R3" s="504"/>
      <c r="S3" s="504"/>
      <c r="T3" s="504"/>
      <c r="U3" s="504"/>
      <c r="V3" s="504"/>
      <c r="W3" s="504"/>
      <c r="X3" s="504"/>
      <c r="Y3" s="504"/>
      <c r="Z3" s="504"/>
      <c r="AA3" s="504"/>
      <c r="AB3" s="504"/>
      <c r="AC3" s="504"/>
      <c r="AD3" s="504"/>
      <c r="AE3" s="504"/>
      <c r="AF3" s="504"/>
      <c r="AG3" s="504"/>
      <c r="AH3" s="504"/>
      <c r="AI3" s="504"/>
    </row>
    <row r="4" spans="2:35" ht="20.100000000000001" customHeight="1" x14ac:dyDescent="0.15">
      <c r="B4" s="505" t="s">
        <v>54</v>
      </c>
      <c r="C4" s="506"/>
      <c r="D4" s="507"/>
      <c r="E4" s="508" t="str">
        <f>'様式A-1'!D3</f>
        <v>オキウラトンネル</v>
      </c>
      <c r="F4" s="509"/>
      <c r="G4" s="509"/>
      <c r="H4" s="509"/>
      <c r="I4" s="510"/>
      <c r="J4" s="511" t="s">
        <v>55</v>
      </c>
      <c r="K4" s="511"/>
      <c r="L4" s="511"/>
      <c r="M4" s="512" t="str">
        <f>'様式A-1'!J3</f>
        <v>県道　大島環状線</v>
      </c>
      <c r="N4" s="512"/>
      <c r="O4" s="512"/>
      <c r="P4" s="512"/>
      <c r="Q4" s="512"/>
      <c r="R4" s="512"/>
      <c r="S4" s="530" t="s">
        <v>58</v>
      </c>
      <c r="T4" s="531"/>
      <c r="U4" s="531"/>
      <c r="V4" s="532"/>
      <c r="W4" s="536" t="str">
        <f>'様式A-1'!K5</f>
        <v>株式会社 長大
鷲尾 寛</v>
      </c>
      <c r="X4" s="537"/>
      <c r="Y4" s="537"/>
      <c r="Z4" s="537"/>
      <c r="AA4" s="537"/>
      <c r="AB4" s="538"/>
      <c r="AC4" s="542" t="s">
        <v>108</v>
      </c>
      <c r="AD4" s="543"/>
      <c r="AE4" s="544"/>
      <c r="AF4" s="513">
        <f>'様式A-1'!R5</f>
        <v>46080</v>
      </c>
      <c r="AG4" s="514"/>
      <c r="AH4" s="514"/>
      <c r="AI4" s="515"/>
    </row>
    <row r="5" spans="2:35" ht="20.100000000000001" customHeight="1" x14ac:dyDescent="0.15">
      <c r="B5" s="519" t="s">
        <v>64</v>
      </c>
      <c r="C5" s="520"/>
      <c r="D5" s="521"/>
      <c r="E5" s="522" t="str">
        <f>'様式A-1'!D4</f>
        <v>沖浦トンネル</v>
      </c>
      <c r="F5" s="523"/>
      <c r="G5" s="523"/>
      <c r="H5" s="523"/>
      <c r="I5" s="524"/>
      <c r="J5" s="525" t="s">
        <v>65</v>
      </c>
      <c r="K5" s="525"/>
      <c r="L5" s="525"/>
      <c r="M5" s="512" t="str">
        <f>'様式A-1'!R3</f>
        <v>柳井土木建築事務所</v>
      </c>
      <c r="N5" s="512"/>
      <c r="O5" s="512"/>
      <c r="P5" s="512"/>
      <c r="Q5" s="512"/>
      <c r="R5" s="512"/>
      <c r="S5" s="533"/>
      <c r="T5" s="534"/>
      <c r="U5" s="534"/>
      <c r="V5" s="535"/>
      <c r="W5" s="539"/>
      <c r="X5" s="540"/>
      <c r="Y5" s="540"/>
      <c r="Z5" s="540"/>
      <c r="AA5" s="540"/>
      <c r="AB5" s="541"/>
      <c r="AC5" s="545"/>
      <c r="AD5" s="546"/>
      <c r="AE5" s="547"/>
      <c r="AF5" s="516"/>
      <c r="AG5" s="517"/>
      <c r="AH5" s="517"/>
      <c r="AI5" s="518"/>
    </row>
    <row r="6" spans="2:35" ht="26.25" customHeight="1" x14ac:dyDescent="0.15">
      <c r="B6" s="526" t="s">
        <v>109</v>
      </c>
      <c r="C6" s="528"/>
      <c r="D6" s="528"/>
      <c r="E6" s="528"/>
      <c r="F6" s="528"/>
      <c r="G6" s="528"/>
      <c r="H6" s="528"/>
      <c r="I6" s="528"/>
      <c r="J6" s="528"/>
      <c r="K6" s="528"/>
      <c r="L6" s="528"/>
      <c r="M6" s="528"/>
      <c r="N6" s="528"/>
      <c r="O6" s="528"/>
      <c r="P6" s="528"/>
      <c r="Q6" s="528"/>
      <c r="R6" s="528"/>
      <c r="S6" s="528"/>
      <c r="T6" s="528"/>
      <c r="U6" s="528"/>
      <c r="V6" s="528"/>
      <c r="W6" s="528"/>
      <c r="X6" s="528"/>
      <c r="Y6" s="528"/>
      <c r="Z6" s="528"/>
      <c r="AA6" s="528"/>
      <c r="AB6" s="528"/>
      <c r="AC6" s="528"/>
      <c r="AD6" s="528"/>
      <c r="AE6" s="528"/>
      <c r="AF6" s="528"/>
      <c r="AG6" s="528"/>
      <c r="AH6" s="528"/>
      <c r="AI6" s="528"/>
    </row>
    <row r="7" spans="2:35" ht="35.450000000000003" customHeight="1" x14ac:dyDescent="0.15">
      <c r="B7" s="527"/>
      <c r="C7" s="529"/>
      <c r="D7" s="529"/>
      <c r="E7" s="529"/>
      <c r="F7" s="529"/>
      <c r="G7" s="529"/>
      <c r="H7" s="529"/>
      <c r="I7" s="529"/>
      <c r="J7" s="529"/>
      <c r="K7" s="529"/>
      <c r="L7" s="529"/>
      <c r="M7" s="529"/>
      <c r="N7" s="529"/>
      <c r="O7" s="529"/>
      <c r="P7" s="529"/>
      <c r="Q7" s="529"/>
      <c r="R7" s="529"/>
      <c r="S7" s="529"/>
      <c r="T7" s="529"/>
      <c r="U7" s="529"/>
      <c r="V7" s="529"/>
      <c r="W7" s="529"/>
      <c r="X7" s="529"/>
      <c r="Y7" s="529"/>
      <c r="Z7" s="529"/>
      <c r="AA7" s="529"/>
      <c r="AB7" s="529"/>
      <c r="AC7" s="529"/>
      <c r="AD7" s="529"/>
      <c r="AE7" s="529"/>
      <c r="AF7" s="529"/>
      <c r="AG7" s="529"/>
      <c r="AH7" s="529"/>
      <c r="AI7" s="529"/>
    </row>
    <row r="8" spans="2:35" ht="35.450000000000003" customHeight="1" x14ac:dyDescent="0.15">
      <c r="B8" s="527"/>
      <c r="C8" s="529"/>
      <c r="D8" s="529"/>
      <c r="E8" s="529"/>
      <c r="F8" s="529"/>
      <c r="G8" s="529"/>
      <c r="H8" s="529"/>
      <c r="I8" s="529"/>
      <c r="J8" s="529"/>
      <c r="K8" s="529"/>
      <c r="L8" s="529"/>
      <c r="M8" s="529"/>
      <c r="N8" s="529"/>
      <c r="O8" s="529"/>
      <c r="P8" s="529"/>
      <c r="Q8" s="529"/>
      <c r="R8" s="529"/>
      <c r="S8" s="529"/>
      <c r="T8" s="529"/>
      <c r="U8" s="529"/>
      <c r="V8" s="529"/>
      <c r="W8" s="529"/>
      <c r="X8" s="529"/>
      <c r="Y8" s="529"/>
      <c r="Z8" s="529"/>
      <c r="AA8" s="529"/>
      <c r="AB8" s="529"/>
      <c r="AC8" s="529"/>
      <c r="AD8" s="529"/>
      <c r="AE8" s="529"/>
      <c r="AF8" s="529"/>
      <c r="AG8" s="529"/>
      <c r="AH8" s="529"/>
      <c r="AI8" s="529"/>
    </row>
    <row r="9" spans="2:35" ht="35.450000000000003" customHeight="1" x14ac:dyDescent="0.15">
      <c r="B9" s="527"/>
      <c r="C9" s="529"/>
      <c r="D9" s="529"/>
      <c r="E9" s="529"/>
      <c r="F9" s="529"/>
      <c r="G9" s="529"/>
      <c r="H9" s="529"/>
      <c r="I9" s="529"/>
      <c r="J9" s="529"/>
      <c r="K9" s="529"/>
      <c r="L9" s="529"/>
      <c r="M9" s="529"/>
      <c r="N9" s="529"/>
      <c r="O9" s="529"/>
      <c r="P9" s="529"/>
      <c r="Q9" s="529"/>
      <c r="R9" s="529"/>
      <c r="S9" s="529"/>
      <c r="T9" s="529"/>
      <c r="U9" s="529"/>
      <c r="V9" s="529"/>
      <c r="W9" s="529"/>
      <c r="X9" s="529"/>
      <c r="Y9" s="529"/>
      <c r="Z9" s="529"/>
      <c r="AA9" s="529"/>
      <c r="AB9" s="529"/>
      <c r="AC9" s="529"/>
      <c r="AD9" s="529"/>
      <c r="AE9" s="529"/>
      <c r="AF9" s="529"/>
      <c r="AG9" s="529"/>
      <c r="AH9" s="529"/>
      <c r="AI9" s="529"/>
    </row>
    <row r="10" spans="2:35" ht="35.450000000000003" customHeight="1" x14ac:dyDescent="0.15">
      <c r="B10" s="527"/>
      <c r="C10" s="529"/>
      <c r="D10" s="529"/>
      <c r="E10" s="529"/>
      <c r="F10" s="529"/>
      <c r="G10" s="529"/>
      <c r="H10" s="529"/>
      <c r="I10" s="529"/>
      <c r="J10" s="529"/>
      <c r="K10" s="529"/>
      <c r="L10" s="529"/>
      <c r="M10" s="529"/>
      <c r="N10" s="529"/>
      <c r="O10" s="529"/>
      <c r="P10" s="529"/>
      <c r="Q10" s="529"/>
      <c r="R10" s="529"/>
      <c r="S10" s="529"/>
      <c r="T10" s="529"/>
      <c r="U10" s="529"/>
      <c r="V10" s="529"/>
      <c r="W10" s="529"/>
      <c r="X10" s="529"/>
      <c r="Y10" s="529"/>
      <c r="Z10" s="529"/>
      <c r="AA10" s="529"/>
      <c r="AB10" s="529"/>
      <c r="AC10" s="529"/>
      <c r="AD10" s="529"/>
      <c r="AE10" s="529"/>
      <c r="AF10" s="529"/>
      <c r="AG10" s="529"/>
      <c r="AH10" s="529"/>
      <c r="AI10" s="529"/>
    </row>
    <row r="11" spans="2:35" ht="35.450000000000003" customHeight="1" x14ac:dyDescent="0.15">
      <c r="B11" s="527"/>
      <c r="C11" s="529"/>
      <c r="D11" s="529"/>
      <c r="E11" s="529"/>
      <c r="F11" s="529"/>
      <c r="G11" s="529"/>
      <c r="H11" s="529"/>
      <c r="I11" s="529"/>
      <c r="J11" s="529"/>
      <c r="K11" s="529"/>
      <c r="L11" s="529"/>
      <c r="M11" s="529"/>
      <c r="N11" s="529"/>
      <c r="O11" s="529"/>
      <c r="P11" s="529"/>
      <c r="Q11" s="529"/>
      <c r="R11" s="529"/>
      <c r="S11" s="529"/>
      <c r="T11" s="529"/>
      <c r="U11" s="529"/>
      <c r="V11" s="529"/>
      <c r="W11" s="529"/>
      <c r="X11" s="529"/>
      <c r="Y11" s="529"/>
      <c r="Z11" s="529"/>
      <c r="AA11" s="529"/>
      <c r="AB11" s="529"/>
      <c r="AC11" s="529"/>
      <c r="AD11" s="529"/>
      <c r="AE11" s="529"/>
      <c r="AF11" s="529"/>
      <c r="AG11" s="529"/>
      <c r="AH11" s="529"/>
      <c r="AI11" s="529"/>
    </row>
    <row r="12" spans="2:35" ht="35.450000000000003" customHeight="1" x14ac:dyDescent="0.15">
      <c r="B12" s="527"/>
      <c r="C12" s="529"/>
      <c r="D12" s="529"/>
      <c r="E12" s="529"/>
      <c r="F12" s="529"/>
      <c r="G12" s="529"/>
      <c r="H12" s="529"/>
      <c r="I12" s="529"/>
      <c r="J12" s="529"/>
      <c r="K12" s="529"/>
      <c r="L12" s="529"/>
      <c r="M12" s="529"/>
      <c r="N12" s="529"/>
      <c r="O12" s="529"/>
      <c r="P12" s="529"/>
      <c r="Q12" s="529"/>
      <c r="R12" s="529"/>
      <c r="S12" s="529"/>
      <c r="T12" s="529"/>
      <c r="U12" s="529"/>
      <c r="V12" s="529"/>
      <c r="W12" s="529"/>
      <c r="X12" s="529"/>
      <c r="Y12" s="529"/>
      <c r="Z12" s="529"/>
      <c r="AA12" s="529"/>
      <c r="AB12" s="529"/>
      <c r="AC12" s="529"/>
      <c r="AD12" s="529"/>
      <c r="AE12" s="529"/>
      <c r="AF12" s="529"/>
      <c r="AG12" s="529"/>
      <c r="AH12" s="529"/>
      <c r="AI12" s="529"/>
    </row>
    <row r="13" spans="2:35" ht="35.450000000000003" customHeight="1" x14ac:dyDescent="0.15">
      <c r="B13" s="527"/>
      <c r="C13" s="529"/>
      <c r="D13" s="529"/>
      <c r="E13" s="529"/>
      <c r="F13" s="529"/>
      <c r="G13" s="529"/>
      <c r="H13" s="529"/>
      <c r="I13" s="529"/>
      <c r="J13" s="529"/>
      <c r="K13" s="529"/>
      <c r="L13" s="529"/>
      <c r="M13" s="529"/>
      <c r="N13" s="529"/>
      <c r="O13" s="529"/>
      <c r="P13" s="529"/>
      <c r="Q13" s="529"/>
      <c r="R13" s="529"/>
      <c r="S13" s="529"/>
      <c r="T13" s="529"/>
      <c r="U13" s="529"/>
      <c r="V13" s="529"/>
      <c r="W13" s="529"/>
      <c r="X13" s="529"/>
      <c r="Y13" s="529"/>
      <c r="Z13" s="529"/>
      <c r="AA13" s="529"/>
      <c r="AB13" s="529"/>
      <c r="AC13" s="529"/>
      <c r="AD13" s="529"/>
      <c r="AE13" s="529"/>
      <c r="AF13" s="529"/>
      <c r="AG13" s="529"/>
      <c r="AH13" s="529"/>
      <c r="AI13" s="529"/>
    </row>
    <row r="14" spans="2:35" ht="35.450000000000003" customHeight="1" x14ac:dyDescent="0.15">
      <c r="B14" s="527"/>
      <c r="C14" s="529"/>
      <c r="D14" s="529"/>
      <c r="E14" s="529"/>
      <c r="F14" s="529"/>
      <c r="G14" s="529"/>
      <c r="H14" s="529"/>
      <c r="I14" s="529"/>
      <c r="J14" s="529"/>
      <c r="K14" s="529"/>
      <c r="L14" s="529"/>
      <c r="M14" s="529"/>
      <c r="N14" s="529"/>
      <c r="O14" s="529"/>
      <c r="P14" s="529"/>
      <c r="Q14" s="529"/>
      <c r="R14" s="529"/>
      <c r="S14" s="529"/>
      <c r="T14" s="529"/>
      <c r="U14" s="529"/>
      <c r="V14" s="529"/>
      <c r="W14" s="529"/>
      <c r="X14" s="529"/>
      <c r="Y14" s="529"/>
      <c r="Z14" s="529"/>
      <c r="AA14" s="529"/>
      <c r="AB14" s="529"/>
      <c r="AC14" s="529"/>
      <c r="AD14" s="529"/>
      <c r="AE14" s="529"/>
      <c r="AF14" s="529"/>
      <c r="AG14" s="529"/>
      <c r="AH14" s="529"/>
      <c r="AI14" s="529"/>
    </row>
    <row r="15" spans="2:35" ht="35.450000000000003" customHeight="1" x14ac:dyDescent="0.15">
      <c r="B15" s="527"/>
      <c r="C15" s="529"/>
      <c r="D15" s="529"/>
      <c r="E15" s="529"/>
      <c r="F15" s="529"/>
      <c r="G15" s="529"/>
      <c r="H15" s="529"/>
      <c r="I15" s="529"/>
      <c r="J15" s="529"/>
      <c r="K15" s="529"/>
      <c r="L15" s="529"/>
      <c r="M15" s="529"/>
      <c r="N15" s="529"/>
      <c r="O15" s="529"/>
      <c r="P15" s="529"/>
      <c r="Q15" s="529"/>
      <c r="R15" s="529"/>
      <c r="S15" s="529"/>
      <c r="T15" s="529"/>
      <c r="U15" s="529"/>
      <c r="V15" s="529"/>
      <c r="W15" s="529"/>
      <c r="X15" s="529"/>
      <c r="Y15" s="529"/>
      <c r="Z15" s="529"/>
      <c r="AA15" s="529"/>
      <c r="AB15" s="529"/>
      <c r="AC15" s="529"/>
      <c r="AD15" s="529"/>
      <c r="AE15" s="529"/>
      <c r="AF15" s="529"/>
      <c r="AG15" s="529"/>
      <c r="AH15" s="529"/>
      <c r="AI15" s="529"/>
    </row>
    <row r="16" spans="2:35" ht="35.450000000000003" customHeight="1" x14ac:dyDescent="0.15">
      <c r="B16" s="527"/>
      <c r="C16" s="529"/>
      <c r="D16" s="529"/>
      <c r="E16" s="529"/>
      <c r="F16" s="529"/>
      <c r="G16" s="529"/>
      <c r="H16" s="529"/>
      <c r="I16" s="529"/>
      <c r="J16" s="529"/>
      <c r="K16" s="529"/>
      <c r="L16" s="529"/>
      <c r="M16" s="529"/>
      <c r="N16" s="529"/>
      <c r="O16" s="529"/>
      <c r="P16" s="529"/>
      <c r="Q16" s="529"/>
      <c r="R16" s="529"/>
      <c r="S16" s="529"/>
      <c r="T16" s="529"/>
      <c r="U16" s="529"/>
      <c r="V16" s="529"/>
      <c r="W16" s="529"/>
      <c r="X16" s="529"/>
      <c r="Y16" s="529"/>
      <c r="Z16" s="529"/>
      <c r="AA16" s="529"/>
      <c r="AB16" s="529"/>
      <c r="AC16" s="529"/>
      <c r="AD16" s="529"/>
      <c r="AE16" s="529"/>
      <c r="AF16" s="529"/>
      <c r="AG16" s="529"/>
      <c r="AH16" s="529"/>
      <c r="AI16" s="529"/>
    </row>
    <row r="17" spans="2:35" ht="35.450000000000003" customHeight="1" x14ac:dyDescent="0.15">
      <c r="B17" s="527"/>
      <c r="C17" s="529"/>
      <c r="D17" s="529"/>
      <c r="E17" s="529"/>
      <c r="F17" s="529"/>
      <c r="G17" s="529"/>
      <c r="H17" s="529"/>
      <c r="I17" s="529"/>
      <c r="J17" s="529"/>
      <c r="K17" s="529"/>
      <c r="L17" s="529"/>
      <c r="M17" s="529"/>
      <c r="N17" s="529"/>
      <c r="O17" s="529"/>
      <c r="P17" s="529"/>
      <c r="Q17" s="529"/>
      <c r="R17" s="529"/>
      <c r="S17" s="529"/>
      <c r="T17" s="529"/>
      <c r="U17" s="529"/>
      <c r="V17" s="529"/>
      <c r="W17" s="529"/>
      <c r="X17" s="529"/>
      <c r="Y17" s="529"/>
      <c r="Z17" s="529"/>
      <c r="AA17" s="529"/>
      <c r="AB17" s="529"/>
      <c r="AC17" s="529"/>
      <c r="AD17" s="529"/>
      <c r="AE17" s="529"/>
      <c r="AF17" s="529"/>
      <c r="AG17" s="529"/>
      <c r="AH17" s="529"/>
      <c r="AI17" s="529"/>
    </row>
    <row r="18" spans="2:35" ht="53.25" customHeight="1" x14ac:dyDescent="0.15">
      <c r="B18" s="527"/>
      <c r="C18" s="529"/>
      <c r="D18" s="529"/>
      <c r="E18" s="529"/>
      <c r="F18" s="529"/>
      <c r="G18" s="529"/>
      <c r="H18" s="529"/>
      <c r="I18" s="529"/>
      <c r="J18" s="529"/>
      <c r="K18" s="529"/>
      <c r="L18" s="529"/>
      <c r="M18" s="529"/>
      <c r="N18" s="529"/>
      <c r="O18" s="529"/>
      <c r="P18" s="529"/>
      <c r="Q18" s="529"/>
      <c r="R18" s="529"/>
      <c r="S18" s="529"/>
      <c r="T18" s="529"/>
      <c r="U18" s="529"/>
      <c r="V18" s="529"/>
      <c r="W18" s="529"/>
      <c r="X18" s="529"/>
      <c r="Y18" s="529"/>
      <c r="Z18" s="529"/>
      <c r="AA18" s="529"/>
      <c r="AB18" s="529"/>
      <c r="AC18" s="529"/>
      <c r="AD18" s="529"/>
      <c r="AE18" s="529"/>
      <c r="AF18" s="529"/>
      <c r="AG18" s="529"/>
      <c r="AH18" s="529"/>
      <c r="AI18" s="529"/>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2"/>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zoomScaleNormal="70" zoomScaleSheetLayoutView="100" workbookViewId="0">
      <selection activeCell="H7" sqref="H7:H8"/>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502</v>
      </c>
      <c r="C2" s="234"/>
      <c r="D2" s="234"/>
      <c r="E2" s="234"/>
      <c r="F2" s="234"/>
      <c r="G2" s="234"/>
      <c r="H2" s="234"/>
      <c r="I2" s="234"/>
      <c r="J2" s="234"/>
      <c r="K2" s="234"/>
      <c r="L2" s="234"/>
      <c r="M2" s="236"/>
      <c r="N2" s="392" t="s">
        <v>503</v>
      </c>
      <c r="O2" s="392"/>
      <c r="P2" s="584">
        <v>45903</v>
      </c>
      <c r="Q2" s="585"/>
      <c r="R2" s="586"/>
      <c r="S2" s="392" t="s">
        <v>379</v>
      </c>
      <c r="T2" s="392"/>
      <c r="U2" s="392"/>
      <c r="V2" s="587" t="s">
        <v>380</v>
      </c>
      <c r="W2" s="587"/>
      <c r="X2" s="587"/>
      <c r="Y2" s="587"/>
      <c r="Z2" s="587"/>
    </row>
    <row r="3" spans="2:27" ht="20.100000000000001" customHeight="1" x14ac:dyDescent="0.15">
      <c r="B3" s="237" t="s">
        <v>381</v>
      </c>
      <c r="C3" s="374" t="s">
        <v>382</v>
      </c>
      <c r="D3" s="375"/>
      <c r="E3" s="375"/>
      <c r="F3" s="376"/>
      <c r="G3" s="390" t="s">
        <v>383</v>
      </c>
      <c r="H3" s="374" t="s">
        <v>504</v>
      </c>
      <c r="I3" s="375"/>
      <c r="J3" s="376"/>
      <c r="K3" s="390" t="s">
        <v>385</v>
      </c>
      <c r="L3" s="588" t="s">
        <v>386</v>
      </c>
      <c r="M3" s="588"/>
      <c r="N3" s="588"/>
      <c r="O3" s="588"/>
      <c r="P3" s="588"/>
      <c r="Q3" s="369" t="s">
        <v>505</v>
      </c>
      <c r="R3" s="371"/>
      <c r="S3" s="374" t="s">
        <v>506</v>
      </c>
      <c r="T3" s="375"/>
      <c r="U3" s="376"/>
      <c r="V3" s="590" t="s">
        <v>403</v>
      </c>
      <c r="W3" s="238" t="s">
        <v>404</v>
      </c>
      <c r="X3" s="311">
        <v>33.87567</v>
      </c>
      <c r="Y3" s="326"/>
      <c r="Z3" s="312"/>
    </row>
    <row r="4" spans="2:27" ht="20.100000000000001" customHeight="1" x14ac:dyDescent="0.15">
      <c r="B4" s="205" t="s">
        <v>388</v>
      </c>
      <c r="C4" s="377" t="s">
        <v>389</v>
      </c>
      <c r="D4" s="378"/>
      <c r="E4" s="378"/>
      <c r="F4" s="379"/>
      <c r="G4" s="396"/>
      <c r="H4" s="377"/>
      <c r="I4" s="378"/>
      <c r="J4" s="379"/>
      <c r="K4" s="396"/>
      <c r="L4" s="589"/>
      <c r="M4" s="589"/>
      <c r="N4" s="589"/>
      <c r="O4" s="589"/>
      <c r="P4" s="589"/>
      <c r="Q4" s="356"/>
      <c r="R4" s="373"/>
      <c r="S4" s="377" t="s">
        <v>507</v>
      </c>
      <c r="T4" s="378"/>
      <c r="U4" s="379"/>
      <c r="V4" s="591"/>
      <c r="W4" s="239" t="s">
        <v>416</v>
      </c>
      <c r="X4" s="311">
        <v>132.20027999999999</v>
      </c>
      <c r="Y4" s="326"/>
      <c r="Z4" s="312"/>
    </row>
    <row r="5" spans="2:27" ht="20.100000000000001" customHeight="1" x14ac:dyDescent="0.15">
      <c r="B5" s="582" t="s">
        <v>391</v>
      </c>
      <c r="C5" s="201" t="s">
        <v>392</v>
      </c>
      <c r="D5" s="311" t="s">
        <v>393</v>
      </c>
      <c r="E5" s="326"/>
      <c r="F5" s="326"/>
      <c r="G5" s="303" t="s">
        <v>245</v>
      </c>
      <c r="H5" s="310"/>
      <c r="I5" s="311" t="s">
        <v>472</v>
      </c>
      <c r="J5" s="326"/>
      <c r="K5" s="312"/>
      <c r="L5" s="392" t="s">
        <v>397</v>
      </c>
      <c r="M5" s="392"/>
      <c r="N5" s="240" t="s">
        <v>398</v>
      </c>
      <c r="O5" s="241">
        <v>285</v>
      </c>
      <c r="P5" s="202" t="s">
        <v>399</v>
      </c>
      <c r="Q5" s="563" t="s">
        <v>508</v>
      </c>
      <c r="R5" s="580" t="s">
        <v>426</v>
      </c>
      <c r="S5" s="390" t="s">
        <v>57</v>
      </c>
      <c r="T5" s="390"/>
      <c r="U5" s="242" t="s">
        <v>390</v>
      </c>
      <c r="V5" s="369" t="s">
        <v>420</v>
      </c>
      <c r="W5" s="238" t="s">
        <v>404</v>
      </c>
      <c r="X5" s="311">
        <v>33.869109999999999</v>
      </c>
      <c r="Y5" s="326"/>
      <c r="Z5" s="312"/>
    </row>
    <row r="6" spans="2:27" ht="20.100000000000001" customHeight="1" x14ac:dyDescent="0.15">
      <c r="B6" s="583"/>
      <c r="C6" s="201" t="s">
        <v>400</v>
      </c>
      <c r="D6" s="311" t="s">
        <v>393</v>
      </c>
      <c r="E6" s="326"/>
      <c r="F6" s="326"/>
      <c r="G6" s="392" t="s">
        <v>509</v>
      </c>
      <c r="H6" s="392"/>
      <c r="I6" s="311" t="s">
        <v>406</v>
      </c>
      <c r="J6" s="326"/>
      <c r="K6" s="312"/>
      <c r="L6" s="392" t="s">
        <v>510</v>
      </c>
      <c r="M6" s="392"/>
      <c r="N6" s="240" t="s">
        <v>398</v>
      </c>
      <c r="O6" s="220">
        <v>9.25</v>
      </c>
      <c r="P6" s="202" t="s">
        <v>399</v>
      </c>
      <c r="Q6" s="373"/>
      <c r="R6" s="581"/>
      <c r="S6" s="392" t="s">
        <v>56</v>
      </c>
      <c r="T6" s="392"/>
      <c r="U6" s="243" t="s">
        <v>387</v>
      </c>
      <c r="V6" s="356"/>
      <c r="W6" s="238" t="s">
        <v>416</v>
      </c>
      <c r="X6" s="311">
        <v>132.20034000000001</v>
      </c>
      <c r="Y6" s="326"/>
      <c r="Z6" s="312"/>
    </row>
    <row r="7" spans="2:27" ht="7.5" customHeight="1" x14ac:dyDescent="0.15">
      <c r="B7" s="560" t="s">
        <v>511</v>
      </c>
      <c r="C7" s="560"/>
      <c r="D7" s="561" t="s">
        <v>512</v>
      </c>
      <c r="E7" s="561"/>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60"/>
      <c r="C8" s="560"/>
      <c r="D8" s="561"/>
      <c r="E8" s="561"/>
      <c r="F8" s="247"/>
      <c r="G8" s="562" t="s">
        <v>513</v>
      </c>
      <c r="H8" s="563"/>
      <c r="I8" s="568" t="s">
        <v>514</v>
      </c>
      <c r="J8" s="248" t="s">
        <v>515</v>
      </c>
      <c r="K8" s="249" t="s">
        <v>512</v>
      </c>
      <c r="L8" s="571">
        <v>27</v>
      </c>
      <c r="M8" s="572"/>
      <c r="N8" s="201" t="s">
        <v>516</v>
      </c>
      <c r="O8" s="579">
        <v>0</v>
      </c>
      <c r="P8" s="579"/>
      <c r="Q8" s="201" t="s">
        <v>517</v>
      </c>
      <c r="R8" s="571">
        <v>0</v>
      </c>
      <c r="S8" s="572"/>
      <c r="T8" s="562" t="s">
        <v>518</v>
      </c>
      <c r="U8" s="563"/>
      <c r="V8" s="562" t="s">
        <v>519</v>
      </c>
      <c r="W8" s="563"/>
      <c r="X8" s="549">
        <v>22</v>
      </c>
      <c r="Y8" s="550"/>
      <c r="Z8" s="247"/>
      <c r="AA8" s="117"/>
    </row>
    <row r="9" spans="2:27" ht="11.1" customHeight="1" x14ac:dyDescent="0.15">
      <c r="B9" s="560"/>
      <c r="C9" s="560"/>
      <c r="D9" s="561"/>
      <c r="E9" s="561"/>
      <c r="F9" s="247"/>
      <c r="G9" s="564"/>
      <c r="H9" s="565"/>
      <c r="I9" s="569"/>
      <c r="J9" s="575" t="s">
        <v>320</v>
      </c>
      <c r="K9" s="577" t="s">
        <v>512</v>
      </c>
      <c r="L9" s="549">
        <v>28</v>
      </c>
      <c r="M9" s="550"/>
      <c r="N9" s="575" t="s">
        <v>516</v>
      </c>
      <c r="O9" s="549">
        <v>0</v>
      </c>
      <c r="P9" s="550"/>
      <c r="Q9" s="575" t="s">
        <v>517</v>
      </c>
      <c r="R9" s="549">
        <v>0</v>
      </c>
      <c r="S9" s="550"/>
      <c r="T9" s="564"/>
      <c r="U9" s="565"/>
      <c r="V9" s="566"/>
      <c r="W9" s="567"/>
      <c r="X9" s="573"/>
      <c r="Y9" s="574"/>
      <c r="Z9" s="247"/>
      <c r="AA9" s="117"/>
    </row>
    <row r="10" spans="2:27" ht="11.1" customHeight="1" x14ac:dyDescent="0.15">
      <c r="B10" s="560"/>
      <c r="C10" s="560"/>
      <c r="D10" s="561"/>
      <c r="E10" s="561"/>
      <c r="F10" s="247"/>
      <c r="G10" s="564"/>
      <c r="H10" s="565"/>
      <c r="I10" s="569"/>
      <c r="J10" s="576"/>
      <c r="K10" s="578"/>
      <c r="L10" s="551"/>
      <c r="M10" s="552"/>
      <c r="N10" s="576"/>
      <c r="O10" s="551"/>
      <c r="P10" s="552"/>
      <c r="Q10" s="576"/>
      <c r="R10" s="551"/>
      <c r="S10" s="552"/>
      <c r="T10" s="564"/>
      <c r="U10" s="565"/>
      <c r="V10" s="553" t="s">
        <v>520</v>
      </c>
      <c r="W10" s="554"/>
      <c r="X10" s="549">
        <v>0</v>
      </c>
      <c r="Y10" s="550"/>
      <c r="Z10" s="247"/>
      <c r="AA10" s="117"/>
    </row>
    <row r="11" spans="2:27" ht="21.75" customHeight="1" x14ac:dyDescent="0.15">
      <c r="B11" s="560"/>
      <c r="C11" s="560"/>
      <c r="D11" s="561"/>
      <c r="E11" s="561"/>
      <c r="F11" s="247"/>
      <c r="G11" s="566"/>
      <c r="H11" s="567"/>
      <c r="I11" s="570"/>
      <c r="J11" s="201" t="s">
        <v>521</v>
      </c>
      <c r="K11" s="249" t="s">
        <v>512</v>
      </c>
      <c r="L11" s="557">
        <v>4</v>
      </c>
      <c r="M11" s="558"/>
      <c r="N11" s="201" t="s">
        <v>516</v>
      </c>
      <c r="O11" s="559">
        <v>0</v>
      </c>
      <c r="P11" s="559"/>
      <c r="Q11" s="201" t="s">
        <v>517</v>
      </c>
      <c r="R11" s="557">
        <v>0</v>
      </c>
      <c r="S11" s="558"/>
      <c r="T11" s="566"/>
      <c r="U11" s="567"/>
      <c r="V11" s="555"/>
      <c r="W11" s="556"/>
      <c r="X11" s="551"/>
      <c r="Y11" s="552"/>
      <c r="Z11" s="247"/>
      <c r="AA11" s="117"/>
    </row>
    <row r="12" spans="2:27" ht="21.75" customHeight="1" x14ac:dyDescent="0.15">
      <c r="B12" s="314"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01"/>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01"/>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01"/>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01"/>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01"/>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01"/>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01"/>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01"/>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01"/>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01"/>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01"/>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01"/>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01"/>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01"/>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01"/>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01"/>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02"/>
      <c r="C29" s="262"/>
      <c r="D29" s="262"/>
      <c r="E29" s="263"/>
      <c r="F29" s="264"/>
      <c r="G29" s="262"/>
      <c r="H29" s="262"/>
      <c r="I29" s="262"/>
      <c r="J29" s="548" t="s">
        <v>111</v>
      </c>
      <c r="K29" s="548"/>
      <c r="L29" s="548"/>
      <c r="M29" s="548"/>
      <c r="N29" s="548"/>
      <c r="O29" s="548"/>
      <c r="P29" s="548"/>
      <c r="Q29" s="548" t="s">
        <v>112</v>
      </c>
      <c r="R29" s="548"/>
      <c r="S29" s="548"/>
      <c r="T29" s="548"/>
      <c r="U29" s="548"/>
      <c r="V29" s="548"/>
      <c r="W29" s="548"/>
      <c r="X29" s="548"/>
      <c r="Y29" s="548"/>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EE84-A31A-4CDE-BE1A-82F607043BDD}">
  <sheetPr>
    <pageSetUpPr fitToPage="1"/>
  </sheetPr>
  <dimension ref="B1:AA37"/>
  <sheetViews>
    <sheetView showGridLines="0" tabSelected="1" view="pageBreakPreview" zoomScaleNormal="70" zoomScaleSheetLayoutView="100" workbookViewId="0">
      <selection activeCell="H7" sqref="G7:H11"/>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502</v>
      </c>
      <c r="C2" s="234"/>
      <c r="D2" s="234"/>
      <c r="E2" s="234"/>
      <c r="F2" s="234"/>
      <c r="G2" s="234"/>
      <c r="H2" s="234"/>
      <c r="I2" s="234"/>
      <c r="J2" s="234"/>
      <c r="K2" s="234"/>
      <c r="L2" s="234"/>
      <c r="M2" s="236"/>
      <c r="N2" s="392" t="s">
        <v>503</v>
      </c>
      <c r="O2" s="392"/>
      <c r="P2" s="584">
        <v>45903</v>
      </c>
      <c r="Q2" s="585"/>
      <c r="R2" s="586"/>
      <c r="S2" s="392" t="s">
        <v>379</v>
      </c>
      <c r="T2" s="392"/>
      <c r="U2" s="392"/>
      <c r="V2" s="587" t="s">
        <v>380</v>
      </c>
      <c r="W2" s="587"/>
      <c r="X2" s="587"/>
      <c r="Y2" s="587"/>
      <c r="Z2" s="587"/>
    </row>
    <row r="3" spans="2:27" ht="20.100000000000001" customHeight="1" x14ac:dyDescent="0.15">
      <c r="B3" s="237" t="s">
        <v>381</v>
      </c>
      <c r="C3" s="374" t="s">
        <v>382</v>
      </c>
      <c r="D3" s="375"/>
      <c r="E3" s="375"/>
      <c r="F3" s="376"/>
      <c r="G3" s="390" t="s">
        <v>383</v>
      </c>
      <c r="H3" s="374" t="s">
        <v>504</v>
      </c>
      <c r="I3" s="375"/>
      <c r="J3" s="376"/>
      <c r="K3" s="390" t="s">
        <v>385</v>
      </c>
      <c r="L3" s="588" t="s">
        <v>386</v>
      </c>
      <c r="M3" s="588"/>
      <c r="N3" s="588"/>
      <c r="O3" s="588"/>
      <c r="P3" s="588"/>
      <c r="Q3" s="369" t="s">
        <v>505</v>
      </c>
      <c r="R3" s="371"/>
      <c r="S3" s="374" t="s">
        <v>506</v>
      </c>
      <c r="T3" s="375"/>
      <c r="U3" s="376"/>
      <c r="V3" s="590" t="s">
        <v>403</v>
      </c>
      <c r="W3" s="238" t="s">
        <v>404</v>
      </c>
      <c r="X3" s="311">
        <v>33.87567</v>
      </c>
      <c r="Y3" s="326"/>
      <c r="Z3" s="312"/>
    </row>
    <row r="4" spans="2:27" ht="20.100000000000001" customHeight="1" x14ac:dyDescent="0.15">
      <c r="B4" s="205" t="s">
        <v>388</v>
      </c>
      <c r="C4" s="377" t="s">
        <v>389</v>
      </c>
      <c r="D4" s="378"/>
      <c r="E4" s="378"/>
      <c r="F4" s="379"/>
      <c r="G4" s="396"/>
      <c r="H4" s="377"/>
      <c r="I4" s="378"/>
      <c r="J4" s="379"/>
      <c r="K4" s="396"/>
      <c r="L4" s="589"/>
      <c r="M4" s="589"/>
      <c r="N4" s="589"/>
      <c r="O4" s="589"/>
      <c r="P4" s="589"/>
      <c r="Q4" s="356"/>
      <c r="R4" s="373"/>
      <c r="S4" s="377" t="s">
        <v>507</v>
      </c>
      <c r="T4" s="378"/>
      <c r="U4" s="379"/>
      <c r="V4" s="591"/>
      <c r="W4" s="239" t="s">
        <v>416</v>
      </c>
      <c r="X4" s="311">
        <v>132.20027999999999</v>
      </c>
      <c r="Y4" s="326"/>
      <c r="Z4" s="312"/>
    </row>
    <row r="5" spans="2:27" ht="20.100000000000001" customHeight="1" x14ac:dyDescent="0.15">
      <c r="B5" s="582" t="s">
        <v>391</v>
      </c>
      <c r="C5" s="201" t="s">
        <v>392</v>
      </c>
      <c r="D5" s="311" t="s">
        <v>393</v>
      </c>
      <c r="E5" s="326"/>
      <c r="F5" s="326"/>
      <c r="G5" s="303" t="s">
        <v>245</v>
      </c>
      <c r="H5" s="310"/>
      <c r="I5" s="311" t="s">
        <v>472</v>
      </c>
      <c r="J5" s="326"/>
      <c r="K5" s="312"/>
      <c r="L5" s="392" t="s">
        <v>397</v>
      </c>
      <c r="M5" s="392"/>
      <c r="N5" s="240" t="s">
        <v>398</v>
      </c>
      <c r="O5" s="241">
        <v>285</v>
      </c>
      <c r="P5" s="202" t="s">
        <v>399</v>
      </c>
      <c r="Q5" s="563" t="s">
        <v>508</v>
      </c>
      <c r="R5" s="580" t="s">
        <v>426</v>
      </c>
      <c r="S5" s="390" t="s">
        <v>57</v>
      </c>
      <c r="T5" s="390"/>
      <c r="U5" s="242" t="s">
        <v>390</v>
      </c>
      <c r="V5" s="369" t="s">
        <v>420</v>
      </c>
      <c r="W5" s="238" t="s">
        <v>404</v>
      </c>
      <c r="X5" s="311">
        <v>33.869109999999999</v>
      </c>
      <c r="Y5" s="326"/>
      <c r="Z5" s="312"/>
    </row>
    <row r="6" spans="2:27" ht="20.100000000000001" customHeight="1" x14ac:dyDescent="0.15">
      <c r="B6" s="583"/>
      <c r="C6" s="201" t="s">
        <v>400</v>
      </c>
      <c r="D6" s="311" t="s">
        <v>393</v>
      </c>
      <c r="E6" s="326"/>
      <c r="F6" s="326"/>
      <c r="G6" s="392" t="s">
        <v>509</v>
      </c>
      <c r="H6" s="392"/>
      <c r="I6" s="311" t="s">
        <v>406</v>
      </c>
      <c r="J6" s="326"/>
      <c r="K6" s="312"/>
      <c r="L6" s="392" t="s">
        <v>510</v>
      </c>
      <c r="M6" s="392"/>
      <c r="N6" s="240" t="s">
        <v>398</v>
      </c>
      <c r="O6" s="220">
        <v>9.25</v>
      </c>
      <c r="P6" s="202" t="s">
        <v>399</v>
      </c>
      <c r="Q6" s="373"/>
      <c r="R6" s="581"/>
      <c r="S6" s="392" t="s">
        <v>56</v>
      </c>
      <c r="T6" s="392"/>
      <c r="U6" s="243" t="s">
        <v>387</v>
      </c>
      <c r="V6" s="356"/>
      <c r="W6" s="238" t="s">
        <v>416</v>
      </c>
      <c r="X6" s="311">
        <v>132.20034000000001</v>
      </c>
      <c r="Y6" s="326"/>
      <c r="Z6" s="312"/>
    </row>
    <row r="7" spans="2:27" ht="7.5" customHeight="1" x14ac:dyDescent="0.15">
      <c r="B7" s="560" t="s">
        <v>511</v>
      </c>
      <c r="C7" s="560"/>
      <c r="D7" s="561" t="s">
        <v>512</v>
      </c>
      <c r="E7" s="561"/>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60"/>
      <c r="C8" s="560"/>
      <c r="D8" s="561"/>
      <c r="E8" s="561"/>
      <c r="F8" s="247"/>
      <c r="G8" s="562" t="s">
        <v>513</v>
      </c>
      <c r="H8" s="563"/>
      <c r="I8" s="568" t="s">
        <v>514</v>
      </c>
      <c r="J8" s="248" t="s">
        <v>515</v>
      </c>
      <c r="K8" s="249" t="s">
        <v>512</v>
      </c>
      <c r="L8" s="571">
        <v>27</v>
      </c>
      <c r="M8" s="572"/>
      <c r="N8" s="201" t="s">
        <v>516</v>
      </c>
      <c r="O8" s="579">
        <v>0</v>
      </c>
      <c r="P8" s="579"/>
      <c r="Q8" s="201" t="s">
        <v>517</v>
      </c>
      <c r="R8" s="571">
        <v>0</v>
      </c>
      <c r="S8" s="572"/>
      <c r="T8" s="562" t="s">
        <v>518</v>
      </c>
      <c r="U8" s="563"/>
      <c r="V8" s="562" t="s">
        <v>519</v>
      </c>
      <c r="W8" s="563"/>
      <c r="X8" s="549">
        <v>22</v>
      </c>
      <c r="Y8" s="550"/>
      <c r="Z8" s="247"/>
      <c r="AA8" s="117"/>
    </row>
    <row r="9" spans="2:27" ht="11.1" customHeight="1" x14ac:dyDescent="0.15">
      <c r="B9" s="560"/>
      <c r="C9" s="560"/>
      <c r="D9" s="561"/>
      <c r="E9" s="561"/>
      <c r="F9" s="247"/>
      <c r="G9" s="564"/>
      <c r="H9" s="565"/>
      <c r="I9" s="569"/>
      <c r="J9" s="575" t="s">
        <v>320</v>
      </c>
      <c r="K9" s="577" t="s">
        <v>512</v>
      </c>
      <c r="L9" s="549">
        <v>28</v>
      </c>
      <c r="M9" s="550"/>
      <c r="N9" s="575" t="s">
        <v>516</v>
      </c>
      <c r="O9" s="549">
        <v>0</v>
      </c>
      <c r="P9" s="550"/>
      <c r="Q9" s="575" t="s">
        <v>517</v>
      </c>
      <c r="R9" s="549">
        <v>0</v>
      </c>
      <c r="S9" s="550"/>
      <c r="T9" s="564"/>
      <c r="U9" s="565"/>
      <c r="V9" s="566"/>
      <c r="W9" s="567"/>
      <c r="X9" s="573"/>
      <c r="Y9" s="574"/>
      <c r="Z9" s="247"/>
      <c r="AA9" s="117"/>
    </row>
    <row r="10" spans="2:27" ht="11.1" customHeight="1" x14ac:dyDescent="0.15">
      <c r="B10" s="560"/>
      <c r="C10" s="560"/>
      <c r="D10" s="561"/>
      <c r="E10" s="561"/>
      <c r="F10" s="247"/>
      <c r="G10" s="564"/>
      <c r="H10" s="565"/>
      <c r="I10" s="569"/>
      <c r="J10" s="576"/>
      <c r="K10" s="578"/>
      <c r="L10" s="551"/>
      <c r="M10" s="552"/>
      <c r="N10" s="576"/>
      <c r="O10" s="551"/>
      <c r="P10" s="552"/>
      <c r="Q10" s="576"/>
      <c r="R10" s="551"/>
      <c r="S10" s="552"/>
      <c r="T10" s="564"/>
      <c r="U10" s="565"/>
      <c r="V10" s="553" t="s">
        <v>520</v>
      </c>
      <c r="W10" s="554"/>
      <c r="X10" s="549">
        <v>0</v>
      </c>
      <c r="Y10" s="550"/>
      <c r="Z10" s="247"/>
      <c r="AA10" s="117"/>
    </row>
    <row r="11" spans="2:27" ht="21.75" customHeight="1" x14ac:dyDescent="0.15">
      <c r="B11" s="560"/>
      <c r="C11" s="560"/>
      <c r="D11" s="561"/>
      <c r="E11" s="561"/>
      <c r="F11" s="247"/>
      <c r="G11" s="566"/>
      <c r="H11" s="567"/>
      <c r="I11" s="570"/>
      <c r="J11" s="201" t="s">
        <v>521</v>
      </c>
      <c r="K11" s="249" t="s">
        <v>512</v>
      </c>
      <c r="L11" s="557">
        <v>4</v>
      </c>
      <c r="M11" s="558"/>
      <c r="N11" s="201" t="s">
        <v>516</v>
      </c>
      <c r="O11" s="559">
        <v>0</v>
      </c>
      <c r="P11" s="559"/>
      <c r="Q11" s="201" t="s">
        <v>517</v>
      </c>
      <c r="R11" s="557">
        <v>0</v>
      </c>
      <c r="S11" s="558"/>
      <c r="T11" s="566"/>
      <c r="U11" s="567"/>
      <c r="V11" s="555"/>
      <c r="W11" s="556"/>
      <c r="X11" s="551"/>
      <c r="Y11" s="552"/>
      <c r="Z11" s="247"/>
      <c r="AA11" s="117"/>
    </row>
    <row r="12" spans="2:27" ht="21.75" customHeight="1" x14ac:dyDescent="0.15">
      <c r="B12" s="314"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01"/>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01"/>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01"/>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01"/>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01"/>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01"/>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01"/>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01"/>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01"/>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01"/>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01"/>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01"/>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01"/>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01"/>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01"/>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01"/>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02"/>
      <c r="C29" s="262"/>
      <c r="D29" s="262"/>
      <c r="E29" s="263"/>
      <c r="F29" s="264"/>
      <c r="G29" s="262"/>
      <c r="H29" s="262"/>
      <c r="I29" s="262"/>
      <c r="J29" s="548" t="s">
        <v>111</v>
      </c>
      <c r="K29" s="548"/>
      <c r="L29" s="548"/>
      <c r="M29" s="548"/>
      <c r="N29" s="548"/>
      <c r="O29" s="548"/>
      <c r="P29" s="548"/>
      <c r="Q29" s="548" t="s">
        <v>112</v>
      </c>
      <c r="R29" s="548"/>
      <c r="S29" s="548"/>
      <c r="T29" s="548"/>
      <c r="U29" s="548"/>
      <c r="V29" s="548"/>
      <c r="W29" s="548"/>
      <c r="X29" s="548"/>
      <c r="Y29" s="548"/>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経度を小数点以下５桁まで入力する。" sqref="X4:Z4 X6:Z6" xr:uid="{91D5220D-FF66-4B4A-AE4A-0E0B5A29A358}"/>
    <dataValidation allowBlank="1" showInputMessage="1" showErrorMessage="1" prompt="緯度を小数点以下５桁まで入力する。" sqref="X3:Z3 X5:Z5" xr:uid="{5F8A3811-1115-42F9-8FA9-04230419A87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577FD7-CF2B-4915-B8D6-B38FFD86F76B}">
          <x14:formula1>
            <xm:f>'(参考)リスト'!$G$16:$G$19</xm:f>
          </x14:formula1>
          <xm:sqref>D7:E11</xm:sqref>
        </x14:dataValidation>
        <x14:dataValidation type="list" allowBlank="1" showInputMessage="1" showErrorMessage="1" xr:uid="{D00B55CE-3797-4E84-9C76-1C889B472C4D}">
          <x14:formula1>
            <xm:f>'(参考)リスト'!$E$6:$E$10</xm:f>
          </x14:formula1>
          <xm:sqref>U6</xm:sqref>
        </x14:dataValidation>
        <x14:dataValidation type="list" allowBlank="1" showInputMessage="1" showErrorMessage="1" xr:uid="{0F6E42EF-0909-4F1E-9664-0F38E3F10531}">
          <x14:formula1>
            <xm:f>'(参考)リスト'!$F$6:$F$7</xm:f>
          </x14:formula1>
          <xm:sqref>U5</xm:sqref>
        </x14:dataValidation>
        <x14:dataValidation type="list" allowBlank="1" showInputMessage="1" showErrorMessage="1" xr:uid="{3E8DB565-9EB8-4D36-A41B-E9923B38B05B}">
          <x14:formula1>
            <xm:f>'(参考)リスト'!$D$6:$D$7</xm:f>
          </x14:formula1>
          <xm:sqref>R5:R6</xm:sqref>
        </x14:dataValidation>
        <x14:dataValidation type="list" allowBlank="1" showInputMessage="1" showErrorMessage="1" xr:uid="{B7FCE4F2-FF64-4A22-B304-A7CB3A8D9679}">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12B2-471C-4CDB-9210-2FF296D0D68B}">
  <sheetPr>
    <pageSetUpPr fitToPage="1"/>
  </sheetPr>
  <dimension ref="B1:AA37"/>
  <sheetViews>
    <sheetView showGridLines="0" view="pageBreakPreview" zoomScaleNormal="70" zoomScaleSheetLayoutView="100" workbookViewId="0">
      <selection activeCell="H7" sqref="G7:H11"/>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502</v>
      </c>
      <c r="C2" s="234"/>
      <c r="D2" s="234"/>
      <c r="E2" s="234"/>
      <c r="F2" s="234"/>
      <c r="G2" s="234"/>
      <c r="H2" s="234"/>
      <c r="I2" s="234"/>
      <c r="J2" s="234"/>
      <c r="K2" s="234"/>
      <c r="L2" s="234"/>
      <c r="M2" s="236"/>
      <c r="N2" s="392" t="s">
        <v>503</v>
      </c>
      <c r="O2" s="392"/>
      <c r="P2" s="584">
        <v>45903</v>
      </c>
      <c r="Q2" s="585"/>
      <c r="R2" s="586"/>
      <c r="S2" s="392" t="s">
        <v>379</v>
      </c>
      <c r="T2" s="392"/>
      <c r="U2" s="392"/>
      <c r="V2" s="587" t="s">
        <v>380</v>
      </c>
      <c r="W2" s="587"/>
      <c r="X2" s="587"/>
      <c r="Y2" s="587"/>
      <c r="Z2" s="587"/>
    </row>
    <row r="3" spans="2:27" ht="20.100000000000001" customHeight="1" x14ac:dyDescent="0.15">
      <c r="B3" s="237" t="s">
        <v>381</v>
      </c>
      <c r="C3" s="374" t="s">
        <v>382</v>
      </c>
      <c r="D3" s="375"/>
      <c r="E3" s="375"/>
      <c r="F3" s="376"/>
      <c r="G3" s="390" t="s">
        <v>383</v>
      </c>
      <c r="H3" s="374" t="s">
        <v>504</v>
      </c>
      <c r="I3" s="375"/>
      <c r="J3" s="376"/>
      <c r="K3" s="390" t="s">
        <v>385</v>
      </c>
      <c r="L3" s="588" t="s">
        <v>386</v>
      </c>
      <c r="M3" s="588"/>
      <c r="N3" s="588"/>
      <c r="O3" s="588"/>
      <c r="P3" s="588"/>
      <c r="Q3" s="369" t="s">
        <v>505</v>
      </c>
      <c r="R3" s="371"/>
      <c r="S3" s="374" t="s">
        <v>506</v>
      </c>
      <c r="T3" s="375"/>
      <c r="U3" s="376"/>
      <c r="V3" s="590" t="s">
        <v>403</v>
      </c>
      <c r="W3" s="238" t="s">
        <v>404</v>
      </c>
      <c r="X3" s="311">
        <v>33.87567</v>
      </c>
      <c r="Y3" s="326"/>
      <c r="Z3" s="312"/>
    </row>
    <row r="4" spans="2:27" ht="20.100000000000001" customHeight="1" x14ac:dyDescent="0.15">
      <c r="B4" s="205" t="s">
        <v>388</v>
      </c>
      <c r="C4" s="377" t="s">
        <v>389</v>
      </c>
      <c r="D4" s="378"/>
      <c r="E4" s="378"/>
      <c r="F4" s="379"/>
      <c r="G4" s="396"/>
      <c r="H4" s="377"/>
      <c r="I4" s="378"/>
      <c r="J4" s="379"/>
      <c r="K4" s="396"/>
      <c r="L4" s="589"/>
      <c r="M4" s="589"/>
      <c r="N4" s="589"/>
      <c r="O4" s="589"/>
      <c r="P4" s="589"/>
      <c r="Q4" s="356"/>
      <c r="R4" s="373"/>
      <c r="S4" s="377" t="s">
        <v>507</v>
      </c>
      <c r="T4" s="378"/>
      <c r="U4" s="379"/>
      <c r="V4" s="591"/>
      <c r="W4" s="239" t="s">
        <v>416</v>
      </c>
      <c r="X4" s="311">
        <v>132.20027999999999</v>
      </c>
      <c r="Y4" s="326"/>
      <c r="Z4" s="312"/>
    </row>
    <row r="5" spans="2:27" ht="20.100000000000001" customHeight="1" x14ac:dyDescent="0.15">
      <c r="B5" s="582" t="s">
        <v>391</v>
      </c>
      <c r="C5" s="201" t="s">
        <v>392</v>
      </c>
      <c r="D5" s="311" t="s">
        <v>393</v>
      </c>
      <c r="E5" s="326"/>
      <c r="F5" s="326"/>
      <c r="G5" s="303" t="s">
        <v>245</v>
      </c>
      <c r="H5" s="310"/>
      <c r="I5" s="311" t="s">
        <v>472</v>
      </c>
      <c r="J5" s="326"/>
      <c r="K5" s="312"/>
      <c r="L5" s="392" t="s">
        <v>397</v>
      </c>
      <c r="M5" s="392"/>
      <c r="N5" s="240" t="s">
        <v>398</v>
      </c>
      <c r="O5" s="241">
        <v>285</v>
      </c>
      <c r="P5" s="202" t="s">
        <v>399</v>
      </c>
      <c r="Q5" s="563" t="s">
        <v>508</v>
      </c>
      <c r="R5" s="580" t="s">
        <v>426</v>
      </c>
      <c r="S5" s="390" t="s">
        <v>57</v>
      </c>
      <c r="T5" s="390"/>
      <c r="U5" s="242" t="s">
        <v>390</v>
      </c>
      <c r="V5" s="369" t="s">
        <v>420</v>
      </c>
      <c r="W5" s="238" t="s">
        <v>404</v>
      </c>
      <c r="X5" s="311">
        <v>33.869109999999999</v>
      </c>
      <c r="Y5" s="326"/>
      <c r="Z5" s="312"/>
    </row>
    <row r="6" spans="2:27" ht="20.100000000000001" customHeight="1" x14ac:dyDescent="0.15">
      <c r="B6" s="583"/>
      <c r="C6" s="201" t="s">
        <v>400</v>
      </c>
      <c r="D6" s="311" t="s">
        <v>393</v>
      </c>
      <c r="E6" s="326"/>
      <c r="F6" s="326"/>
      <c r="G6" s="392" t="s">
        <v>509</v>
      </c>
      <c r="H6" s="392"/>
      <c r="I6" s="311" t="s">
        <v>406</v>
      </c>
      <c r="J6" s="326"/>
      <c r="K6" s="312"/>
      <c r="L6" s="392" t="s">
        <v>510</v>
      </c>
      <c r="M6" s="392"/>
      <c r="N6" s="240" t="s">
        <v>398</v>
      </c>
      <c r="O6" s="220">
        <v>9.25</v>
      </c>
      <c r="P6" s="202" t="s">
        <v>399</v>
      </c>
      <c r="Q6" s="373"/>
      <c r="R6" s="581"/>
      <c r="S6" s="392" t="s">
        <v>56</v>
      </c>
      <c r="T6" s="392"/>
      <c r="U6" s="243" t="s">
        <v>387</v>
      </c>
      <c r="V6" s="356"/>
      <c r="W6" s="238" t="s">
        <v>416</v>
      </c>
      <c r="X6" s="311">
        <v>132.20034000000001</v>
      </c>
      <c r="Y6" s="326"/>
      <c r="Z6" s="312"/>
    </row>
    <row r="7" spans="2:27" ht="7.5" customHeight="1" x14ac:dyDescent="0.15">
      <c r="B7" s="560" t="s">
        <v>511</v>
      </c>
      <c r="C7" s="560"/>
      <c r="D7" s="561" t="s">
        <v>512</v>
      </c>
      <c r="E7" s="561"/>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60"/>
      <c r="C8" s="560"/>
      <c r="D8" s="561"/>
      <c r="E8" s="561"/>
      <c r="F8" s="247"/>
      <c r="G8" s="562" t="s">
        <v>513</v>
      </c>
      <c r="H8" s="563"/>
      <c r="I8" s="568" t="s">
        <v>514</v>
      </c>
      <c r="J8" s="248" t="s">
        <v>515</v>
      </c>
      <c r="K8" s="249" t="s">
        <v>512</v>
      </c>
      <c r="L8" s="571">
        <v>27</v>
      </c>
      <c r="M8" s="572"/>
      <c r="N8" s="201" t="s">
        <v>516</v>
      </c>
      <c r="O8" s="579">
        <v>0</v>
      </c>
      <c r="P8" s="579"/>
      <c r="Q8" s="201" t="s">
        <v>517</v>
      </c>
      <c r="R8" s="571">
        <v>0</v>
      </c>
      <c r="S8" s="572"/>
      <c r="T8" s="562" t="s">
        <v>518</v>
      </c>
      <c r="U8" s="563"/>
      <c r="V8" s="562" t="s">
        <v>519</v>
      </c>
      <c r="W8" s="563"/>
      <c r="X8" s="549">
        <v>22</v>
      </c>
      <c r="Y8" s="550"/>
      <c r="Z8" s="247"/>
      <c r="AA8" s="117"/>
    </row>
    <row r="9" spans="2:27" ht="11.1" customHeight="1" x14ac:dyDescent="0.15">
      <c r="B9" s="560"/>
      <c r="C9" s="560"/>
      <c r="D9" s="561"/>
      <c r="E9" s="561"/>
      <c r="F9" s="247"/>
      <c r="G9" s="564"/>
      <c r="H9" s="565"/>
      <c r="I9" s="569"/>
      <c r="J9" s="575" t="s">
        <v>320</v>
      </c>
      <c r="K9" s="577" t="s">
        <v>512</v>
      </c>
      <c r="L9" s="549">
        <v>28</v>
      </c>
      <c r="M9" s="550"/>
      <c r="N9" s="575" t="s">
        <v>516</v>
      </c>
      <c r="O9" s="549">
        <v>0</v>
      </c>
      <c r="P9" s="550"/>
      <c r="Q9" s="575" t="s">
        <v>517</v>
      </c>
      <c r="R9" s="549">
        <v>0</v>
      </c>
      <c r="S9" s="550"/>
      <c r="T9" s="564"/>
      <c r="U9" s="565"/>
      <c r="V9" s="566"/>
      <c r="W9" s="567"/>
      <c r="X9" s="573"/>
      <c r="Y9" s="574"/>
      <c r="Z9" s="247"/>
      <c r="AA9" s="117"/>
    </row>
    <row r="10" spans="2:27" ht="11.1" customHeight="1" x14ac:dyDescent="0.15">
      <c r="B10" s="560"/>
      <c r="C10" s="560"/>
      <c r="D10" s="561"/>
      <c r="E10" s="561"/>
      <c r="F10" s="247"/>
      <c r="G10" s="564"/>
      <c r="H10" s="565"/>
      <c r="I10" s="569"/>
      <c r="J10" s="576"/>
      <c r="K10" s="578"/>
      <c r="L10" s="551"/>
      <c r="M10" s="552"/>
      <c r="N10" s="576"/>
      <c r="O10" s="551"/>
      <c r="P10" s="552"/>
      <c r="Q10" s="576"/>
      <c r="R10" s="551"/>
      <c r="S10" s="552"/>
      <c r="T10" s="564"/>
      <c r="U10" s="565"/>
      <c r="V10" s="553" t="s">
        <v>520</v>
      </c>
      <c r="W10" s="554"/>
      <c r="X10" s="549">
        <v>0</v>
      </c>
      <c r="Y10" s="550"/>
      <c r="Z10" s="247"/>
      <c r="AA10" s="117"/>
    </row>
    <row r="11" spans="2:27" ht="21.75" customHeight="1" x14ac:dyDescent="0.15">
      <c r="B11" s="560"/>
      <c r="C11" s="560"/>
      <c r="D11" s="561"/>
      <c r="E11" s="561"/>
      <c r="F11" s="247"/>
      <c r="G11" s="566"/>
      <c r="H11" s="567"/>
      <c r="I11" s="570"/>
      <c r="J11" s="201" t="s">
        <v>521</v>
      </c>
      <c r="K11" s="249" t="s">
        <v>512</v>
      </c>
      <c r="L11" s="557">
        <v>4</v>
      </c>
      <c r="M11" s="558"/>
      <c r="N11" s="201" t="s">
        <v>516</v>
      </c>
      <c r="O11" s="559">
        <v>0</v>
      </c>
      <c r="P11" s="559"/>
      <c r="Q11" s="201" t="s">
        <v>517</v>
      </c>
      <c r="R11" s="557">
        <v>0</v>
      </c>
      <c r="S11" s="558"/>
      <c r="T11" s="566"/>
      <c r="U11" s="567"/>
      <c r="V11" s="555"/>
      <c r="W11" s="556"/>
      <c r="X11" s="551"/>
      <c r="Y11" s="552"/>
      <c r="Z11" s="247"/>
      <c r="AA11" s="117"/>
    </row>
    <row r="12" spans="2:27" ht="21.75" customHeight="1" x14ac:dyDescent="0.15">
      <c r="B12" s="314"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01"/>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01"/>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01"/>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01"/>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01"/>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01"/>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01"/>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01"/>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01"/>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01"/>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01"/>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01"/>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01"/>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01"/>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01"/>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01"/>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02"/>
      <c r="C29" s="262"/>
      <c r="D29" s="262"/>
      <c r="E29" s="263"/>
      <c r="F29" s="264"/>
      <c r="G29" s="262"/>
      <c r="H29" s="262"/>
      <c r="I29" s="262"/>
      <c r="J29" s="548" t="s">
        <v>111</v>
      </c>
      <c r="K29" s="548"/>
      <c r="L29" s="548"/>
      <c r="M29" s="548"/>
      <c r="N29" s="548"/>
      <c r="O29" s="548"/>
      <c r="P29" s="548"/>
      <c r="Q29" s="548" t="s">
        <v>112</v>
      </c>
      <c r="R29" s="548"/>
      <c r="S29" s="548"/>
      <c r="T29" s="548"/>
      <c r="U29" s="548"/>
      <c r="V29" s="548"/>
      <c r="W29" s="548"/>
      <c r="X29" s="548"/>
      <c r="Y29" s="548"/>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緯度を小数点以下５桁まで入力する。" sqref="X3:Z3 X5:Z5" xr:uid="{A9AA6F56-FEF0-4678-8C2C-D0528A82A7AD}"/>
    <dataValidation allowBlank="1" showInputMessage="1" showErrorMessage="1" prompt="経度を小数点以下５桁まで入力する。" sqref="X4:Z4 X6:Z6" xr:uid="{C3F5EA28-15C3-44F0-B70F-349F6A18F1D1}"/>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E29360C-464C-4219-9CF2-E2923EC95963}">
          <x14:formula1>
            <xm:f>'(参考)リスト'!$C$6:$C$11</xm:f>
          </x14:formula1>
          <xm:sqref>I5:K5</xm:sqref>
        </x14:dataValidation>
        <x14:dataValidation type="list" allowBlank="1" showInputMessage="1" showErrorMessage="1" xr:uid="{B1675254-BD54-4987-A902-8781CCA51C2C}">
          <x14:formula1>
            <xm:f>'(参考)リスト'!$D$6:$D$7</xm:f>
          </x14:formula1>
          <xm:sqref>R5:R6</xm:sqref>
        </x14:dataValidation>
        <x14:dataValidation type="list" allowBlank="1" showInputMessage="1" showErrorMessage="1" xr:uid="{1A28E0FE-39EB-4BBD-8419-E6F287D8F798}">
          <x14:formula1>
            <xm:f>'(参考)リスト'!$F$6:$F$7</xm:f>
          </x14:formula1>
          <xm:sqref>U5</xm:sqref>
        </x14:dataValidation>
        <x14:dataValidation type="list" allowBlank="1" showInputMessage="1" showErrorMessage="1" xr:uid="{D2AB6701-27E1-44D4-9CD7-F52800463351}">
          <x14:formula1>
            <xm:f>'(参考)リスト'!$E$6:$E$10</xm:f>
          </x14:formula1>
          <xm:sqref>U6</xm:sqref>
        </x14:dataValidation>
        <x14:dataValidation type="list" allowBlank="1" showInputMessage="1" showErrorMessage="1" xr:uid="{478E3E63-4AC1-4A25-8E26-32FB068D7524}">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6A513-F457-4FDC-BC58-D76B6B8BE612}">
  <sheetPr>
    <pageSetUpPr fitToPage="1"/>
  </sheetPr>
  <dimension ref="B1:AA37"/>
  <sheetViews>
    <sheetView showGridLines="0" view="pageBreakPreview" zoomScaleNormal="70" zoomScaleSheetLayoutView="100" workbookViewId="0">
      <selection activeCell="H7" sqref="G7:H11"/>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502</v>
      </c>
      <c r="C2" s="234"/>
      <c r="D2" s="234"/>
      <c r="E2" s="234"/>
      <c r="F2" s="234"/>
      <c r="G2" s="234"/>
      <c r="H2" s="234"/>
      <c r="I2" s="234"/>
      <c r="J2" s="234"/>
      <c r="K2" s="234"/>
      <c r="L2" s="234"/>
      <c r="M2" s="236"/>
      <c r="N2" s="392" t="s">
        <v>503</v>
      </c>
      <c r="O2" s="392"/>
      <c r="P2" s="584">
        <v>45903</v>
      </c>
      <c r="Q2" s="585"/>
      <c r="R2" s="586"/>
      <c r="S2" s="392" t="s">
        <v>379</v>
      </c>
      <c r="T2" s="392"/>
      <c r="U2" s="392"/>
      <c r="V2" s="587" t="s">
        <v>380</v>
      </c>
      <c r="W2" s="587"/>
      <c r="X2" s="587"/>
      <c r="Y2" s="587"/>
      <c r="Z2" s="587"/>
    </row>
    <row r="3" spans="2:27" ht="20.100000000000001" customHeight="1" x14ac:dyDescent="0.15">
      <c r="B3" s="237" t="s">
        <v>381</v>
      </c>
      <c r="C3" s="374" t="s">
        <v>382</v>
      </c>
      <c r="D3" s="375"/>
      <c r="E3" s="375"/>
      <c r="F3" s="376"/>
      <c r="G3" s="390" t="s">
        <v>383</v>
      </c>
      <c r="H3" s="374" t="s">
        <v>504</v>
      </c>
      <c r="I3" s="375"/>
      <c r="J3" s="376"/>
      <c r="K3" s="390" t="s">
        <v>385</v>
      </c>
      <c r="L3" s="588" t="s">
        <v>386</v>
      </c>
      <c r="M3" s="588"/>
      <c r="N3" s="588"/>
      <c r="O3" s="588"/>
      <c r="P3" s="588"/>
      <c r="Q3" s="369" t="s">
        <v>505</v>
      </c>
      <c r="R3" s="371"/>
      <c r="S3" s="374" t="s">
        <v>506</v>
      </c>
      <c r="T3" s="375"/>
      <c r="U3" s="376"/>
      <c r="V3" s="590" t="s">
        <v>403</v>
      </c>
      <c r="W3" s="238" t="s">
        <v>404</v>
      </c>
      <c r="X3" s="311">
        <v>33.87567</v>
      </c>
      <c r="Y3" s="326"/>
      <c r="Z3" s="312"/>
    </row>
    <row r="4" spans="2:27" ht="20.100000000000001" customHeight="1" x14ac:dyDescent="0.15">
      <c r="B4" s="205" t="s">
        <v>388</v>
      </c>
      <c r="C4" s="377" t="s">
        <v>389</v>
      </c>
      <c r="D4" s="378"/>
      <c r="E4" s="378"/>
      <c r="F4" s="379"/>
      <c r="G4" s="396"/>
      <c r="H4" s="377"/>
      <c r="I4" s="378"/>
      <c r="J4" s="379"/>
      <c r="K4" s="396"/>
      <c r="L4" s="589"/>
      <c r="M4" s="589"/>
      <c r="N4" s="589"/>
      <c r="O4" s="589"/>
      <c r="P4" s="589"/>
      <c r="Q4" s="356"/>
      <c r="R4" s="373"/>
      <c r="S4" s="377" t="s">
        <v>507</v>
      </c>
      <c r="T4" s="378"/>
      <c r="U4" s="379"/>
      <c r="V4" s="591"/>
      <c r="W4" s="239" t="s">
        <v>416</v>
      </c>
      <c r="X4" s="311">
        <v>132.20027999999999</v>
      </c>
      <c r="Y4" s="326"/>
      <c r="Z4" s="312"/>
    </row>
    <row r="5" spans="2:27" ht="20.100000000000001" customHeight="1" x14ac:dyDescent="0.15">
      <c r="B5" s="582" t="s">
        <v>391</v>
      </c>
      <c r="C5" s="201" t="s">
        <v>392</v>
      </c>
      <c r="D5" s="311" t="s">
        <v>393</v>
      </c>
      <c r="E5" s="326"/>
      <c r="F5" s="326"/>
      <c r="G5" s="303" t="s">
        <v>245</v>
      </c>
      <c r="H5" s="310"/>
      <c r="I5" s="311" t="s">
        <v>472</v>
      </c>
      <c r="J5" s="326"/>
      <c r="K5" s="312"/>
      <c r="L5" s="392" t="s">
        <v>397</v>
      </c>
      <c r="M5" s="392"/>
      <c r="N5" s="240" t="s">
        <v>398</v>
      </c>
      <c r="O5" s="241">
        <v>285</v>
      </c>
      <c r="P5" s="202" t="s">
        <v>399</v>
      </c>
      <c r="Q5" s="563" t="s">
        <v>508</v>
      </c>
      <c r="R5" s="580" t="s">
        <v>426</v>
      </c>
      <c r="S5" s="390" t="s">
        <v>57</v>
      </c>
      <c r="T5" s="390"/>
      <c r="U5" s="242" t="s">
        <v>390</v>
      </c>
      <c r="V5" s="369" t="s">
        <v>420</v>
      </c>
      <c r="W5" s="238" t="s">
        <v>404</v>
      </c>
      <c r="X5" s="311">
        <v>33.869109999999999</v>
      </c>
      <c r="Y5" s="326"/>
      <c r="Z5" s="312"/>
    </row>
    <row r="6" spans="2:27" ht="20.100000000000001" customHeight="1" x14ac:dyDescent="0.15">
      <c r="B6" s="583"/>
      <c r="C6" s="201" t="s">
        <v>400</v>
      </c>
      <c r="D6" s="311" t="s">
        <v>393</v>
      </c>
      <c r="E6" s="326"/>
      <c r="F6" s="326"/>
      <c r="G6" s="392" t="s">
        <v>509</v>
      </c>
      <c r="H6" s="392"/>
      <c r="I6" s="311" t="s">
        <v>406</v>
      </c>
      <c r="J6" s="326"/>
      <c r="K6" s="312"/>
      <c r="L6" s="392" t="s">
        <v>510</v>
      </c>
      <c r="M6" s="392"/>
      <c r="N6" s="240" t="s">
        <v>398</v>
      </c>
      <c r="O6" s="220">
        <v>9.25</v>
      </c>
      <c r="P6" s="202" t="s">
        <v>399</v>
      </c>
      <c r="Q6" s="373"/>
      <c r="R6" s="581"/>
      <c r="S6" s="392" t="s">
        <v>56</v>
      </c>
      <c r="T6" s="392"/>
      <c r="U6" s="243" t="s">
        <v>387</v>
      </c>
      <c r="V6" s="356"/>
      <c r="W6" s="238" t="s">
        <v>416</v>
      </c>
      <c r="X6" s="311">
        <v>132.20034000000001</v>
      </c>
      <c r="Y6" s="326"/>
      <c r="Z6" s="312"/>
    </row>
    <row r="7" spans="2:27" ht="7.5" customHeight="1" x14ac:dyDescent="0.15">
      <c r="B7" s="560" t="s">
        <v>511</v>
      </c>
      <c r="C7" s="560"/>
      <c r="D7" s="561" t="s">
        <v>512</v>
      </c>
      <c r="E7" s="561"/>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60"/>
      <c r="C8" s="560"/>
      <c r="D8" s="561"/>
      <c r="E8" s="561"/>
      <c r="F8" s="247"/>
      <c r="G8" s="562" t="s">
        <v>513</v>
      </c>
      <c r="H8" s="563"/>
      <c r="I8" s="568" t="s">
        <v>514</v>
      </c>
      <c r="J8" s="248" t="s">
        <v>515</v>
      </c>
      <c r="K8" s="249" t="s">
        <v>512</v>
      </c>
      <c r="L8" s="571">
        <v>27</v>
      </c>
      <c r="M8" s="572"/>
      <c r="N8" s="201" t="s">
        <v>516</v>
      </c>
      <c r="O8" s="579">
        <v>0</v>
      </c>
      <c r="P8" s="579"/>
      <c r="Q8" s="201" t="s">
        <v>517</v>
      </c>
      <c r="R8" s="571">
        <v>0</v>
      </c>
      <c r="S8" s="572"/>
      <c r="T8" s="562" t="s">
        <v>518</v>
      </c>
      <c r="U8" s="563"/>
      <c r="V8" s="562" t="s">
        <v>519</v>
      </c>
      <c r="W8" s="563"/>
      <c r="X8" s="549">
        <v>22</v>
      </c>
      <c r="Y8" s="550"/>
      <c r="Z8" s="247"/>
      <c r="AA8" s="117"/>
    </row>
    <row r="9" spans="2:27" ht="11.1" customHeight="1" x14ac:dyDescent="0.15">
      <c r="B9" s="560"/>
      <c r="C9" s="560"/>
      <c r="D9" s="561"/>
      <c r="E9" s="561"/>
      <c r="F9" s="247"/>
      <c r="G9" s="564"/>
      <c r="H9" s="565"/>
      <c r="I9" s="569"/>
      <c r="J9" s="575" t="s">
        <v>320</v>
      </c>
      <c r="K9" s="577" t="s">
        <v>512</v>
      </c>
      <c r="L9" s="549">
        <v>28</v>
      </c>
      <c r="M9" s="550"/>
      <c r="N9" s="575" t="s">
        <v>516</v>
      </c>
      <c r="O9" s="549">
        <v>0</v>
      </c>
      <c r="P9" s="550"/>
      <c r="Q9" s="575" t="s">
        <v>517</v>
      </c>
      <c r="R9" s="549">
        <v>0</v>
      </c>
      <c r="S9" s="550"/>
      <c r="T9" s="564"/>
      <c r="U9" s="565"/>
      <c r="V9" s="566"/>
      <c r="W9" s="567"/>
      <c r="X9" s="573"/>
      <c r="Y9" s="574"/>
      <c r="Z9" s="247"/>
      <c r="AA9" s="117"/>
    </row>
    <row r="10" spans="2:27" ht="11.1" customHeight="1" x14ac:dyDescent="0.15">
      <c r="B10" s="560"/>
      <c r="C10" s="560"/>
      <c r="D10" s="561"/>
      <c r="E10" s="561"/>
      <c r="F10" s="247"/>
      <c r="G10" s="564"/>
      <c r="H10" s="565"/>
      <c r="I10" s="569"/>
      <c r="J10" s="576"/>
      <c r="K10" s="578"/>
      <c r="L10" s="551"/>
      <c r="M10" s="552"/>
      <c r="N10" s="576"/>
      <c r="O10" s="551"/>
      <c r="P10" s="552"/>
      <c r="Q10" s="576"/>
      <c r="R10" s="551"/>
      <c r="S10" s="552"/>
      <c r="T10" s="564"/>
      <c r="U10" s="565"/>
      <c r="V10" s="553" t="s">
        <v>520</v>
      </c>
      <c r="W10" s="554"/>
      <c r="X10" s="549">
        <v>0</v>
      </c>
      <c r="Y10" s="550"/>
      <c r="Z10" s="247"/>
      <c r="AA10" s="117"/>
    </row>
    <row r="11" spans="2:27" ht="21.75" customHeight="1" x14ac:dyDescent="0.15">
      <c r="B11" s="560"/>
      <c r="C11" s="560"/>
      <c r="D11" s="561"/>
      <c r="E11" s="561"/>
      <c r="F11" s="247"/>
      <c r="G11" s="566"/>
      <c r="H11" s="567"/>
      <c r="I11" s="570"/>
      <c r="J11" s="201" t="s">
        <v>521</v>
      </c>
      <c r="K11" s="249" t="s">
        <v>512</v>
      </c>
      <c r="L11" s="557">
        <v>4</v>
      </c>
      <c r="M11" s="558"/>
      <c r="N11" s="201" t="s">
        <v>516</v>
      </c>
      <c r="O11" s="559">
        <v>0</v>
      </c>
      <c r="P11" s="559"/>
      <c r="Q11" s="201" t="s">
        <v>517</v>
      </c>
      <c r="R11" s="557">
        <v>0</v>
      </c>
      <c r="S11" s="558"/>
      <c r="T11" s="566"/>
      <c r="U11" s="567"/>
      <c r="V11" s="555"/>
      <c r="W11" s="556"/>
      <c r="X11" s="551"/>
      <c r="Y11" s="552"/>
      <c r="Z11" s="247"/>
      <c r="AA11" s="117"/>
    </row>
    <row r="12" spans="2:27" ht="21.75" customHeight="1" x14ac:dyDescent="0.15">
      <c r="B12" s="314" t="s">
        <v>110</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01"/>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01"/>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01"/>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01"/>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01"/>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01"/>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01"/>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01"/>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01"/>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01"/>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01"/>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01"/>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01"/>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01"/>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01"/>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01"/>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02"/>
      <c r="C29" s="262"/>
      <c r="D29" s="262"/>
      <c r="E29" s="263"/>
      <c r="F29" s="264"/>
      <c r="G29" s="262"/>
      <c r="H29" s="262"/>
      <c r="I29" s="262"/>
      <c r="J29" s="548" t="s">
        <v>111</v>
      </c>
      <c r="K29" s="548"/>
      <c r="L29" s="548"/>
      <c r="M29" s="548"/>
      <c r="N29" s="548"/>
      <c r="O29" s="548"/>
      <c r="P29" s="548"/>
      <c r="Q29" s="548" t="s">
        <v>112</v>
      </c>
      <c r="R29" s="548"/>
      <c r="S29" s="548"/>
      <c r="T29" s="548"/>
      <c r="U29" s="548"/>
      <c r="V29" s="548"/>
      <c r="W29" s="548"/>
      <c r="X29" s="548"/>
      <c r="Y29" s="548"/>
      <c r="Z29" s="265"/>
    </row>
    <row r="30" spans="2:26" ht="15" customHeight="1" x14ac:dyDescent="0.15">
      <c r="C30" s="3" t="s">
        <v>113</v>
      </c>
    </row>
    <row r="31" spans="2:26" ht="15" customHeight="1" x14ac:dyDescent="0.15">
      <c r="C31" s="1" t="s">
        <v>114</v>
      </c>
    </row>
    <row r="32" spans="2:26" ht="15" customHeight="1" x14ac:dyDescent="0.15">
      <c r="C32" s="1" t="s">
        <v>115</v>
      </c>
    </row>
    <row r="33" spans="3:3" ht="15" customHeight="1" x14ac:dyDescent="0.15">
      <c r="C33" s="1" t="s">
        <v>116</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2"/>
  <dataValidations count="2">
    <dataValidation allowBlank="1" showInputMessage="1" showErrorMessage="1" prompt="経度を小数点以下５桁まで入力する。" sqref="X4:Z4 X6:Z6" xr:uid="{7BCE5267-716F-42D7-A741-34F4A33AD8FA}"/>
    <dataValidation allowBlank="1" showInputMessage="1" showErrorMessage="1" prompt="緯度を小数点以下５桁まで入力する。" sqref="X3:Z3 X5:Z5" xr:uid="{677FE55C-EA35-4CE6-99F3-9DC72753EE5D}"/>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F64B376-CF00-4219-BEC8-825222143C41}">
          <x14:formula1>
            <xm:f>'(参考)リスト'!$G$16:$G$19</xm:f>
          </x14:formula1>
          <xm:sqref>D7:E11</xm:sqref>
        </x14:dataValidation>
        <x14:dataValidation type="list" allowBlank="1" showInputMessage="1" showErrorMessage="1" xr:uid="{3BFA46C8-687E-4249-B435-50898F26B5B1}">
          <x14:formula1>
            <xm:f>'(参考)リスト'!$E$6:$E$10</xm:f>
          </x14:formula1>
          <xm:sqref>U6</xm:sqref>
        </x14:dataValidation>
        <x14:dataValidation type="list" allowBlank="1" showInputMessage="1" showErrorMessage="1" xr:uid="{FCFBD599-4B8D-4071-8872-5BC444268039}">
          <x14:formula1>
            <xm:f>'(参考)リスト'!$F$6:$F$7</xm:f>
          </x14:formula1>
          <xm:sqref>U5</xm:sqref>
        </x14:dataValidation>
        <x14:dataValidation type="list" allowBlank="1" showInputMessage="1" showErrorMessage="1" xr:uid="{281E38BD-88A9-4638-9350-277EB76BB5C6}">
          <x14:formula1>
            <xm:f>'(参考)リスト'!$D$6:$D$7</xm:f>
          </x14:formula1>
          <xm:sqref>R5:R6</xm:sqref>
        </x14:dataValidation>
        <x14:dataValidation type="list" allowBlank="1" showInputMessage="1" showErrorMessage="1" xr:uid="{303409FB-E81D-452C-BA29-AB83DF76249B}">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218"/>
  <sheetViews>
    <sheetView showGridLines="0" showZeros="0" view="pageBreakPreview" zoomScale="115" zoomScaleNormal="55" zoomScaleSheetLayoutView="115" workbookViewId="0">
      <selection activeCell="H7" sqref="H7:H8"/>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11" t="s">
        <v>117</v>
      </c>
      <c r="C2" s="611"/>
      <c r="D2" s="611"/>
      <c r="E2" s="611"/>
      <c r="F2" s="612"/>
      <c r="G2" s="612"/>
      <c r="H2" s="612"/>
      <c r="I2" s="611"/>
      <c r="J2" s="611"/>
      <c r="K2" s="611"/>
      <c r="L2" s="611"/>
      <c r="M2" s="611"/>
      <c r="N2" s="611"/>
      <c r="O2" s="611"/>
      <c r="P2" s="611"/>
      <c r="Q2" s="611"/>
      <c r="R2" s="611"/>
      <c r="S2" s="611"/>
      <c r="T2" s="611"/>
      <c r="U2" s="611"/>
      <c r="V2" s="611"/>
      <c r="W2" s="611"/>
      <c r="X2" s="611"/>
      <c r="Y2" s="251"/>
    </row>
    <row r="3" spans="2:25" ht="20.100000000000001" customHeight="1" x14ac:dyDescent="0.15">
      <c r="B3" s="327" t="s">
        <v>381</v>
      </c>
      <c r="C3" s="331"/>
      <c r="D3" s="331"/>
      <c r="E3" s="331"/>
      <c r="F3" s="613" t="s">
        <v>382</v>
      </c>
      <c r="G3" s="613"/>
      <c r="H3" s="613"/>
      <c r="I3" s="315" t="s">
        <v>383</v>
      </c>
      <c r="J3" s="316"/>
      <c r="K3" s="311" t="s">
        <v>504</v>
      </c>
      <c r="L3" s="326"/>
      <c r="M3" s="326"/>
      <c r="N3" s="312"/>
      <c r="O3" s="390" t="s">
        <v>505</v>
      </c>
      <c r="P3" s="603" t="s">
        <v>506</v>
      </c>
      <c r="Q3" s="588"/>
      <c r="R3" s="588"/>
      <c r="S3" s="604"/>
      <c r="T3" s="562" t="s">
        <v>503</v>
      </c>
      <c r="U3" s="595"/>
      <c r="V3" s="595"/>
      <c r="W3" s="563"/>
      <c r="X3" s="599">
        <v>45903</v>
      </c>
      <c r="Y3" s="600"/>
    </row>
    <row r="4" spans="2:25" ht="20.100000000000001" customHeight="1" x14ac:dyDescent="0.15">
      <c r="B4" s="329" t="s">
        <v>522</v>
      </c>
      <c r="C4" s="360"/>
      <c r="D4" s="360"/>
      <c r="E4" s="360"/>
      <c r="F4" s="619" t="s">
        <v>389</v>
      </c>
      <c r="G4" s="619"/>
      <c r="H4" s="619"/>
      <c r="I4" s="617" t="s">
        <v>385</v>
      </c>
      <c r="J4" s="618"/>
      <c r="K4" s="311" t="s">
        <v>386</v>
      </c>
      <c r="L4" s="326"/>
      <c r="M4" s="326"/>
      <c r="N4" s="312"/>
      <c r="O4" s="396"/>
      <c r="P4" s="605" t="s">
        <v>507</v>
      </c>
      <c r="Q4" s="589"/>
      <c r="R4" s="589"/>
      <c r="S4" s="598"/>
      <c r="T4" s="596"/>
      <c r="U4" s="597"/>
      <c r="V4" s="597"/>
      <c r="W4" s="598"/>
      <c r="X4" s="601"/>
      <c r="Y4" s="602"/>
    </row>
    <row r="5" spans="2:25" ht="15" customHeight="1" x14ac:dyDescent="0.15">
      <c r="B5" s="298"/>
      <c r="C5" s="615" t="s">
        <v>119</v>
      </c>
      <c r="D5" s="616"/>
      <c r="E5" s="593" t="s">
        <v>120</v>
      </c>
      <c r="F5" s="593" t="s">
        <v>121</v>
      </c>
      <c r="G5" s="624" t="s">
        <v>122</v>
      </c>
      <c r="H5" s="625"/>
      <c r="I5" s="327" t="s">
        <v>123</v>
      </c>
      <c r="J5" s="331"/>
      <c r="K5" s="331"/>
      <c r="L5" s="331"/>
      <c r="M5" s="331"/>
      <c r="N5" s="328"/>
      <c r="O5" s="266" t="s">
        <v>124</v>
      </c>
      <c r="P5" s="582" t="s">
        <v>125</v>
      </c>
      <c r="Q5" s="630"/>
      <c r="R5" s="630"/>
      <c r="S5" s="631"/>
      <c r="T5" s="624" t="s">
        <v>126</v>
      </c>
      <c r="U5" s="628"/>
      <c r="V5" s="628"/>
      <c r="W5" s="628"/>
      <c r="X5" s="625"/>
      <c r="Y5" s="592" t="s">
        <v>127</v>
      </c>
    </row>
    <row r="6" spans="2:25" ht="15" customHeight="1" x14ac:dyDescent="0.15">
      <c r="B6" s="298"/>
      <c r="C6" s="615"/>
      <c r="D6" s="616"/>
      <c r="E6" s="593"/>
      <c r="F6" s="593"/>
      <c r="G6" s="626"/>
      <c r="H6" s="627"/>
      <c r="I6" s="329"/>
      <c r="J6" s="360"/>
      <c r="K6" s="360"/>
      <c r="L6" s="360"/>
      <c r="M6" s="360"/>
      <c r="N6" s="330"/>
      <c r="O6" s="300">
        <v>43997</v>
      </c>
      <c r="P6" s="583"/>
      <c r="Q6" s="632"/>
      <c r="R6" s="632"/>
      <c r="S6" s="633"/>
      <c r="T6" s="626"/>
      <c r="U6" s="629"/>
      <c r="V6" s="629"/>
      <c r="W6" s="629"/>
      <c r="X6" s="627"/>
      <c r="Y6" s="593"/>
    </row>
    <row r="7" spans="2:25" ht="16.350000000000001" customHeight="1" x14ac:dyDescent="0.15">
      <c r="B7" s="298"/>
      <c r="C7" s="615"/>
      <c r="D7" s="616"/>
      <c r="E7" s="593"/>
      <c r="F7" s="593"/>
      <c r="G7" s="560" t="s">
        <v>128</v>
      </c>
      <c r="H7" s="560" t="s">
        <v>129</v>
      </c>
      <c r="I7" s="620" t="s">
        <v>130</v>
      </c>
      <c r="J7" s="620" t="s">
        <v>131</v>
      </c>
      <c r="K7" s="606"/>
      <c r="L7" s="606"/>
      <c r="M7" s="622" t="s">
        <v>132</v>
      </c>
      <c r="N7" s="623" t="s">
        <v>133</v>
      </c>
      <c r="O7" s="620" t="s">
        <v>134</v>
      </c>
      <c r="P7" s="367" t="s">
        <v>135</v>
      </c>
      <c r="Q7" s="606"/>
      <c r="R7" s="560" t="s">
        <v>136</v>
      </c>
      <c r="S7" s="560" t="s">
        <v>137</v>
      </c>
      <c r="T7" s="607" t="s">
        <v>138</v>
      </c>
      <c r="U7" s="560" t="s">
        <v>139</v>
      </c>
      <c r="V7" s="606"/>
      <c r="W7" s="606"/>
      <c r="X7" s="606"/>
      <c r="Y7" s="593"/>
    </row>
    <row r="8" spans="2:25" ht="16.350000000000001" customHeight="1" x14ac:dyDescent="0.15">
      <c r="B8" s="298"/>
      <c r="C8" s="329"/>
      <c r="D8" s="330"/>
      <c r="E8" s="614"/>
      <c r="F8" s="614"/>
      <c r="G8" s="621"/>
      <c r="H8" s="621"/>
      <c r="I8" s="606"/>
      <c r="J8" s="606"/>
      <c r="K8" s="606"/>
      <c r="L8" s="606"/>
      <c r="M8" s="606"/>
      <c r="N8" s="606"/>
      <c r="O8" s="606"/>
      <c r="P8" s="267" t="s">
        <v>140</v>
      </c>
      <c r="Q8" s="267" t="s">
        <v>141</v>
      </c>
      <c r="R8" s="606"/>
      <c r="S8" s="606"/>
      <c r="T8" s="606"/>
      <c r="U8" s="606"/>
      <c r="V8" s="606"/>
      <c r="W8" s="606"/>
      <c r="X8" s="606"/>
      <c r="Y8" s="594"/>
    </row>
    <row r="9" spans="2:25" ht="15.75" customHeight="1" x14ac:dyDescent="0.15">
      <c r="B9" s="301" t="s">
        <v>377</v>
      </c>
      <c r="C9" s="307" t="s">
        <v>474</v>
      </c>
      <c r="D9" s="308"/>
      <c r="E9" s="228">
        <v>1</v>
      </c>
      <c r="F9" s="268">
        <v>0</v>
      </c>
      <c r="G9" s="213" t="s">
        <v>430</v>
      </c>
      <c r="H9" s="213" t="s">
        <v>523</v>
      </c>
      <c r="I9" s="213" t="s">
        <v>515</v>
      </c>
      <c r="J9" s="321" t="s">
        <v>326</v>
      </c>
      <c r="K9" s="321"/>
      <c r="L9" s="321"/>
      <c r="M9" s="213" t="s">
        <v>524</v>
      </c>
      <c r="N9" s="213" t="s">
        <v>524</v>
      </c>
      <c r="O9" s="213" t="s">
        <v>525</v>
      </c>
      <c r="P9" s="213"/>
      <c r="Q9" s="213" t="s">
        <v>525</v>
      </c>
      <c r="R9" s="221" t="s">
        <v>526</v>
      </c>
      <c r="S9" s="221" t="s">
        <v>526</v>
      </c>
      <c r="T9" s="221" t="s">
        <v>524</v>
      </c>
      <c r="U9" s="321" t="s">
        <v>524</v>
      </c>
      <c r="V9" s="606"/>
      <c r="W9" s="606"/>
      <c r="X9" s="606"/>
      <c r="Y9" s="213"/>
    </row>
    <row r="10" spans="2:25" ht="15.95" customHeight="1" x14ac:dyDescent="0.15">
      <c r="B10" s="301"/>
      <c r="C10" s="307" t="s">
        <v>474</v>
      </c>
      <c r="D10" s="308"/>
      <c r="E10" s="228">
        <v>2</v>
      </c>
      <c r="F10" s="268">
        <v>10.3</v>
      </c>
      <c r="G10" s="213" t="s">
        <v>527</v>
      </c>
      <c r="H10" s="213" t="s">
        <v>528</v>
      </c>
      <c r="I10" s="213" t="s">
        <v>320</v>
      </c>
      <c r="J10" s="321" t="s">
        <v>320</v>
      </c>
      <c r="K10" s="321"/>
      <c r="L10" s="321"/>
      <c r="M10" s="213" t="s">
        <v>529</v>
      </c>
      <c r="N10" s="213" t="s">
        <v>530</v>
      </c>
      <c r="O10" s="213" t="s">
        <v>531</v>
      </c>
      <c r="P10" s="213"/>
      <c r="Q10" s="213" t="s">
        <v>531</v>
      </c>
      <c r="R10" s="221" t="s">
        <v>526</v>
      </c>
      <c r="S10" s="221" t="s">
        <v>532</v>
      </c>
      <c r="T10" s="221" t="s">
        <v>533</v>
      </c>
      <c r="U10" s="321" t="s">
        <v>534</v>
      </c>
      <c r="V10" s="634"/>
      <c r="W10" s="634"/>
      <c r="X10" s="634"/>
      <c r="Y10" s="299" t="s">
        <v>535</v>
      </c>
    </row>
    <row r="11" spans="2:25" ht="15.95" customHeight="1" x14ac:dyDescent="0.15">
      <c r="B11" s="301"/>
      <c r="C11" s="307" t="s">
        <v>474</v>
      </c>
      <c r="D11" s="308"/>
      <c r="E11" s="228">
        <v>3</v>
      </c>
      <c r="F11" s="268">
        <v>10.3</v>
      </c>
      <c r="G11" s="213" t="s">
        <v>527</v>
      </c>
      <c r="H11" s="213" t="s">
        <v>528</v>
      </c>
      <c r="I11" s="213" t="s">
        <v>515</v>
      </c>
      <c r="J11" s="321" t="s">
        <v>292</v>
      </c>
      <c r="K11" s="321"/>
      <c r="L11" s="321"/>
      <c r="M11" s="213" t="s">
        <v>536</v>
      </c>
      <c r="N11" s="213" t="s">
        <v>524</v>
      </c>
      <c r="O11" s="213" t="s">
        <v>525</v>
      </c>
      <c r="P11" s="213"/>
      <c r="Q11" s="213" t="s">
        <v>525</v>
      </c>
      <c r="R11" s="221" t="s">
        <v>526</v>
      </c>
      <c r="S11" s="221" t="s">
        <v>526</v>
      </c>
      <c r="T11" s="221" t="s">
        <v>524</v>
      </c>
      <c r="U11" s="321" t="s">
        <v>524</v>
      </c>
      <c r="V11" s="606"/>
      <c r="W11" s="606"/>
      <c r="X11" s="606"/>
      <c r="Y11" s="213"/>
    </row>
    <row r="12" spans="2:25" ht="15.95" customHeight="1" x14ac:dyDescent="0.15">
      <c r="B12" s="301"/>
      <c r="C12" s="307" t="s">
        <v>474</v>
      </c>
      <c r="D12" s="308"/>
      <c r="E12" s="228">
        <v>4</v>
      </c>
      <c r="F12" s="268">
        <v>0</v>
      </c>
      <c r="G12" s="213" t="s">
        <v>527</v>
      </c>
      <c r="H12" s="213" t="s">
        <v>537</v>
      </c>
      <c r="I12" s="213" t="s">
        <v>320</v>
      </c>
      <c r="J12" s="321" t="s">
        <v>320</v>
      </c>
      <c r="K12" s="321"/>
      <c r="L12" s="321"/>
      <c r="M12" s="213" t="s">
        <v>538</v>
      </c>
      <c r="N12" s="213" t="s">
        <v>539</v>
      </c>
      <c r="O12" s="213" t="s">
        <v>531</v>
      </c>
      <c r="P12" s="213"/>
      <c r="Q12" s="213" t="s">
        <v>531</v>
      </c>
      <c r="R12" s="221" t="s">
        <v>526</v>
      </c>
      <c r="S12" s="221" t="s">
        <v>532</v>
      </c>
      <c r="T12" s="221" t="s">
        <v>533</v>
      </c>
      <c r="U12" s="321" t="s">
        <v>534</v>
      </c>
      <c r="V12" s="606"/>
      <c r="W12" s="606"/>
      <c r="X12" s="606"/>
      <c r="Y12" s="213" t="s">
        <v>535</v>
      </c>
    </row>
    <row r="13" spans="2:25" ht="15.95" customHeight="1" x14ac:dyDescent="0.15">
      <c r="B13" s="301"/>
      <c r="C13" s="307" t="s">
        <v>474</v>
      </c>
      <c r="D13" s="308"/>
      <c r="E13" s="228">
        <v>5</v>
      </c>
      <c r="F13" s="269">
        <v>3.4</v>
      </c>
      <c r="G13" s="213" t="s">
        <v>527</v>
      </c>
      <c r="H13" s="213" t="s">
        <v>537</v>
      </c>
      <c r="I13" s="213" t="s">
        <v>515</v>
      </c>
      <c r="J13" s="321" t="s">
        <v>301</v>
      </c>
      <c r="K13" s="321"/>
      <c r="L13" s="321"/>
      <c r="M13" s="213" t="s">
        <v>540</v>
      </c>
      <c r="N13" s="213" t="s">
        <v>540</v>
      </c>
      <c r="O13" s="213" t="s">
        <v>541</v>
      </c>
      <c r="P13" s="213"/>
      <c r="Q13" s="213" t="s">
        <v>531</v>
      </c>
      <c r="R13" s="221" t="s">
        <v>526</v>
      </c>
      <c r="S13" s="221" t="s">
        <v>532</v>
      </c>
      <c r="T13" s="221" t="s">
        <v>524</v>
      </c>
      <c r="U13" s="321" t="s">
        <v>524</v>
      </c>
      <c r="V13" s="606"/>
      <c r="W13" s="606"/>
      <c r="X13" s="606"/>
      <c r="Y13" s="213" t="s">
        <v>535</v>
      </c>
    </row>
    <row r="14" spans="2:25" ht="15.95" customHeight="1" x14ac:dyDescent="0.15">
      <c r="B14" s="301"/>
      <c r="C14" s="307" t="s">
        <v>474</v>
      </c>
      <c r="D14" s="308"/>
      <c r="E14" s="228">
        <v>6</v>
      </c>
      <c r="F14" s="268">
        <v>6.4</v>
      </c>
      <c r="G14" s="213" t="s">
        <v>542</v>
      </c>
      <c r="H14" s="213" t="s">
        <v>543</v>
      </c>
      <c r="I14" s="213"/>
      <c r="J14" s="321" t="s">
        <v>326</v>
      </c>
      <c r="K14" s="321"/>
      <c r="L14" s="321"/>
      <c r="M14" s="213" t="s">
        <v>544</v>
      </c>
      <c r="N14" s="213" t="s">
        <v>544</v>
      </c>
      <c r="O14" s="270" t="s">
        <v>531</v>
      </c>
      <c r="P14" s="270"/>
      <c r="Q14" s="270"/>
      <c r="R14" s="221" t="s">
        <v>526</v>
      </c>
      <c r="S14" s="221" t="s">
        <v>526</v>
      </c>
      <c r="T14" s="221" t="s">
        <v>524</v>
      </c>
      <c r="U14" s="321" t="s">
        <v>524</v>
      </c>
      <c r="V14" s="606"/>
      <c r="W14" s="606"/>
      <c r="X14" s="606"/>
      <c r="Y14" s="213"/>
    </row>
    <row r="15" spans="2:25" ht="15.95" customHeight="1" x14ac:dyDescent="0.15">
      <c r="B15" s="301"/>
      <c r="C15" s="307" t="s">
        <v>474</v>
      </c>
      <c r="D15" s="308"/>
      <c r="E15" s="228">
        <v>7</v>
      </c>
      <c r="F15" s="268">
        <v>0</v>
      </c>
      <c r="G15" s="213" t="s">
        <v>430</v>
      </c>
      <c r="H15" s="213" t="s">
        <v>523</v>
      </c>
      <c r="I15" s="213" t="s">
        <v>515</v>
      </c>
      <c r="J15" s="321" t="s">
        <v>301</v>
      </c>
      <c r="K15" s="321"/>
      <c r="L15" s="321"/>
      <c r="M15" s="213" t="s">
        <v>544</v>
      </c>
      <c r="N15" s="213" t="s">
        <v>524</v>
      </c>
      <c r="O15" s="270" t="s">
        <v>524</v>
      </c>
      <c r="P15" s="270"/>
      <c r="Q15" s="270" t="s">
        <v>531</v>
      </c>
      <c r="R15" s="221" t="s">
        <v>526</v>
      </c>
      <c r="S15" s="221" t="s">
        <v>532</v>
      </c>
      <c r="T15" s="221" t="s">
        <v>524</v>
      </c>
      <c r="U15" s="321" t="s">
        <v>524</v>
      </c>
      <c r="V15" s="606"/>
      <c r="W15" s="606"/>
      <c r="X15" s="606"/>
      <c r="Y15" s="213" t="s">
        <v>535</v>
      </c>
    </row>
    <row r="16" spans="2:25" ht="15.95" customHeight="1" x14ac:dyDescent="0.15">
      <c r="B16" s="301"/>
      <c r="C16" s="307" t="s">
        <v>474</v>
      </c>
      <c r="D16" s="308"/>
      <c r="E16" s="228">
        <v>8</v>
      </c>
      <c r="F16" s="268">
        <v>3.8</v>
      </c>
      <c r="G16" s="213" t="s">
        <v>527</v>
      </c>
      <c r="H16" s="213" t="s">
        <v>537</v>
      </c>
      <c r="I16" s="213" t="s">
        <v>515</v>
      </c>
      <c r="J16" s="321" t="s">
        <v>301</v>
      </c>
      <c r="K16" s="321"/>
      <c r="L16" s="321"/>
      <c r="M16" s="213" t="s">
        <v>536</v>
      </c>
      <c r="N16" s="213" t="s">
        <v>524</v>
      </c>
      <c r="O16" s="270" t="s">
        <v>524</v>
      </c>
      <c r="P16" s="270"/>
      <c r="Q16" s="270" t="s">
        <v>531</v>
      </c>
      <c r="R16" s="221" t="s">
        <v>526</v>
      </c>
      <c r="S16" s="221" t="s">
        <v>532</v>
      </c>
      <c r="T16" s="221" t="s">
        <v>524</v>
      </c>
      <c r="U16" s="321" t="s">
        <v>524</v>
      </c>
      <c r="V16" s="606"/>
      <c r="W16" s="606"/>
      <c r="X16" s="606"/>
      <c r="Y16" s="213" t="s">
        <v>535</v>
      </c>
    </row>
    <row r="17" spans="2:25" ht="15.95" customHeight="1" x14ac:dyDescent="0.15">
      <c r="B17" s="301"/>
      <c r="C17" s="608" t="s">
        <v>474</v>
      </c>
      <c r="D17" s="609"/>
      <c r="E17" s="228">
        <v>9</v>
      </c>
      <c r="F17" s="268">
        <v>10.199999999999999</v>
      </c>
      <c r="G17" s="213" t="s">
        <v>527</v>
      </c>
      <c r="H17" s="213" t="s">
        <v>545</v>
      </c>
      <c r="I17" s="213" t="s">
        <v>515</v>
      </c>
      <c r="J17" s="334" t="s">
        <v>292</v>
      </c>
      <c r="K17" s="610"/>
      <c r="L17" s="335"/>
      <c r="M17" s="213" t="s">
        <v>544</v>
      </c>
      <c r="N17" s="213" t="s">
        <v>524</v>
      </c>
      <c r="O17" s="270" t="s">
        <v>524</v>
      </c>
      <c r="P17" s="270"/>
      <c r="Q17" s="270" t="s">
        <v>531</v>
      </c>
      <c r="R17" s="221" t="s">
        <v>526</v>
      </c>
      <c r="S17" s="221" t="s">
        <v>532</v>
      </c>
      <c r="T17" s="221" t="s">
        <v>524</v>
      </c>
      <c r="U17" s="334" t="s">
        <v>524</v>
      </c>
      <c r="V17" s="610"/>
      <c r="W17" s="610"/>
      <c r="X17" s="335"/>
      <c r="Y17" s="213" t="s">
        <v>535</v>
      </c>
    </row>
    <row r="18" spans="2:25" ht="15.95" customHeight="1" x14ac:dyDescent="0.15">
      <c r="B18" s="301"/>
      <c r="C18" s="608" t="s">
        <v>476</v>
      </c>
      <c r="D18" s="609"/>
      <c r="E18" s="228">
        <v>1</v>
      </c>
      <c r="F18" s="268">
        <v>20.8</v>
      </c>
      <c r="G18" s="213" t="s">
        <v>527</v>
      </c>
      <c r="H18" s="213" t="s">
        <v>545</v>
      </c>
      <c r="I18" s="213" t="s">
        <v>515</v>
      </c>
      <c r="J18" s="334" t="s">
        <v>326</v>
      </c>
      <c r="K18" s="610"/>
      <c r="L18" s="335"/>
      <c r="M18" s="213" t="s">
        <v>524</v>
      </c>
      <c r="N18" s="213" t="s">
        <v>524</v>
      </c>
      <c r="O18" s="270" t="s">
        <v>525</v>
      </c>
      <c r="P18" s="270"/>
      <c r="Q18" s="270" t="s">
        <v>525</v>
      </c>
      <c r="R18" s="221" t="s">
        <v>526</v>
      </c>
      <c r="S18" s="221" t="s">
        <v>526</v>
      </c>
      <c r="T18" s="221" t="s">
        <v>524</v>
      </c>
      <c r="U18" s="334" t="s">
        <v>524</v>
      </c>
      <c r="V18" s="610"/>
      <c r="W18" s="610"/>
      <c r="X18" s="335"/>
      <c r="Y18" s="213"/>
    </row>
    <row r="19" spans="2:25" ht="15.95" customHeight="1" x14ac:dyDescent="0.15">
      <c r="B19" s="301"/>
      <c r="C19" s="608" t="s">
        <v>476</v>
      </c>
      <c r="D19" s="609"/>
      <c r="E19" s="228">
        <v>2</v>
      </c>
      <c r="F19" s="268">
        <v>14.6</v>
      </c>
      <c r="G19" s="213" t="s">
        <v>542</v>
      </c>
      <c r="H19" s="213" t="s">
        <v>543</v>
      </c>
      <c r="I19" s="213"/>
      <c r="J19" s="334" t="s">
        <v>326</v>
      </c>
      <c r="K19" s="610"/>
      <c r="L19" s="335"/>
      <c r="M19" s="213" t="s">
        <v>546</v>
      </c>
      <c r="N19" s="213" t="s">
        <v>546</v>
      </c>
      <c r="O19" s="270" t="s">
        <v>531</v>
      </c>
      <c r="P19" s="270"/>
      <c r="Q19" s="270"/>
      <c r="R19" s="221" t="s">
        <v>526</v>
      </c>
      <c r="S19" s="221" t="s">
        <v>526</v>
      </c>
      <c r="T19" s="221" t="s">
        <v>524</v>
      </c>
      <c r="U19" s="334" t="s">
        <v>524</v>
      </c>
      <c r="V19" s="610"/>
      <c r="W19" s="610"/>
      <c r="X19" s="335"/>
      <c r="Y19" s="213"/>
    </row>
    <row r="20" spans="2:25" ht="15.95" customHeight="1" x14ac:dyDescent="0.15">
      <c r="B20" s="301"/>
      <c r="C20" s="608" t="s">
        <v>476</v>
      </c>
      <c r="D20" s="609"/>
      <c r="E20" s="228">
        <v>3</v>
      </c>
      <c r="F20" s="268">
        <v>14.6</v>
      </c>
      <c r="G20" s="213" t="s">
        <v>542</v>
      </c>
      <c r="H20" s="213" t="s">
        <v>543</v>
      </c>
      <c r="I20" s="213"/>
      <c r="J20" s="334" t="s">
        <v>326</v>
      </c>
      <c r="K20" s="610"/>
      <c r="L20" s="335"/>
      <c r="M20" s="213" t="s">
        <v>546</v>
      </c>
      <c r="N20" s="213" t="s">
        <v>546</v>
      </c>
      <c r="O20" s="270" t="s">
        <v>531</v>
      </c>
      <c r="P20" s="270"/>
      <c r="Q20" s="270"/>
      <c r="R20" s="221" t="s">
        <v>526</v>
      </c>
      <c r="S20" s="221" t="s">
        <v>526</v>
      </c>
      <c r="T20" s="221" t="s">
        <v>524</v>
      </c>
      <c r="U20" s="321" t="s">
        <v>524</v>
      </c>
      <c r="V20" s="606"/>
      <c r="W20" s="606"/>
      <c r="X20" s="606"/>
      <c r="Y20" s="213"/>
    </row>
    <row r="21" spans="2:25" ht="15.95" customHeight="1" x14ac:dyDescent="0.15">
      <c r="B21" s="301"/>
      <c r="C21" s="608" t="s">
        <v>476</v>
      </c>
      <c r="D21" s="609"/>
      <c r="E21" s="228">
        <v>4</v>
      </c>
      <c r="F21" s="268">
        <v>14.6</v>
      </c>
      <c r="G21" s="213" t="s">
        <v>542</v>
      </c>
      <c r="H21" s="213" t="s">
        <v>543</v>
      </c>
      <c r="I21" s="213"/>
      <c r="J21" s="321" t="s">
        <v>326</v>
      </c>
      <c r="K21" s="321"/>
      <c r="L21" s="321"/>
      <c r="M21" s="213" t="s">
        <v>544</v>
      </c>
      <c r="N21" s="213" t="s">
        <v>544</v>
      </c>
      <c r="O21" s="270" t="s">
        <v>531</v>
      </c>
      <c r="P21" s="270"/>
      <c r="Q21" s="270"/>
      <c r="R21" s="221" t="s">
        <v>526</v>
      </c>
      <c r="S21" s="221" t="s">
        <v>526</v>
      </c>
      <c r="T21" s="221" t="s">
        <v>524</v>
      </c>
      <c r="U21" s="321" t="s">
        <v>524</v>
      </c>
      <c r="V21" s="606"/>
      <c r="W21" s="606"/>
      <c r="X21" s="606"/>
      <c r="Y21" s="213"/>
    </row>
    <row r="22" spans="2:25" ht="15.95" customHeight="1" x14ac:dyDescent="0.15">
      <c r="B22" s="301"/>
      <c r="C22" s="608" t="s">
        <v>476</v>
      </c>
      <c r="D22" s="609"/>
      <c r="E22" s="228">
        <v>5</v>
      </c>
      <c r="F22" s="268">
        <v>14.6</v>
      </c>
      <c r="G22" s="213" t="s">
        <v>542</v>
      </c>
      <c r="H22" s="213" t="s">
        <v>543</v>
      </c>
      <c r="I22" s="213"/>
      <c r="J22" s="321" t="s">
        <v>326</v>
      </c>
      <c r="K22" s="321"/>
      <c r="L22" s="321"/>
      <c r="M22" s="213" t="s">
        <v>547</v>
      </c>
      <c r="N22" s="213" t="s">
        <v>548</v>
      </c>
      <c r="O22" s="213" t="s">
        <v>531</v>
      </c>
      <c r="P22" s="213"/>
      <c r="Q22" s="213"/>
      <c r="R22" s="221" t="s">
        <v>526</v>
      </c>
      <c r="S22" s="221" t="s">
        <v>526</v>
      </c>
      <c r="T22" s="221" t="s">
        <v>524</v>
      </c>
      <c r="U22" s="321" t="s">
        <v>524</v>
      </c>
      <c r="V22" s="606"/>
      <c r="W22" s="606"/>
      <c r="X22" s="606"/>
      <c r="Y22" s="213"/>
    </row>
    <row r="23" spans="2:25" ht="15.95" customHeight="1" x14ac:dyDescent="0.15">
      <c r="B23" s="301"/>
      <c r="C23" s="608" t="s">
        <v>476</v>
      </c>
      <c r="D23" s="609"/>
      <c r="E23" s="228">
        <v>6</v>
      </c>
      <c r="F23" s="268">
        <v>10.3</v>
      </c>
      <c r="G23" s="213" t="s">
        <v>527</v>
      </c>
      <c r="H23" s="213" t="s">
        <v>549</v>
      </c>
      <c r="I23" s="213" t="s">
        <v>515</v>
      </c>
      <c r="J23" s="321" t="s">
        <v>292</v>
      </c>
      <c r="K23" s="321"/>
      <c r="L23" s="321"/>
      <c r="M23" s="213" t="s">
        <v>530</v>
      </c>
      <c r="N23" s="213" t="s">
        <v>524</v>
      </c>
      <c r="O23" s="213" t="s">
        <v>524</v>
      </c>
      <c r="P23" s="213"/>
      <c r="Q23" s="213" t="s">
        <v>531</v>
      </c>
      <c r="R23" s="221" t="s">
        <v>526</v>
      </c>
      <c r="S23" s="221" t="s">
        <v>532</v>
      </c>
      <c r="T23" s="221" t="s">
        <v>524</v>
      </c>
      <c r="U23" s="321" t="s">
        <v>524</v>
      </c>
      <c r="V23" s="606"/>
      <c r="W23" s="606"/>
      <c r="X23" s="606"/>
      <c r="Y23" s="213" t="s">
        <v>535</v>
      </c>
    </row>
    <row r="24" spans="2:25" ht="15.95" customHeight="1" x14ac:dyDescent="0.15">
      <c r="B24" s="301"/>
      <c r="C24" s="608" t="s">
        <v>477</v>
      </c>
      <c r="D24" s="609"/>
      <c r="E24" s="228">
        <v>1</v>
      </c>
      <c r="F24" s="268">
        <v>31.3</v>
      </c>
      <c r="G24" s="213" t="s">
        <v>527</v>
      </c>
      <c r="H24" s="213" t="s">
        <v>545</v>
      </c>
      <c r="I24" s="213" t="s">
        <v>515</v>
      </c>
      <c r="J24" s="321" t="s">
        <v>326</v>
      </c>
      <c r="K24" s="321"/>
      <c r="L24" s="321"/>
      <c r="M24" s="213" t="s">
        <v>524</v>
      </c>
      <c r="N24" s="213" t="s">
        <v>524</v>
      </c>
      <c r="O24" s="213" t="s">
        <v>525</v>
      </c>
      <c r="P24" s="213"/>
      <c r="Q24" s="213" t="s">
        <v>525</v>
      </c>
      <c r="R24" s="221" t="s">
        <v>526</v>
      </c>
      <c r="S24" s="221" t="s">
        <v>526</v>
      </c>
      <c r="T24" s="221" t="s">
        <v>524</v>
      </c>
      <c r="U24" s="321" t="s">
        <v>524</v>
      </c>
      <c r="V24" s="606"/>
      <c r="W24" s="606"/>
      <c r="X24" s="606"/>
      <c r="Y24" s="213"/>
    </row>
    <row r="25" spans="2:25" ht="15.95" customHeight="1" x14ac:dyDescent="0.15">
      <c r="B25" s="301"/>
      <c r="C25" s="608" t="s">
        <v>477</v>
      </c>
      <c r="D25" s="609"/>
      <c r="E25" s="228">
        <v>2</v>
      </c>
      <c r="F25" s="268">
        <v>22.6</v>
      </c>
      <c r="G25" s="213" t="s">
        <v>542</v>
      </c>
      <c r="H25" s="213" t="s">
        <v>543</v>
      </c>
      <c r="I25" s="213"/>
      <c r="J25" s="321" t="s">
        <v>326</v>
      </c>
      <c r="K25" s="321"/>
      <c r="L25" s="321"/>
      <c r="M25" s="213" t="s">
        <v>550</v>
      </c>
      <c r="N25" s="213" t="s">
        <v>551</v>
      </c>
      <c r="O25" s="213" t="s">
        <v>531</v>
      </c>
      <c r="P25" s="213"/>
      <c r="Q25" s="213"/>
      <c r="R25" s="221" t="s">
        <v>526</v>
      </c>
      <c r="S25" s="221" t="s">
        <v>526</v>
      </c>
      <c r="T25" s="221" t="s">
        <v>524</v>
      </c>
      <c r="U25" s="321" t="s">
        <v>524</v>
      </c>
      <c r="V25" s="606"/>
      <c r="W25" s="606"/>
      <c r="X25" s="606"/>
      <c r="Y25" s="213"/>
    </row>
    <row r="26" spans="2:25" ht="15.95" customHeight="1" x14ac:dyDescent="0.15">
      <c r="B26" s="301"/>
      <c r="C26" s="608" t="s">
        <v>477</v>
      </c>
      <c r="D26" s="609"/>
      <c r="E26" s="228">
        <v>3</v>
      </c>
      <c r="F26" s="268">
        <v>30.8</v>
      </c>
      <c r="G26" s="213" t="s">
        <v>542</v>
      </c>
      <c r="H26" s="213" t="s">
        <v>543</v>
      </c>
      <c r="I26" s="213"/>
      <c r="J26" s="321" t="s">
        <v>326</v>
      </c>
      <c r="K26" s="321"/>
      <c r="L26" s="321"/>
      <c r="M26" s="213" t="s">
        <v>552</v>
      </c>
      <c r="N26" s="213" t="s">
        <v>546</v>
      </c>
      <c r="O26" s="213" t="s">
        <v>531</v>
      </c>
      <c r="P26" s="213"/>
      <c r="Q26" s="213"/>
      <c r="R26" s="221" t="s">
        <v>526</v>
      </c>
      <c r="S26" s="221" t="s">
        <v>526</v>
      </c>
      <c r="T26" s="221" t="s">
        <v>524</v>
      </c>
      <c r="U26" s="321" t="s">
        <v>524</v>
      </c>
      <c r="V26" s="606"/>
      <c r="W26" s="606"/>
      <c r="X26" s="606"/>
      <c r="Y26" s="213"/>
    </row>
    <row r="27" spans="2:25" ht="15.95" customHeight="1" x14ac:dyDescent="0.15">
      <c r="B27" s="301"/>
      <c r="C27" s="608" t="s">
        <v>477</v>
      </c>
      <c r="D27" s="609"/>
      <c r="E27" s="228">
        <v>4</v>
      </c>
      <c r="F27" s="268">
        <v>30.8</v>
      </c>
      <c r="G27" s="213" t="s">
        <v>542</v>
      </c>
      <c r="H27" s="213" t="s">
        <v>543</v>
      </c>
      <c r="I27" s="213"/>
      <c r="J27" s="321" t="s">
        <v>326</v>
      </c>
      <c r="K27" s="321"/>
      <c r="L27" s="321"/>
      <c r="M27" s="213" t="s">
        <v>546</v>
      </c>
      <c r="N27" s="213" t="s">
        <v>544</v>
      </c>
      <c r="O27" s="213" t="s">
        <v>531</v>
      </c>
      <c r="P27" s="213"/>
      <c r="Q27" s="213"/>
      <c r="R27" s="221" t="s">
        <v>526</v>
      </c>
      <c r="S27" s="221" t="s">
        <v>526</v>
      </c>
      <c r="T27" s="221" t="s">
        <v>524</v>
      </c>
      <c r="U27" s="321" t="s">
        <v>524</v>
      </c>
      <c r="V27" s="606"/>
      <c r="W27" s="606"/>
      <c r="X27" s="606"/>
      <c r="Y27" s="213"/>
    </row>
    <row r="28" spans="2:25" ht="15.95" customHeight="1" x14ac:dyDescent="0.15">
      <c r="B28" s="301"/>
      <c r="C28" s="608" t="s">
        <v>477</v>
      </c>
      <c r="D28" s="609"/>
      <c r="E28" s="228">
        <v>5</v>
      </c>
      <c r="F28" s="268">
        <v>22.6</v>
      </c>
      <c r="G28" s="213" t="s">
        <v>542</v>
      </c>
      <c r="H28" s="213" t="s">
        <v>543</v>
      </c>
      <c r="I28" s="213"/>
      <c r="J28" s="321" t="s">
        <v>326</v>
      </c>
      <c r="K28" s="321"/>
      <c r="L28" s="321"/>
      <c r="M28" s="213" t="s">
        <v>544</v>
      </c>
      <c r="N28" s="213" t="s">
        <v>544</v>
      </c>
      <c r="O28" s="213" t="s">
        <v>531</v>
      </c>
      <c r="P28" s="213"/>
      <c r="Q28" s="213"/>
      <c r="R28" s="221" t="s">
        <v>526</v>
      </c>
      <c r="S28" s="221" t="s">
        <v>526</v>
      </c>
      <c r="T28" s="221" t="s">
        <v>524</v>
      </c>
      <c r="U28" s="321" t="s">
        <v>524</v>
      </c>
      <c r="V28" s="606"/>
      <c r="W28" s="606"/>
      <c r="X28" s="606"/>
      <c r="Y28" s="213"/>
    </row>
    <row r="29" spans="2:25" ht="15.95" customHeight="1" x14ac:dyDescent="0.15">
      <c r="B29" s="301"/>
      <c r="C29" s="608" t="s">
        <v>477</v>
      </c>
      <c r="D29" s="609"/>
      <c r="E29" s="228">
        <v>6</v>
      </c>
      <c r="F29" s="268">
        <v>30.8</v>
      </c>
      <c r="G29" s="213" t="s">
        <v>542</v>
      </c>
      <c r="H29" s="213" t="s">
        <v>543</v>
      </c>
      <c r="I29" s="213"/>
      <c r="J29" s="321" t="s">
        <v>326</v>
      </c>
      <c r="K29" s="321"/>
      <c r="L29" s="321"/>
      <c r="M29" s="213" t="s">
        <v>553</v>
      </c>
      <c r="N29" s="213" t="s">
        <v>536</v>
      </c>
      <c r="O29" s="213" t="s">
        <v>531</v>
      </c>
      <c r="P29" s="213"/>
      <c r="Q29" s="213"/>
      <c r="R29" s="221" t="s">
        <v>526</v>
      </c>
      <c r="S29" s="221" t="s">
        <v>526</v>
      </c>
      <c r="T29" s="221" t="s">
        <v>524</v>
      </c>
      <c r="U29" s="321" t="s">
        <v>524</v>
      </c>
      <c r="V29" s="606"/>
      <c r="W29" s="606"/>
      <c r="X29" s="606"/>
      <c r="Y29" s="213"/>
    </row>
    <row r="30" spans="2:25" ht="15.95" customHeight="1" x14ac:dyDescent="0.15">
      <c r="B30" s="301"/>
      <c r="C30" s="608" t="s">
        <v>477</v>
      </c>
      <c r="D30" s="609"/>
      <c r="E30" s="228">
        <v>7</v>
      </c>
      <c r="F30" s="268">
        <v>22.6</v>
      </c>
      <c r="G30" s="213" t="s">
        <v>542</v>
      </c>
      <c r="H30" s="213" t="s">
        <v>543</v>
      </c>
      <c r="I30" s="213"/>
      <c r="J30" s="321" t="s">
        <v>326</v>
      </c>
      <c r="K30" s="321"/>
      <c r="L30" s="321"/>
      <c r="M30" s="213" t="s">
        <v>546</v>
      </c>
      <c r="N30" s="213" t="s">
        <v>544</v>
      </c>
      <c r="O30" s="213" t="s">
        <v>531</v>
      </c>
      <c r="P30" s="213"/>
      <c r="Q30" s="213"/>
      <c r="R30" s="221" t="s">
        <v>526</v>
      </c>
      <c r="S30" s="221" t="s">
        <v>526</v>
      </c>
      <c r="T30" s="221" t="s">
        <v>524</v>
      </c>
      <c r="U30" s="321" t="s">
        <v>524</v>
      </c>
      <c r="V30" s="606"/>
      <c r="W30" s="606"/>
      <c r="X30" s="606"/>
      <c r="Y30" s="213"/>
    </row>
    <row r="31" spans="2:25" ht="15.95" customHeight="1" x14ac:dyDescent="0.15">
      <c r="B31" s="301"/>
      <c r="C31" s="608" t="s">
        <v>478</v>
      </c>
      <c r="D31" s="609"/>
      <c r="E31" s="228">
        <v>1</v>
      </c>
      <c r="F31" s="268">
        <v>38.9</v>
      </c>
      <c r="G31" s="213" t="s">
        <v>542</v>
      </c>
      <c r="H31" s="213" t="s">
        <v>543</v>
      </c>
      <c r="I31" s="213"/>
      <c r="J31" s="321" t="s">
        <v>326</v>
      </c>
      <c r="K31" s="321"/>
      <c r="L31" s="321"/>
      <c r="M31" s="213" t="s">
        <v>544</v>
      </c>
      <c r="N31" s="213" t="s">
        <v>544</v>
      </c>
      <c r="O31" s="213" t="s">
        <v>531</v>
      </c>
      <c r="P31" s="213"/>
      <c r="Q31" s="213"/>
      <c r="R31" s="221" t="s">
        <v>526</v>
      </c>
      <c r="S31" s="221" t="s">
        <v>526</v>
      </c>
      <c r="T31" s="221" t="s">
        <v>524</v>
      </c>
      <c r="U31" s="321" t="s">
        <v>524</v>
      </c>
      <c r="V31" s="606"/>
      <c r="W31" s="606"/>
      <c r="X31" s="606"/>
      <c r="Y31" s="213"/>
    </row>
    <row r="32" spans="2:25" ht="15.95" customHeight="1" x14ac:dyDescent="0.15">
      <c r="B32" s="301"/>
      <c r="C32" s="608" t="s">
        <v>478</v>
      </c>
      <c r="D32" s="609"/>
      <c r="E32" s="228">
        <v>2</v>
      </c>
      <c r="F32" s="268">
        <v>38.9</v>
      </c>
      <c r="G32" s="213" t="s">
        <v>542</v>
      </c>
      <c r="H32" s="213" t="s">
        <v>543</v>
      </c>
      <c r="I32" s="213"/>
      <c r="J32" s="321" t="s">
        <v>326</v>
      </c>
      <c r="K32" s="321"/>
      <c r="L32" s="321"/>
      <c r="M32" s="213" t="s">
        <v>546</v>
      </c>
      <c r="N32" s="213" t="s">
        <v>544</v>
      </c>
      <c r="O32" s="213" t="s">
        <v>531</v>
      </c>
      <c r="P32" s="213"/>
      <c r="Q32" s="213"/>
      <c r="R32" s="221" t="s">
        <v>526</v>
      </c>
      <c r="S32" s="221" t="s">
        <v>526</v>
      </c>
      <c r="T32" s="221" t="s">
        <v>524</v>
      </c>
      <c r="U32" s="321" t="s">
        <v>524</v>
      </c>
      <c r="V32" s="606"/>
      <c r="W32" s="606"/>
      <c r="X32" s="606"/>
      <c r="Y32" s="213"/>
    </row>
    <row r="33" spans="2:25" ht="15.95" customHeight="1" x14ac:dyDescent="0.15">
      <c r="B33" s="301"/>
      <c r="C33" s="608" t="s">
        <v>479</v>
      </c>
      <c r="D33" s="609"/>
      <c r="E33" s="228">
        <v>1</v>
      </c>
      <c r="F33" s="268">
        <v>46.6</v>
      </c>
      <c r="G33" s="213" t="s">
        <v>542</v>
      </c>
      <c r="H33" s="213" t="s">
        <v>543</v>
      </c>
      <c r="I33" s="213"/>
      <c r="J33" s="321" t="s">
        <v>326</v>
      </c>
      <c r="K33" s="321"/>
      <c r="L33" s="321"/>
      <c r="M33" s="213" t="s">
        <v>554</v>
      </c>
      <c r="N33" s="213" t="s">
        <v>546</v>
      </c>
      <c r="O33" s="213" t="s">
        <v>531</v>
      </c>
      <c r="P33" s="213"/>
      <c r="Q33" s="213"/>
      <c r="R33" s="221" t="s">
        <v>526</v>
      </c>
      <c r="S33" s="221" t="s">
        <v>526</v>
      </c>
      <c r="T33" s="221" t="s">
        <v>524</v>
      </c>
      <c r="U33" s="321" t="s">
        <v>524</v>
      </c>
      <c r="V33" s="606"/>
      <c r="W33" s="606"/>
      <c r="X33" s="606"/>
      <c r="Y33" s="213"/>
    </row>
    <row r="34" spans="2:25" ht="15.95" customHeight="1" x14ac:dyDescent="0.15">
      <c r="B34" s="301"/>
      <c r="C34" s="608" t="s">
        <v>479</v>
      </c>
      <c r="D34" s="609"/>
      <c r="E34" s="228">
        <v>2</v>
      </c>
      <c r="F34" s="268">
        <v>46.6</v>
      </c>
      <c r="G34" s="213" t="s">
        <v>542</v>
      </c>
      <c r="H34" s="213" t="s">
        <v>543</v>
      </c>
      <c r="I34" s="213"/>
      <c r="J34" s="321" t="s">
        <v>326</v>
      </c>
      <c r="K34" s="321"/>
      <c r="L34" s="321"/>
      <c r="M34" s="213" t="s">
        <v>546</v>
      </c>
      <c r="N34" s="213" t="s">
        <v>544</v>
      </c>
      <c r="O34" s="213" t="s">
        <v>531</v>
      </c>
      <c r="P34" s="213"/>
      <c r="Q34" s="213"/>
      <c r="R34" s="221" t="s">
        <v>526</v>
      </c>
      <c r="S34" s="221" t="s">
        <v>526</v>
      </c>
      <c r="T34" s="221" t="s">
        <v>524</v>
      </c>
      <c r="U34" s="321" t="s">
        <v>524</v>
      </c>
      <c r="V34" s="606"/>
      <c r="W34" s="606"/>
      <c r="X34" s="606"/>
      <c r="Y34" s="213"/>
    </row>
    <row r="35" spans="2:25" ht="15.95" customHeight="1" x14ac:dyDescent="0.15">
      <c r="B35" s="301"/>
      <c r="C35" s="608" t="s">
        <v>479</v>
      </c>
      <c r="D35" s="609"/>
      <c r="E35" s="228">
        <v>3</v>
      </c>
      <c r="F35" s="268">
        <v>52.2</v>
      </c>
      <c r="G35" s="213" t="s">
        <v>527</v>
      </c>
      <c r="H35" s="213" t="s">
        <v>545</v>
      </c>
      <c r="I35" s="213" t="s">
        <v>515</v>
      </c>
      <c r="J35" s="321" t="s">
        <v>292</v>
      </c>
      <c r="K35" s="321"/>
      <c r="L35" s="321"/>
      <c r="M35" s="213" t="s">
        <v>555</v>
      </c>
      <c r="N35" s="213" t="s">
        <v>524</v>
      </c>
      <c r="O35" s="213" t="s">
        <v>524</v>
      </c>
      <c r="P35" s="213"/>
      <c r="Q35" s="213" t="s">
        <v>531</v>
      </c>
      <c r="R35" s="221" t="s">
        <v>526</v>
      </c>
      <c r="S35" s="221" t="s">
        <v>532</v>
      </c>
      <c r="T35" s="221" t="s">
        <v>524</v>
      </c>
      <c r="U35" s="321" t="s">
        <v>524</v>
      </c>
      <c r="V35" s="606"/>
      <c r="W35" s="606"/>
      <c r="X35" s="606"/>
      <c r="Y35" s="213" t="s">
        <v>535</v>
      </c>
    </row>
    <row r="36" spans="2:25" ht="15.95" customHeight="1" x14ac:dyDescent="0.15">
      <c r="B36" s="301"/>
      <c r="C36" s="608" t="s">
        <v>480</v>
      </c>
      <c r="D36" s="609"/>
      <c r="E36" s="228">
        <v>1</v>
      </c>
      <c r="F36" s="268">
        <v>62.8</v>
      </c>
      <c r="G36" s="213" t="s">
        <v>527</v>
      </c>
      <c r="H36" s="213" t="s">
        <v>545</v>
      </c>
      <c r="I36" s="213" t="s">
        <v>515</v>
      </c>
      <c r="J36" s="321" t="s">
        <v>326</v>
      </c>
      <c r="K36" s="321"/>
      <c r="L36" s="321"/>
      <c r="M36" s="213" t="s">
        <v>524</v>
      </c>
      <c r="N36" s="213" t="s">
        <v>524</v>
      </c>
      <c r="O36" s="213" t="s">
        <v>525</v>
      </c>
      <c r="P36" s="213"/>
      <c r="Q36" s="213" t="s">
        <v>525</v>
      </c>
      <c r="R36" s="221" t="s">
        <v>526</v>
      </c>
      <c r="S36" s="221" t="s">
        <v>526</v>
      </c>
      <c r="T36" s="221" t="s">
        <v>524</v>
      </c>
      <c r="U36" s="321" t="s">
        <v>524</v>
      </c>
      <c r="V36" s="606"/>
      <c r="W36" s="606"/>
      <c r="X36" s="606"/>
      <c r="Y36" s="213"/>
    </row>
    <row r="37" spans="2:25" ht="15.95" customHeight="1" x14ac:dyDescent="0.15">
      <c r="B37" s="301"/>
      <c r="C37" s="608" t="s">
        <v>480</v>
      </c>
      <c r="D37" s="609"/>
      <c r="E37" s="228">
        <v>2</v>
      </c>
      <c r="F37" s="268">
        <v>61.4</v>
      </c>
      <c r="G37" s="213" t="s">
        <v>527</v>
      </c>
      <c r="H37" s="213" t="s">
        <v>537</v>
      </c>
      <c r="I37" s="213" t="s">
        <v>515</v>
      </c>
      <c r="J37" s="321" t="s">
        <v>292</v>
      </c>
      <c r="K37" s="321"/>
      <c r="L37" s="321"/>
      <c r="M37" s="213" t="s">
        <v>556</v>
      </c>
      <c r="N37" s="213" t="s">
        <v>557</v>
      </c>
      <c r="O37" s="213" t="s">
        <v>531</v>
      </c>
      <c r="P37" s="213"/>
      <c r="Q37" s="213" t="s">
        <v>531</v>
      </c>
      <c r="R37" s="221" t="s">
        <v>526</v>
      </c>
      <c r="S37" s="221" t="s">
        <v>532</v>
      </c>
      <c r="T37" s="221" t="s">
        <v>533</v>
      </c>
      <c r="U37" s="321" t="s">
        <v>534</v>
      </c>
      <c r="V37" s="606"/>
      <c r="W37" s="606"/>
      <c r="X37" s="606"/>
      <c r="Y37" s="213" t="s">
        <v>535</v>
      </c>
    </row>
    <row r="38" spans="2:25" ht="15.95" customHeight="1" x14ac:dyDescent="0.15">
      <c r="B38" s="301"/>
      <c r="C38" s="608" t="s">
        <v>480</v>
      </c>
      <c r="D38" s="609"/>
      <c r="E38" s="228">
        <v>3</v>
      </c>
      <c r="F38" s="268">
        <v>56.5</v>
      </c>
      <c r="G38" s="213" t="s">
        <v>527</v>
      </c>
      <c r="H38" s="213" t="s">
        <v>558</v>
      </c>
      <c r="I38" s="213" t="s">
        <v>515</v>
      </c>
      <c r="J38" s="321" t="s">
        <v>301</v>
      </c>
      <c r="K38" s="321"/>
      <c r="L38" s="321"/>
      <c r="M38" s="213" t="s">
        <v>546</v>
      </c>
      <c r="N38" s="213" t="s">
        <v>546</v>
      </c>
      <c r="O38" s="213" t="s">
        <v>541</v>
      </c>
      <c r="P38" s="213"/>
      <c r="Q38" s="213" t="s">
        <v>541</v>
      </c>
      <c r="R38" s="221" t="s">
        <v>526</v>
      </c>
      <c r="S38" s="221" t="s">
        <v>559</v>
      </c>
      <c r="T38" s="221" t="s">
        <v>524</v>
      </c>
      <c r="U38" s="321" t="s">
        <v>524</v>
      </c>
      <c r="V38" s="606"/>
      <c r="W38" s="606"/>
      <c r="X38" s="606"/>
      <c r="Y38" s="213" t="s">
        <v>560</v>
      </c>
    </row>
    <row r="39" spans="2:25" ht="15.95" customHeight="1" x14ac:dyDescent="0.15">
      <c r="B39" s="301"/>
      <c r="C39" s="608" t="s">
        <v>480</v>
      </c>
      <c r="D39" s="609"/>
      <c r="E39" s="228">
        <v>4</v>
      </c>
      <c r="F39" s="268">
        <v>54.5</v>
      </c>
      <c r="G39" s="213" t="s">
        <v>542</v>
      </c>
      <c r="H39" s="213" t="s">
        <v>543</v>
      </c>
      <c r="I39" s="213"/>
      <c r="J39" s="321" t="s">
        <v>326</v>
      </c>
      <c r="K39" s="321"/>
      <c r="L39" s="321"/>
      <c r="M39" s="213" t="s">
        <v>546</v>
      </c>
      <c r="N39" s="213" t="s">
        <v>546</v>
      </c>
      <c r="O39" s="213" t="s">
        <v>531</v>
      </c>
      <c r="P39" s="213"/>
      <c r="Q39" s="213"/>
      <c r="R39" s="221" t="s">
        <v>526</v>
      </c>
      <c r="S39" s="221" t="s">
        <v>526</v>
      </c>
      <c r="T39" s="221" t="s">
        <v>524</v>
      </c>
      <c r="U39" s="321" t="s">
        <v>524</v>
      </c>
      <c r="V39" s="606"/>
      <c r="W39" s="606"/>
      <c r="X39" s="606"/>
      <c r="Y39" s="213"/>
    </row>
    <row r="40" spans="2:25" ht="15.95" customHeight="1" x14ac:dyDescent="0.15">
      <c r="B40" s="301"/>
      <c r="C40" s="608" t="s">
        <v>480</v>
      </c>
      <c r="D40" s="609"/>
      <c r="E40" s="228">
        <v>5</v>
      </c>
      <c r="F40" s="268">
        <v>62.6</v>
      </c>
      <c r="G40" s="213" t="s">
        <v>542</v>
      </c>
      <c r="H40" s="213" t="s">
        <v>543</v>
      </c>
      <c r="I40" s="213"/>
      <c r="J40" s="321" t="s">
        <v>326</v>
      </c>
      <c r="K40" s="321"/>
      <c r="L40" s="321"/>
      <c r="M40" s="213" t="s">
        <v>561</v>
      </c>
      <c r="N40" s="213" t="s">
        <v>562</v>
      </c>
      <c r="O40" s="213" t="s">
        <v>531</v>
      </c>
      <c r="P40" s="213"/>
      <c r="Q40" s="213"/>
      <c r="R40" s="221" t="s">
        <v>526</v>
      </c>
      <c r="S40" s="221" t="s">
        <v>526</v>
      </c>
      <c r="T40" s="221" t="s">
        <v>524</v>
      </c>
      <c r="U40" s="321" t="s">
        <v>524</v>
      </c>
      <c r="V40" s="606"/>
      <c r="W40" s="606"/>
      <c r="X40" s="606"/>
      <c r="Y40" s="213"/>
    </row>
    <row r="41" spans="2:25" ht="15.95" customHeight="1" x14ac:dyDescent="0.15">
      <c r="B41" s="301"/>
      <c r="C41" s="608" t="s">
        <v>480</v>
      </c>
      <c r="D41" s="609"/>
      <c r="E41" s="228">
        <v>6</v>
      </c>
      <c r="F41" s="268">
        <v>62.6</v>
      </c>
      <c r="G41" s="213" t="s">
        <v>542</v>
      </c>
      <c r="H41" s="213" t="s">
        <v>543</v>
      </c>
      <c r="I41" s="213"/>
      <c r="J41" s="321" t="s">
        <v>326</v>
      </c>
      <c r="K41" s="321"/>
      <c r="L41" s="321"/>
      <c r="M41" s="213" t="s">
        <v>561</v>
      </c>
      <c r="N41" s="213" t="s">
        <v>548</v>
      </c>
      <c r="O41" s="213" t="s">
        <v>531</v>
      </c>
      <c r="P41" s="213"/>
      <c r="Q41" s="213"/>
      <c r="R41" s="221" t="s">
        <v>526</v>
      </c>
      <c r="S41" s="221" t="s">
        <v>526</v>
      </c>
      <c r="T41" s="221" t="s">
        <v>524</v>
      </c>
      <c r="U41" s="321" t="s">
        <v>524</v>
      </c>
      <c r="V41" s="606"/>
      <c r="W41" s="606"/>
      <c r="X41" s="606"/>
      <c r="Y41" s="213"/>
    </row>
    <row r="42" spans="2:25" ht="15.95" customHeight="1" x14ac:dyDescent="0.15">
      <c r="B42" s="302"/>
      <c r="C42" s="608" t="s">
        <v>480</v>
      </c>
      <c r="D42" s="609"/>
      <c r="E42" s="228">
        <v>7</v>
      </c>
      <c r="F42" s="268">
        <v>54.5</v>
      </c>
      <c r="G42" s="213" t="s">
        <v>542</v>
      </c>
      <c r="H42" s="213" t="s">
        <v>543</v>
      </c>
      <c r="I42" s="213"/>
      <c r="J42" s="321" t="s">
        <v>326</v>
      </c>
      <c r="K42" s="321"/>
      <c r="L42" s="321"/>
      <c r="M42" s="213" t="s">
        <v>563</v>
      </c>
      <c r="N42" s="213" t="s">
        <v>564</v>
      </c>
      <c r="O42" s="213" t="s">
        <v>531</v>
      </c>
      <c r="P42" s="213"/>
      <c r="Q42" s="213"/>
      <c r="R42" s="221" t="s">
        <v>526</v>
      </c>
      <c r="S42" s="221" t="s">
        <v>526</v>
      </c>
      <c r="T42" s="221" t="s">
        <v>524</v>
      </c>
      <c r="U42" s="321" t="s">
        <v>524</v>
      </c>
      <c r="V42" s="606"/>
      <c r="W42" s="606"/>
      <c r="X42" s="606"/>
      <c r="Y42" s="213"/>
    </row>
    <row r="43" spans="2:25" ht="15.75" customHeight="1" x14ac:dyDescent="0.15">
      <c r="B43" s="301" t="s">
        <v>377</v>
      </c>
      <c r="C43" s="307" t="s">
        <v>481</v>
      </c>
      <c r="D43" s="308"/>
      <c r="E43" s="228">
        <v>1</v>
      </c>
      <c r="F43" s="268">
        <v>70.8</v>
      </c>
      <c r="G43" s="213" t="s">
        <v>542</v>
      </c>
      <c r="H43" s="213" t="s">
        <v>543</v>
      </c>
      <c r="I43" s="213"/>
      <c r="J43" s="321" t="s">
        <v>326</v>
      </c>
      <c r="K43" s="321"/>
      <c r="L43" s="321"/>
      <c r="M43" s="213" t="s">
        <v>550</v>
      </c>
      <c r="N43" s="213" t="s">
        <v>565</v>
      </c>
      <c r="O43" s="213" t="s">
        <v>531</v>
      </c>
      <c r="P43" s="213"/>
      <c r="Q43" s="213"/>
      <c r="R43" s="221" t="s">
        <v>526</v>
      </c>
      <c r="S43" s="221" t="s">
        <v>526</v>
      </c>
      <c r="T43" s="221" t="s">
        <v>524</v>
      </c>
      <c r="U43" s="321" t="s">
        <v>524</v>
      </c>
      <c r="V43" s="606"/>
      <c r="W43" s="606"/>
      <c r="X43" s="606"/>
      <c r="Y43" s="213"/>
    </row>
    <row r="44" spans="2:25" ht="15.95" customHeight="1" x14ac:dyDescent="0.15">
      <c r="B44" s="301"/>
      <c r="C44" s="307" t="s">
        <v>481</v>
      </c>
      <c r="D44" s="308"/>
      <c r="E44" s="228">
        <v>2</v>
      </c>
      <c r="F44" s="268">
        <v>70.8</v>
      </c>
      <c r="G44" s="213" t="s">
        <v>542</v>
      </c>
      <c r="H44" s="213" t="s">
        <v>543</v>
      </c>
      <c r="I44" s="213"/>
      <c r="J44" s="321" t="s">
        <v>326</v>
      </c>
      <c r="K44" s="321"/>
      <c r="L44" s="321"/>
      <c r="M44" s="213" t="s">
        <v>566</v>
      </c>
      <c r="N44" s="213" t="s">
        <v>567</v>
      </c>
      <c r="O44" s="213" t="s">
        <v>531</v>
      </c>
      <c r="P44" s="213"/>
      <c r="Q44" s="213"/>
      <c r="R44" s="221" t="s">
        <v>526</v>
      </c>
      <c r="S44" s="221" t="s">
        <v>526</v>
      </c>
      <c r="T44" s="221" t="s">
        <v>524</v>
      </c>
      <c r="U44" s="321" t="s">
        <v>524</v>
      </c>
      <c r="V44" s="634"/>
      <c r="W44" s="634"/>
      <c r="X44" s="634"/>
      <c r="Y44" s="299"/>
    </row>
    <row r="45" spans="2:25" ht="15.95" customHeight="1" x14ac:dyDescent="0.15">
      <c r="B45" s="301"/>
      <c r="C45" s="307" t="s">
        <v>482</v>
      </c>
      <c r="D45" s="308"/>
      <c r="E45" s="228">
        <v>1</v>
      </c>
      <c r="F45" s="268">
        <v>83.9</v>
      </c>
      <c r="G45" s="213" t="s">
        <v>527</v>
      </c>
      <c r="H45" s="213" t="s">
        <v>528</v>
      </c>
      <c r="I45" s="213" t="s">
        <v>320</v>
      </c>
      <c r="J45" s="321" t="s">
        <v>320</v>
      </c>
      <c r="K45" s="321"/>
      <c r="L45" s="321"/>
      <c r="M45" s="213" t="s">
        <v>568</v>
      </c>
      <c r="N45" s="213" t="s">
        <v>569</v>
      </c>
      <c r="O45" s="213" t="s">
        <v>531</v>
      </c>
      <c r="P45" s="213"/>
      <c r="Q45" s="213" t="s">
        <v>531</v>
      </c>
      <c r="R45" s="221" t="s">
        <v>526</v>
      </c>
      <c r="S45" s="221" t="s">
        <v>532</v>
      </c>
      <c r="T45" s="221" t="s">
        <v>533</v>
      </c>
      <c r="U45" s="321" t="s">
        <v>534</v>
      </c>
      <c r="V45" s="606"/>
      <c r="W45" s="606"/>
      <c r="X45" s="606"/>
      <c r="Y45" s="213" t="s">
        <v>535</v>
      </c>
    </row>
    <row r="46" spans="2:25" ht="15.95" customHeight="1" x14ac:dyDescent="0.15">
      <c r="B46" s="301"/>
      <c r="C46" s="307" t="s">
        <v>482</v>
      </c>
      <c r="D46" s="308"/>
      <c r="E46" s="228">
        <v>2</v>
      </c>
      <c r="F46" s="268">
        <v>83.9</v>
      </c>
      <c r="G46" s="213" t="s">
        <v>527</v>
      </c>
      <c r="H46" s="213" t="s">
        <v>545</v>
      </c>
      <c r="I46" s="213" t="s">
        <v>515</v>
      </c>
      <c r="J46" s="321" t="s">
        <v>326</v>
      </c>
      <c r="K46" s="321"/>
      <c r="L46" s="321"/>
      <c r="M46" s="213" t="s">
        <v>524</v>
      </c>
      <c r="N46" s="213" t="s">
        <v>524</v>
      </c>
      <c r="O46" s="213" t="s">
        <v>525</v>
      </c>
      <c r="P46" s="213"/>
      <c r="Q46" s="213" t="s">
        <v>525</v>
      </c>
      <c r="R46" s="221" t="s">
        <v>526</v>
      </c>
      <c r="S46" s="221" t="s">
        <v>526</v>
      </c>
      <c r="T46" s="221" t="s">
        <v>524</v>
      </c>
      <c r="U46" s="321" t="s">
        <v>524</v>
      </c>
      <c r="V46" s="606"/>
      <c r="W46" s="606"/>
      <c r="X46" s="606"/>
      <c r="Y46" s="213"/>
    </row>
    <row r="47" spans="2:25" ht="15.95" customHeight="1" x14ac:dyDescent="0.15">
      <c r="B47" s="301"/>
      <c r="C47" s="307" t="s">
        <v>482</v>
      </c>
      <c r="D47" s="308"/>
      <c r="E47" s="228">
        <v>3</v>
      </c>
      <c r="F47" s="269">
        <v>83.9</v>
      </c>
      <c r="G47" s="213" t="s">
        <v>527</v>
      </c>
      <c r="H47" s="213" t="s">
        <v>570</v>
      </c>
      <c r="I47" s="213" t="s">
        <v>320</v>
      </c>
      <c r="J47" s="321" t="s">
        <v>320</v>
      </c>
      <c r="K47" s="321"/>
      <c r="L47" s="321"/>
      <c r="M47" s="213" t="s">
        <v>571</v>
      </c>
      <c r="N47" s="213" t="s">
        <v>572</v>
      </c>
      <c r="O47" s="213" t="s">
        <v>531</v>
      </c>
      <c r="P47" s="213"/>
      <c r="Q47" s="213" t="s">
        <v>531</v>
      </c>
      <c r="R47" s="221" t="s">
        <v>526</v>
      </c>
      <c r="S47" s="221" t="s">
        <v>532</v>
      </c>
      <c r="T47" s="221" t="s">
        <v>533</v>
      </c>
      <c r="U47" s="321" t="s">
        <v>534</v>
      </c>
      <c r="V47" s="606"/>
      <c r="W47" s="606"/>
      <c r="X47" s="606"/>
      <c r="Y47" s="213" t="s">
        <v>535</v>
      </c>
    </row>
    <row r="48" spans="2:25" ht="15.95" customHeight="1" x14ac:dyDescent="0.15">
      <c r="B48" s="301"/>
      <c r="C48" s="307" t="s">
        <v>482</v>
      </c>
      <c r="D48" s="308"/>
      <c r="E48" s="228">
        <v>4</v>
      </c>
      <c r="F48" s="268">
        <v>83</v>
      </c>
      <c r="G48" s="213" t="s">
        <v>527</v>
      </c>
      <c r="H48" s="213" t="s">
        <v>558</v>
      </c>
      <c r="I48" s="213" t="s">
        <v>320</v>
      </c>
      <c r="J48" s="321" t="s">
        <v>320</v>
      </c>
      <c r="K48" s="321"/>
      <c r="L48" s="321"/>
      <c r="M48" s="213" t="s">
        <v>573</v>
      </c>
      <c r="N48" s="213" t="s">
        <v>574</v>
      </c>
      <c r="O48" s="270" t="s">
        <v>531</v>
      </c>
      <c r="P48" s="270"/>
      <c r="Q48" s="270" t="s">
        <v>531</v>
      </c>
      <c r="R48" s="221" t="s">
        <v>526</v>
      </c>
      <c r="S48" s="221" t="s">
        <v>532</v>
      </c>
      <c r="T48" s="221" t="s">
        <v>533</v>
      </c>
      <c r="U48" s="321" t="s">
        <v>534</v>
      </c>
      <c r="V48" s="606"/>
      <c r="W48" s="606"/>
      <c r="X48" s="606"/>
      <c r="Y48" s="213" t="s">
        <v>535</v>
      </c>
    </row>
    <row r="49" spans="2:25" ht="15.95" customHeight="1" x14ac:dyDescent="0.15">
      <c r="B49" s="301"/>
      <c r="C49" s="307" t="s">
        <v>482</v>
      </c>
      <c r="D49" s="308"/>
      <c r="E49" s="228">
        <v>5</v>
      </c>
      <c r="F49" s="268">
        <v>78.7</v>
      </c>
      <c r="G49" s="213" t="s">
        <v>542</v>
      </c>
      <c r="H49" s="213" t="s">
        <v>543</v>
      </c>
      <c r="I49" s="213"/>
      <c r="J49" s="321" t="s">
        <v>326</v>
      </c>
      <c r="K49" s="321"/>
      <c r="L49" s="321"/>
      <c r="M49" s="213" t="s">
        <v>567</v>
      </c>
      <c r="N49" s="213" t="s">
        <v>546</v>
      </c>
      <c r="O49" s="270" t="s">
        <v>531</v>
      </c>
      <c r="P49" s="270"/>
      <c r="Q49" s="270"/>
      <c r="R49" s="221" t="s">
        <v>526</v>
      </c>
      <c r="S49" s="221" t="s">
        <v>526</v>
      </c>
      <c r="T49" s="221" t="s">
        <v>524</v>
      </c>
      <c r="U49" s="321" t="s">
        <v>524</v>
      </c>
      <c r="V49" s="606"/>
      <c r="W49" s="606"/>
      <c r="X49" s="606"/>
      <c r="Y49" s="213"/>
    </row>
    <row r="50" spans="2:25" ht="15.95" customHeight="1" x14ac:dyDescent="0.15">
      <c r="B50" s="301"/>
      <c r="C50" s="307" t="s">
        <v>482</v>
      </c>
      <c r="D50" s="308"/>
      <c r="E50" s="228">
        <v>6</v>
      </c>
      <c r="F50" s="268">
        <v>78.7</v>
      </c>
      <c r="G50" s="213" t="s">
        <v>542</v>
      </c>
      <c r="H50" s="213" t="s">
        <v>543</v>
      </c>
      <c r="I50" s="213"/>
      <c r="J50" s="321" t="s">
        <v>326</v>
      </c>
      <c r="K50" s="321"/>
      <c r="L50" s="321"/>
      <c r="M50" s="213" t="s">
        <v>575</v>
      </c>
      <c r="N50" s="213" t="s">
        <v>536</v>
      </c>
      <c r="O50" s="270" t="s">
        <v>531</v>
      </c>
      <c r="P50" s="270"/>
      <c r="Q50" s="270"/>
      <c r="R50" s="221" t="s">
        <v>526</v>
      </c>
      <c r="S50" s="221" t="s">
        <v>526</v>
      </c>
      <c r="T50" s="221" t="s">
        <v>524</v>
      </c>
      <c r="U50" s="321" t="s">
        <v>524</v>
      </c>
      <c r="V50" s="606"/>
      <c r="W50" s="606"/>
      <c r="X50" s="606"/>
      <c r="Y50" s="213"/>
    </row>
    <row r="51" spans="2:25" ht="15.95" customHeight="1" x14ac:dyDescent="0.15">
      <c r="B51" s="301"/>
      <c r="C51" s="608" t="s">
        <v>482</v>
      </c>
      <c r="D51" s="609"/>
      <c r="E51" s="228">
        <v>7</v>
      </c>
      <c r="F51" s="268">
        <v>78.7</v>
      </c>
      <c r="G51" s="213" t="s">
        <v>542</v>
      </c>
      <c r="H51" s="213" t="s">
        <v>543</v>
      </c>
      <c r="I51" s="213"/>
      <c r="J51" s="334" t="s">
        <v>326</v>
      </c>
      <c r="K51" s="610"/>
      <c r="L51" s="335"/>
      <c r="M51" s="213" t="s">
        <v>548</v>
      </c>
      <c r="N51" s="213" t="s">
        <v>548</v>
      </c>
      <c r="O51" s="270" t="s">
        <v>531</v>
      </c>
      <c r="P51" s="270"/>
      <c r="Q51" s="270"/>
      <c r="R51" s="221" t="s">
        <v>526</v>
      </c>
      <c r="S51" s="221" t="s">
        <v>526</v>
      </c>
      <c r="T51" s="221" t="s">
        <v>524</v>
      </c>
      <c r="U51" s="334" t="s">
        <v>524</v>
      </c>
      <c r="V51" s="610"/>
      <c r="W51" s="610"/>
      <c r="X51" s="335"/>
      <c r="Y51" s="213"/>
    </row>
    <row r="52" spans="2:25" ht="15.95" customHeight="1" x14ac:dyDescent="0.15">
      <c r="B52" s="301"/>
      <c r="C52" s="608" t="s">
        <v>482</v>
      </c>
      <c r="D52" s="609"/>
      <c r="E52" s="228">
        <v>8</v>
      </c>
      <c r="F52" s="268">
        <v>83.7</v>
      </c>
      <c r="G52" s="213" t="s">
        <v>542</v>
      </c>
      <c r="H52" s="213" t="s">
        <v>576</v>
      </c>
      <c r="I52" s="213" t="s">
        <v>320</v>
      </c>
      <c r="J52" s="334" t="s">
        <v>322</v>
      </c>
      <c r="K52" s="610"/>
      <c r="L52" s="335"/>
      <c r="M52" s="213" t="s">
        <v>577</v>
      </c>
      <c r="N52" s="213" t="s">
        <v>524</v>
      </c>
      <c r="O52" s="270" t="s">
        <v>525</v>
      </c>
      <c r="P52" s="270"/>
      <c r="Q52" s="270" t="s">
        <v>531</v>
      </c>
      <c r="R52" s="221" t="s">
        <v>526</v>
      </c>
      <c r="S52" s="221" t="s">
        <v>532</v>
      </c>
      <c r="T52" s="221" t="s">
        <v>524</v>
      </c>
      <c r="U52" s="334" t="s">
        <v>524</v>
      </c>
      <c r="V52" s="610"/>
      <c r="W52" s="610"/>
      <c r="X52" s="335"/>
      <c r="Y52" s="213" t="s">
        <v>578</v>
      </c>
    </row>
    <row r="53" spans="2:25" ht="15.95" customHeight="1" x14ac:dyDescent="0.15">
      <c r="B53" s="301"/>
      <c r="C53" s="608" t="s">
        <v>483</v>
      </c>
      <c r="D53" s="609"/>
      <c r="E53" s="228">
        <v>1</v>
      </c>
      <c r="F53" s="268">
        <v>94.4</v>
      </c>
      <c r="G53" s="213" t="s">
        <v>527</v>
      </c>
      <c r="H53" s="213" t="s">
        <v>545</v>
      </c>
      <c r="I53" s="213" t="s">
        <v>515</v>
      </c>
      <c r="J53" s="334" t="s">
        <v>326</v>
      </c>
      <c r="K53" s="610"/>
      <c r="L53" s="335"/>
      <c r="M53" s="213" t="s">
        <v>524</v>
      </c>
      <c r="N53" s="213" t="s">
        <v>524</v>
      </c>
      <c r="O53" s="270" t="s">
        <v>525</v>
      </c>
      <c r="P53" s="270"/>
      <c r="Q53" s="270" t="s">
        <v>525</v>
      </c>
      <c r="R53" s="221" t="s">
        <v>526</v>
      </c>
      <c r="S53" s="221" t="s">
        <v>526</v>
      </c>
      <c r="T53" s="221" t="s">
        <v>524</v>
      </c>
      <c r="U53" s="334" t="s">
        <v>524</v>
      </c>
      <c r="V53" s="610"/>
      <c r="W53" s="610"/>
      <c r="X53" s="335"/>
      <c r="Y53" s="213"/>
    </row>
    <row r="54" spans="2:25" ht="15.95" customHeight="1" x14ac:dyDescent="0.15">
      <c r="B54" s="301"/>
      <c r="C54" s="608" t="s">
        <v>483</v>
      </c>
      <c r="D54" s="609"/>
      <c r="E54" s="228">
        <v>2</v>
      </c>
      <c r="F54" s="268">
        <v>94.4</v>
      </c>
      <c r="G54" s="213" t="s">
        <v>527</v>
      </c>
      <c r="H54" s="213" t="s">
        <v>570</v>
      </c>
      <c r="I54" s="213" t="s">
        <v>320</v>
      </c>
      <c r="J54" s="334" t="s">
        <v>320</v>
      </c>
      <c r="K54" s="610"/>
      <c r="L54" s="335"/>
      <c r="M54" s="213" t="s">
        <v>579</v>
      </c>
      <c r="N54" s="213" t="s">
        <v>572</v>
      </c>
      <c r="O54" s="270" t="s">
        <v>531</v>
      </c>
      <c r="P54" s="270"/>
      <c r="Q54" s="270" t="s">
        <v>531</v>
      </c>
      <c r="R54" s="221" t="s">
        <v>526</v>
      </c>
      <c r="S54" s="221" t="s">
        <v>532</v>
      </c>
      <c r="T54" s="221" t="s">
        <v>533</v>
      </c>
      <c r="U54" s="321" t="s">
        <v>534</v>
      </c>
      <c r="V54" s="606"/>
      <c r="W54" s="606"/>
      <c r="X54" s="606"/>
      <c r="Y54" s="213" t="s">
        <v>535</v>
      </c>
    </row>
    <row r="55" spans="2:25" ht="15.95" customHeight="1" x14ac:dyDescent="0.15">
      <c r="B55" s="301"/>
      <c r="C55" s="608" t="s">
        <v>483</v>
      </c>
      <c r="D55" s="609"/>
      <c r="E55" s="228">
        <v>3</v>
      </c>
      <c r="F55" s="268">
        <v>86.7</v>
      </c>
      <c r="G55" s="213" t="s">
        <v>542</v>
      </c>
      <c r="H55" s="213" t="s">
        <v>543</v>
      </c>
      <c r="I55" s="213"/>
      <c r="J55" s="321" t="s">
        <v>326</v>
      </c>
      <c r="K55" s="321"/>
      <c r="L55" s="321"/>
      <c r="M55" s="213" t="s">
        <v>580</v>
      </c>
      <c r="N55" s="213" t="s">
        <v>544</v>
      </c>
      <c r="O55" s="270" t="s">
        <v>531</v>
      </c>
      <c r="P55" s="270"/>
      <c r="Q55" s="270"/>
      <c r="R55" s="221" t="s">
        <v>526</v>
      </c>
      <c r="S55" s="221" t="s">
        <v>526</v>
      </c>
      <c r="T55" s="221" t="s">
        <v>524</v>
      </c>
      <c r="U55" s="321" t="s">
        <v>524</v>
      </c>
      <c r="V55" s="606"/>
      <c r="W55" s="606"/>
      <c r="X55" s="606"/>
      <c r="Y55" s="213"/>
    </row>
    <row r="56" spans="2:25" ht="15.95" customHeight="1" x14ac:dyDescent="0.15">
      <c r="B56" s="301"/>
      <c r="C56" s="608" t="s">
        <v>483</v>
      </c>
      <c r="D56" s="609"/>
      <c r="E56" s="228">
        <v>4</v>
      </c>
      <c r="F56" s="268">
        <v>86.7</v>
      </c>
      <c r="G56" s="213" t="s">
        <v>542</v>
      </c>
      <c r="H56" s="213" t="s">
        <v>543</v>
      </c>
      <c r="I56" s="213"/>
      <c r="J56" s="321" t="s">
        <v>326</v>
      </c>
      <c r="K56" s="321"/>
      <c r="L56" s="321"/>
      <c r="M56" s="213" t="s">
        <v>581</v>
      </c>
      <c r="N56" s="213" t="s">
        <v>561</v>
      </c>
      <c r="O56" s="213" t="s">
        <v>531</v>
      </c>
      <c r="P56" s="213"/>
      <c r="Q56" s="213"/>
      <c r="R56" s="221" t="s">
        <v>526</v>
      </c>
      <c r="S56" s="221" t="s">
        <v>526</v>
      </c>
      <c r="T56" s="221" t="s">
        <v>524</v>
      </c>
      <c r="U56" s="321" t="s">
        <v>524</v>
      </c>
      <c r="V56" s="606"/>
      <c r="W56" s="606"/>
      <c r="X56" s="606"/>
      <c r="Y56" s="213"/>
    </row>
    <row r="57" spans="2:25" ht="15.95" customHeight="1" x14ac:dyDescent="0.15">
      <c r="B57" s="301"/>
      <c r="C57" s="608" t="s">
        <v>483</v>
      </c>
      <c r="D57" s="609"/>
      <c r="E57" s="228">
        <v>5</v>
      </c>
      <c r="F57" s="268">
        <v>86.7</v>
      </c>
      <c r="G57" s="213" t="s">
        <v>542</v>
      </c>
      <c r="H57" s="213" t="s">
        <v>543</v>
      </c>
      <c r="I57" s="213"/>
      <c r="J57" s="321" t="s">
        <v>326</v>
      </c>
      <c r="K57" s="321"/>
      <c r="L57" s="321"/>
      <c r="M57" s="213" t="s">
        <v>582</v>
      </c>
      <c r="N57" s="213" t="s">
        <v>540</v>
      </c>
      <c r="O57" s="213" t="s">
        <v>531</v>
      </c>
      <c r="P57" s="213"/>
      <c r="Q57" s="213"/>
      <c r="R57" s="221" t="s">
        <v>526</v>
      </c>
      <c r="S57" s="221" t="s">
        <v>526</v>
      </c>
      <c r="T57" s="221" t="s">
        <v>524</v>
      </c>
      <c r="U57" s="321" t="s">
        <v>524</v>
      </c>
      <c r="V57" s="606"/>
      <c r="W57" s="606"/>
      <c r="X57" s="606"/>
      <c r="Y57" s="213"/>
    </row>
    <row r="58" spans="2:25" ht="15.95" customHeight="1" x14ac:dyDescent="0.15">
      <c r="B58" s="301"/>
      <c r="C58" s="608" t="s">
        <v>483</v>
      </c>
      <c r="D58" s="609"/>
      <c r="E58" s="228">
        <v>6</v>
      </c>
      <c r="F58" s="268">
        <v>91.5</v>
      </c>
      <c r="G58" s="213" t="s">
        <v>527</v>
      </c>
      <c r="H58" s="213" t="s">
        <v>558</v>
      </c>
      <c r="I58" s="213" t="s">
        <v>515</v>
      </c>
      <c r="J58" s="321" t="s">
        <v>292</v>
      </c>
      <c r="K58" s="321"/>
      <c r="L58" s="321"/>
      <c r="M58" s="213" t="s">
        <v>540</v>
      </c>
      <c r="N58" s="213" t="s">
        <v>524</v>
      </c>
      <c r="O58" s="213" t="s">
        <v>524</v>
      </c>
      <c r="P58" s="213"/>
      <c r="Q58" s="213" t="s">
        <v>531</v>
      </c>
      <c r="R58" s="221" t="s">
        <v>526</v>
      </c>
      <c r="S58" s="221" t="s">
        <v>532</v>
      </c>
      <c r="T58" s="221" t="s">
        <v>524</v>
      </c>
      <c r="U58" s="321" t="s">
        <v>524</v>
      </c>
      <c r="V58" s="606"/>
      <c r="W58" s="606"/>
      <c r="X58" s="606"/>
      <c r="Y58" s="213" t="s">
        <v>535</v>
      </c>
    </row>
    <row r="59" spans="2:25" ht="15.95" customHeight="1" x14ac:dyDescent="0.15">
      <c r="B59" s="301"/>
      <c r="C59" s="608" t="s">
        <v>484</v>
      </c>
      <c r="D59" s="609"/>
      <c r="E59" s="228">
        <v>1</v>
      </c>
      <c r="F59" s="268">
        <v>105</v>
      </c>
      <c r="G59" s="213" t="s">
        <v>527</v>
      </c>
      <c r="H59" s="213" t="s">
        <v>545</v>
      </c>
      <c r="I59" s="213" t="s">
        <v>320</v>
      </c>
      <c r="J59" s="321" t="s">
        <v>320</v>
      </c>
      <c r="K59" s="321"/>
      <c r="L59" s="321"/>
      <c r="M59" s="213" t="s">
        <v>583</v>
      </c>
      <c r="N59" s="213" t="s">
        <v>584</v>
      </c>
      <c r="O59" s="213" t="s">
        <v>531</v>
      </c>
      <c r="P59" s="213"/>
      <c r="Q59" s="213" t="s">
        <v>531</v>
      </c>
      <c r="R59" s="221" t="s">
        <v>526</v>
      </c>
      <c r="S59" s="221" t="s">
        <v>532</v>
      </c>
      <c r="T59" s="221" t="s">
        <v>533</v>
      </c>
      <c r="U59" s="321" t="s">
        <v>534</v>
      </c>
      <c r="V59" s="606"/>
      <c r="W59" s="606"/>
      <c r="X59" s="606"/>
      <c r="Y59" s="213" t="s">
        <v>535</v>
      </c>
    </row>
    <row r="60" spans="2:25" ht="15.95" customHeight="1" x14ac:dyDescent="0.15">
      <c r="B60" s="301"/>
      <c r="C60" s="608" t="s">
        <v>484</v>
      </c>
      <c r="D60" s="609"/>
      <c r="E60" s="228">
        <v>2</v>
      </c>
      <c r="F60" s="268">
        <v>105</v>
      </c>
      <c r="G60" s="213" t="s">
        <v>527</v>
      </c>
      <c r="H60" s="213" t="s">
        <v>545</v>
      </c>
      <c r="I60" s="213" t="s">
        <v>515</v>
      </c>
      <c r="J60" s="321" t="s">
        <v>292</v>
      </c>
      <c r="K60" s="321"/>
      <c r="L60" s="321"/>
      <c r="M60" s="213" t="s">
        <v>540</v>
      </c>
      <c r="N60" s="213" t="s">
        <v>524</v>
      </c>
      <c r="O60" s="213" t="s">
        <v>525</v>
      </c>
      <c r="P60" s="213"/>
      <c r="Q60" s="213" t="s">
        <v>525</v>
      </c>
      <c r="R60" s="221" t="s">
        <v>526</v>
      </c>
      <c r="S60" s="221" t="s">
        <v>526</v>
      </c>
      <c r="T60" s="221" t="s">
        <v>524</v>
      </c>
      <c r="U60" s="321" t="s">
        <v>524</v>
      </c>
      <c r="V60" s="606"/>
      <c r="W60" s="606"/>
      <c r="X60" s="606"/>
      <c r="Y60" s="213"/>
    </row>
    <row r="61" spans="2:25" ht="15.95" customHeight="1" x14ac:dyDescent="0.15">
      <c r="B61" s="301"/>
      <c r="C61" s="608" t="s">
        <v>484</v>
      </c>
      <c r="D61" s="609"/>
      <c r="E61" s="228">
        <v>3</v>
      </c>
      <c r="F61" s="268">
        <v>103.3</v>
      </c>
      <c r="G61" s="213" t="s">
        <v>527</v>
      </c>
      <c r="H61" s="213" t="s">
        <v>537</v>
      </c>
      <c r="I61" s="213" t="s">
        <v>515</v>
      </c>
      <c r="J61" s="321" t="s">
        <v>292</v>
      </c>
      <c r="K61" s="321"/>
      <c r="L61" s="321"/>
      <c r="M61" s="213" t="s">
        <v>546</v>
      </c>
      <c r="N61" s="213" t="s">
        <v>524</v>
      </c>
      <c r="O61" s="213" t="s">
        <v>525</v>
      </c>
      <c r="P61" s="213"/>
      <c r="Q61" s="213" t="s">
        <v>525</v>
      </c>
      <c r="R61" s="221" t="s">
        <v>526</v>
      </c>
      <c r="S61" s="221" t="s">
        <v>526</v>
      </c>
      <c r="T61" s="221" t="s">
        <v>524</v>
      </c>
      <c r="U61" s="321" t="s">
        <v>524</v>
      </c>
      <c r="V61" s="606"/>
      <c r="W61" s="606"/>
      <c r="X61" s="606"/>
      <c r="Y61" s="213"/>
    </row>
    <row r="62" spans="2:25" ht="15.95" customHeight="1" x14ac:dyDescent="0.15">
      <c r="B62" s="301"/>
      <c r="C62" s="608" t="s">
        <v>484</v>
      </c>
      <c r="D62" s="609"/>
      <c r="E62" s="228">
        <v>4</v>
      </c>
      <c r="F62" s="268">
        <v>94.5</v>
      </c>
      <c r="G62" s="213" t="s">
        <v>542</v>
      </c>
      <c r="H62" s="213" t="s">
        <v>543</v>
      </c>
      <c r="I62" s="213"/>
      <c r="J62" s="321" t="s">
        <v>326</v>
      </c>
      <c r="K62" s="321"/>
      <c r="L62" s="321"/>
      <c r="M62" s="213" t="s">
        <v>585</v>
      </c>
      <c r="N62" s="213" t="s">
        <v>565</v>
      </c>
      <c r="O62" s="213" t="s">
        <v>531</v>
      </c>
      <c r="P62" s="213"/>
      <c r="Q62" s="213"/>
      <c r="R62" s="221" t="s">
        <v>526</v>
      </c>
      <c r="S62" s="221" t="s">
        <v>526</v>
      </c>
      <c r="T62" s="221" t="s">
        <v>524</v>
      </c>
      <c r="U62" s="321" t="s">
        <v>524</v>
      </c>
      <c r="V62" s="606"/>
      <c r="W62" s="606"/>
      <c r="X62" s="606"/>
      <c r="Y62" s="213"/>
    </row>
    <row r="63" spans="2:25" ht="15.95" customHeight="1" x14ac:dyDescent="0.15">
      <c r="B63" s="301"/>
      <c r="C63" s="608" t="s">
        <v>484</v>
      </c>
      <c r="D63" s="609"/>
      <c r="E63" s="228">
        <v>5</v>
      </c>
      <c r="F63" s="268">
        <v>102.7</v>
      </c>
      <c r="G63" s="213" t="s">
        <v>542</v>
      </c>
      <c r="H63" s="213" t="s">
        <v>543</v>
      </c>
      <c r="I63" s="213"/>
      <c r="J63" s="321" t="s">
        <v>326</v>
      </c>
      <c r="K63" s="321"/>
      <c r="L63" s="321"/>
      <c r="M63" s="213" t="s">
        <v>586</v>
      </c>
      <c r="N63" s="213" t="s">
        <v>582</v>
      </c>
      <c r="O63" s="213" t="s">
        <v>531</v>
      </c>
      <c r="P63" s="213"/>
      <c r="Q63" s="213"/>
      <c r="R63" s="221" t="s">
        <v>526</v>
      </c>
      <c r="S63" s="221" t="s">
        <v>526</v>
      </c>
      <c r="T63" s="221" t="s">
        <v>524</v>
      </c>
      <c r="U63" s="321" t="s">
        <v>524</v>
      </c>
      <c r="V63" s="606"/>
      <c r="W63" s="606"/>
      <c r="X63" s="606"/>
      <c r="Y63" s="213"/>
    </row>
    <row r="64" spans="2:25" ht="15.95" customHeight="1" x14ac:dyDescent="0.15">
      <c r="B64" s="301"/>
      <c r="C64" s="608" t="s">
        <v>484</v>
      </c>
      <c r="D64" s="609"/>
      <c r="E64" s="228">
        <v>6</v>
      </c>
      <c r="F64" s="268">
        <v>94.5</v>
      </c>
      <c r="G64" s="213" t="s">
        <v>542</v>
      </c>
      <c r="H64" s="213" t="s">
        <v>543</v>
      </c>
      <c r="I64" s="213"/>
      <c r="J64" s="321" t="s">
        <v>326</v>
      </c>
      <c r="K64" s="321"/>
      <c r="L64" s="321"/>
      <c r="M64" s="213" t="s">
        <v>551</v>
      </c>
      <c r="N64" s="213" t="s">
        <v>540</v>
      </c>
      <c r="O64" s="213" t="s">
        <v>531</v>
      </c>
      <c r="P64" s="213"/>
      <c r="Q64" s="213"/>
      <c r="R64" s="221" t="s">
        <v>526</v>
      </c>
      <c r="S64" s="221" t="s">
        <v>526</v>
      </c>
      <c r="T64" s="221" t="s">
        <v>524</v>
      </c>
      <c r="U64" s="321" t="s">
        <v>524</v>
      </c>
      <c r="V64" s="606"/>
      <c r="W64" s="606"/>
      <c r="X64" s="606"/>
      <c r="Y64" s="213"/>
    </row>
    <row r="65" spans="2:25" ht="15.95" customHeight="1" x14ac:dyDescent="0.15">
      <c r="B65" s="301"/>
      <c r="C65" s="608" t="s">
        <v>484</v>
      </c>
      <c r="D65" s="609"/>
      <c r="E65" s="228">
        <v>7</v>
      </c>
      <c r="F65" s="268">
        <v>102.7</v>
      </c>
      <c r="G65" s="213" t="s">
        <v>542</v>
      </c>
      <c r="H65" s="213" t="s">
        <v>543</v>
      </c>
      <c r="I65" s="213"/>
      <c r="J65" s="321" t="s">
        <v>326</v>
      </c>
      <c r="K65" s="321"/>
      <c r="L65" s="321"/>
      <c r="M65" s="213" t="s">
        <v>587</v>
      </c>
      <c r="N65" s="213" t="s">
        <v>536</v>
      </c>
      <c r="O65" s="213" t="s">
        <v>531</v>
      </c>
      <c r="P65" s="213"/>
      <c r="Q65" s="213"/>
      <c r="R65" s="221" t="s">
        <v>526</v>
      </c>
      <c r="S65" s="221" t="s">
        <v>526</v>
      </c>
      <c r="T65" s="221" t="s">
        <v>524</v>
      </c>
      <c r="U65" s="321" t="s">
        <v>524</v>
      </c>
      <c r="V65" s="606"/>
      <c r="W65" s="606"/>
      <c r="X65" s="606"/>
      <c r="Y65" s="213"/>
    </row>
    <row r="66" spans="2:25" ht="15.95" customHeight="1" x14ac:dyDescent="0.15">
      <c r="B66" s="301"/>
      <c r="C66" s="608" t="s">
        <v>484</v>
      </c>
      <c r="D66" s="609"/>
      <c r="E66" s="228">
        <v>8</v>
      </c>
      <c r="F66" s="268">
        <v>94.5</v>
      </c>
      <c r="G66" s="213" t="s">
        <v>542</v>
      </c>
      <c r="H66" s="213" t="s">
        <v>543</v>
      </c>
      <c r="I66" s="213"/>
      <c r="J66" s="321" t="s">
        <v>326</v>
      </c>
      <c r="K66" s="321"/>
      <c r="L66" s="321"/>
      <c r="M66" s="213" t="s">
        <v>553</v>
      </c>
      <c r="N66" s="213" t="s">
        <v>548</v>
      </c>
      <c r="O66" s="213" t="s">
        <v>531</v>
      </c>
      <c r="P66" s="213"/>
      <c r="Q66" s="213"/>
      <c r="R66" s="221" t="s">
        <v>526</v>
      </c>
      <c r="S66" s="221" t="s">
        <v>526</v>
      </c>
      <c r="T66" s="221" t="s">
        <v>524</v>
      </c>
      <c r="U66" s="321" t="s">
        <v>524</v>
      </c>
      <c r="V66" s="606"/>
      <c r="W66" s="606"/>
      <c r="X66" s="606"/>
      <c r="Y66" s="213"/>
    </row>
    <row r="67" spans="2:25" ht="15.95" customHeight="1" x14ac:dyDescent="0.15">
      <c r="B67" s="301"/>
      <c r="C67" s="608" t="s">
        <v>484</v>
      </c>
      <c r="D67" s="609"/>
      <c r="E67" s="228">
        <v>9</v>
      </c>
      <c r="F67" s="268">
        <v>102.7</v>
      </c>
      <c r="G67" s="213" t="s">
        <v>542</v>
      </c>
      <c r="H67" s="213" t="s">
        <v>543</v>
      </c>
      <c r="I67" s="213"/>
      <c r="J67" s="321" t="s">
        <v>326</v>
      </c>
      <c r="K67" s="321"/>
      <c r="L67" s="321"/>
      <c r="M67" s="213" t="s">
        <v>561</v>
      </c>
      <c r="N67" s="213" t="s">
        <v>554</v>
      </c>
      <c r="O67" s="213" t="s">
        <v>531</v>
      </c>
      <c r="P67" s="213"/>
      <c r="Q67" s="213"/>
      <c r="R67" s="221" t="s">
        <v>526</v>
      </c>
      <c r="S67" s="221" t="s">
        <v>526</v>
      </c>
      <c r="T67" s="221" t="s">
        <v>524</v>
      </c>
      <c r="U67" s="321" t="s">
        <v>524</v>
      </c>
      <c r="V67" s="606"/>
      <c r="W67" s="606"/>
      <c r="X67" s="606"/>
      <c r="Y67" s="213"/>
    </row>
    <row r="68" spans="2:25" ht="15.95" customHeight="1" x14ac:dyDescent="0.15">
      <c r="B68" s="301"/>
      <c r="C68" s="608" t="s">
        <v>484</v>
      </c>
      <c r="D68" s="609"/>
      <c r="E68" s="228">
        <v>10</v>
      </c>
      <c r="F68" s="268">
        <v>104.7</v>
      </c>
      <c r="G68" s="213" t="s">
        <v>527</v>
      </c>
      <c r="H68" s="213" t="s">
        <v>545</v>
      </c>
      <c r="I68" s="213" t="s">
        <v>515</v>
      </c>
      <c r="J68" s="321" t="s">
        <v>292</v>
      </c>
      <c r="K68" s="321"/>
      <c r="L68" s="321"/>
      <c r="M68" s="213" t="s">
        <v>540</v>
      </c>
      <c r="N68" s="213" t="s">
        <v>524</v>
      </c>
      <c r="O68" s="213" t="s">
        <v>524</v>
      </c>
      <c r="P68" s="213"/>
      <c r="Q68" s="213" t="s">
        <v>531</v>
      </c>
      <c r="R68" s="221" t="s">
        <v>526</v>
      </c>
      <c r="S68" s="221" t="s">
        <v>532</v>
      </c>
      <c r="T68" s="221" t="s">
        <v>524</v>
      </c>
      <c r="U68" s="321" t="s">
        <v>524</v>
      </c>
      <c r="V68" s="606"/>
      <c r="W68" s="606"/>
      <c r="X68" s="606"/>
      <c r="Y68" s="213" t="s">
        <v>535</v>
      </c>
    </row>
    <row r="69" spans="2:25" ht="15.95" customHeight="1" x14ac:dyDescent="0.15">
      <c r="B69" s="301"/>
      <c r="C69" s="608" t="s">
        <v>485</v>
      </c>
      <c r="D69" s="609"/>
      <c r="E69" s="228">
        <v>1</v>
      </c>
      <c r="F69" s="268">
        <v>110.7</v>
      </c>
      <c r="G69" s="213" t="s">
        <v>542</v>
      </c>
      <c r="H69" s="213" t="s">
        <v>543</v>
      </c>
      <c r="I69" s="213"/>
      <c r="J69" s="321" t="s">
        <v>326</v>
      </c>
      <c r="K69" s="321"/>
      <c r="L69" s="321"/>
      <c r="M69" s="213" t="s">
        <v>530</v>
      </c>
      <c r="N69" s="213" t="s">
        <v>567</v>
      </c>
      <c r="O69" s="213" t="s">
        <v>531</v>
      </c>
      <c r="P69" s="213"/>
      <c r="Q69" s="213"/>
      <c r="R69" s="221" t="s">
        <v>526</v>
      </c>
      <c r="S69" s="221" t="s">
        <v>526</v>
      </c>
      <c r="T69" s="221" t="s">
        <v>524</v>
      </c>
      <c r="U69" s="321" t="s">
        <v>524</v>
      </c>
      <c r="V69" s="606"/>
      <c r="W69" s="606"/>
      <c r="X69" s="606"/>
      <c r="Y69" s="213"/>
    </row>
    <row r="70" spans="2:25" ht="15.95" customHeight="1" x14ac:dyDescent="0.15">
      <c r="B70" s="301"/>
      <c r="C70" s="608" t="s">
        <v>485</v>
      </c>
      <c r="D70" s="609"/>
      <c r="E70" s="228">
        <v>2</v>
      </c>
      <c r="F70" s="268">
        <v>110.7</v>
      </c>
      <c r="G70" s="213" t="s">
        <v>542</v>
      </c>
      <c r="H70" s="213" t="s">
        <v>543</v>
      </c>
      <c r="I70" s="213"/>
      <c r="J70" s="321" t="s">
        <v>326</v>
      </c>
      <c r="K70" s="321"/>
      <c r="L70" s="321"/>
      <c r="M70" s="213" t="s">
        <v>547</v>
      </c>
      <c r="N70" s="213" t="s">
        <v>575</v>
      </c>
      <c r="O70" s="213" t="s">
        <v>531</v>
      </c>
      <c r="P70" s="213"/>
      <c r="Q70" s="213"/>
      <c r="R70" s="221" t="s">
        <v>526</v>
      </c>
      <c r="S70" s="221" t="s">
        <v>526</v>
      </c>
      <c r="T70" s="221" t="s">
        <v>524</v>
      </c>
      <c r="U70" s="321" t="s">
        <v>524</v>
      </c>
      <c r="V70" s="606"/>
      <c r="W70" s="606"/>
      <c r="X70" s="606"/>
      <c r="Y70" s="213"/>
    </row>
    <row r="71" spans="2:25" ht="15.95" customHeight="1" x14ac:dyDescent="0.15">
      <c r="B71" s="301"/>
      <c r="C71" s="608" t="s">
        <v>485</v>
      </c>
      <c r="D71" s="609"/>
      <c r="E71" s="228">
        <v>3</v>
      </c>
      <c r="F71" s="268">
        <v>115.6</v>
      </c>
      <c r="G71" s="213" t="s">
        <v>527</v>
      </c>
      <c r="H71" s="213" t="s">
        <v>545</v>
      </c>
      <c r="I71" s="213" t="s">
        <v>515</v>
      </c>
      <c r="J71" s="321" t="s">
        <v>292</v>
      </c>
      <c r="K71" s="321"/>
      <c r="L71" s="321"/>
      <c r="M71" s="213" t="s">
        <v>544</v>
      </c>
      <c r="N71" s="213" t="s">
        <v>524</v>
      </c>
      <c r="O71" s="213" t="s">
        <v>524</v>
      </c>
      <c r="P71" s="213" t="s">
        <v>516</v>
      </c>
      <c r="Q71" s="213" t="s">
        <v>525</v>
      </c>
      <c r="R71" s="221" t="s">
        <v>526</v>
      </c>
      <c r="S71" s="221" t="s">
        <v>526</v>
      </c>
      <c r="T71" s="221" t="s">
        <v>588</v>
      </c>
      <c r="U71" s="321" t="s">
        <v>589</v>
      </c>
      <c r="V71" s="606"/>
      <c r="W71" s="606"/>
      <c r="X71" s="606"/>
      <c r="Y71" s="213"/>
    </row>
    <row r="72" spans="2:25" ht="15.95" customHeight="1" x14ac:dyDescent="0.15">
      <c r="B72" s="301"/>
      <c r="C72" s="608" t="s">
        <v>485</v>
      </c>
      <c r="D72" s="609"/>
      <c r="E72" s="228">
        <v>4</v>
      </c>
      <c r="F72" s="268">
        <v>115.7</v>
      </c>
      <c r="G72" s="213" t="s">
        <v>527</v>
      </c>
      <c r="H72" s="213" t="s">
        <v>545</v>
      </c>
      <c r="I72" s="213" t="s">
        <v>515</v>
      </c>
      <c r="J72" s="321" t="s">
        <v>292</v>
      </c>
      <c r="K72" s="321"/>
      <c r="L72" s="321"/>
      <c r="M72" s="213" t="s">
        <v>590</v>
      </c>
      <c r="N72" s="213" t="s">
        <v>524</v>
      </c>
      <c r="O72" s="213" t="s">
        <v>524</v>
      </c>
      <c r="P72" s="213"/>
      <c r="Q72" s="213" t="s">
        <v>531</v>
      </c>
      <c r="R72" s="221" t="s">
        <v>526</v>
      </c>
      <c r="S72" s="221" t="s">
        <v>532</v>
      </c>
      <c r="T72" s="221" t="s">
        <v>524</v>
      </c>
      <c r="U72" s="321" t="s">
        <v>524</v>
      </c>
      <c r="V72" s="606"/>
      <c r="W72" s="606"/>
      <c r="X72" s="606"/>
      <c r="Y72" s="213" t="s">
        <v>535</v>
      </c>
    </row>
    <row r="73" spans="2:25" ht="15.95" customHeight="1" x14ac:dyDescent="0.15">
      <c r="B73" s="301"/>
      <c r="C73" s="608" t="s">
        <v>486</v>
      </c>
      <c r="D73" s="609"/>
      <c r="E73" s="228">
        <v>1</v>
      </c>
      <c r="F73" s="268">
        <v>120.8</v>
      </c>
      <c r="G73" s="213" t="s">
        <v>527</v>
      </c>
      <c r="H73" s="213" t="s">
        <v>591</v>
      </c>
      <c r="I73" s="213" t="s">
        <v>320</v>
      </c>
      <c r="J73" s="321" t="s">
        <v>320</v>
      </c>
      <c r="K73" s="321"/>
      <c r="L73" s="321"/>
      <c r="M73" s="213" t="s">
        <v>592</v>
      </c>
      <c r="N73" s="213" t="s">
        <v>593</v>
      </c>
      <c r="O73" s="213" t="s">
        <v>531</v>
      </c>
      <c r="P73" s="213"/>
      <c r="Q73" s="213" t="s">
        <v>531</v>
      </c>
      <c r="R73" s="221" t="s">
        <v>526</v>
      </c>
      <c r="S73" s="221" t="s">
        <v>532</v>
      </c>
      <c r="T73" s="221" t="s">
        <v>533</v>
      </c>
      <c r="U73" s="321" t="s">
        <v>534</v>
      </c>
      <c r="V73" s="606"/>
      <c r="W73" s="606"/>
      <c r="X73" s="606"/>
      <c r="Y73" s="213" t="s">
        <v>535</v>
      </c>
    </row>
    <row r="74" spans="2:25" ht="15.95" customHeight="1" x14ac:dyDescent="0.15">
      <c r="B74" s="301"/>
      <c r="C74" s="608" t="s">
        <v>486</v>
      </c>
      <c r="D74" s="609"/>
      <c r="E74" s="228">
        <v>2</v>
      </c>
      <c r="F74" s="268">
        <v>126.7</v>
      </c>
      <c r="G74" s="213" t="s">
        <v>527</v>
      </c>
      <c r="H74" s="213" t="s">
        <v>528</v>
      </c>
      <c r="I74" s="213" t="s">
        <v>515</v>
      </c>
      <c r="J74" s="321" t="s">
        <v>292</v>
      </c>
      <c r="K74" s="321"/>
      <c r="L74" s="321"/>
      <c r="M74" s="213" t="s">
        <v>544</v>
      </c>
      <c r="N74" s="213" t="s">
        <v>524</v>
      </c>
      <c r="O74" s="213" t="s">
        <v>525</v>
      </c>
      <c r="P74" s="213"/>
      <c r="Q74" s="213" t="s">
        <v>525</v>
      </c>
      <c r="R74" s="221" t="s">
        <v>526</v>
      </c>
      <c r="S74" s="221" t="s">
        <v>526</v>
      </c>
      <c r="T74" s="221" t="s">
        <v>524</v>
      </c>
      <c r="U74" s="321" t="s">
        <v>524</v>
      </c>
      <c r="V74" s="606"/>
      <c r="W74" s="606"/>
      <c r="X74" s="606"/>
      <c r="Y74" s="213"/>
    </row>
    <row r="75" spans="2:25" ht="15.95" customHeight="1" x14ac:dyDescent="0.15">
      <c r="B75" s="301"/>
      <c r="C75" s="608" t="s">
        <v>486</v>
      </c>
      <c r="D75" s="609"/>
      <c r="E75" s="228">
        <v>3</v>
      </c>
      <c r="F75" s="268">
        <v>126.7</v>
      </c>
      <c r="G75" s="213" t="s">
        <v>527</v>
      </c>
      <c r="H75" s="213" t="s">
        <v>570</v>
      </c>
      <c r="I75" s="213" t="s">
        <v>515</v>
      </c>
      <c r="J75" s="321" t="s">
        <v>292</v>
      </c>
      <c r="K75" s="321"/>
      <c r="L75" s="321"/>
      <c r="M75" s="213" t="s">
        <v>546</v>
      </c>
      <c r="N75" s="213" t="s">
        <v>524</v>
      </c>
      <c r="O75" s="213" t="s">
        <v>525</v>
      </c>
      <c r="P75" s="213"/>
      <c r="Q75" s="213" t="s">
        <v>525</v>
      </c>
      <c r="R75" s="221" t="s">
        <v>526</v>
      </c>
      <c r="S75" s="221" t="s">
        <v>526</v>
      </c>
      <c r="T75" s="221" t="s">
        <v>524</v>
      </c>
      <c r="U75" s="321" t="s">
        <v>524</v>
      </c>
      <c r="V75" s="606"/>
      <c r="W75" s="606"/>
      <c r="X75" s="606"/>
      <c r="Y75" s="213"/>
    </row>
    <row r="76" spans="2:25" ht="15.95" customHeight="1" x14ac:dyDescent="0.15">
      <c r="B76" s="302"/>
      <c r="C76" s="608" t="s">
        <v>486</v>
      </c>
      <c r="D76" s="609"/>
      <c r="E76" s="228">
        <v>4</v>
      </c>
      <c r="F76" s="268">
        <v>126.7</v>
      </c>
      <c r="G76" s="213" t="s">
        <v>527</v>
      </c>
      <c r="H76" s="213" t="s">
        <v>570</v>
      </c>
      <c r="I76" s="213" t="s">
        <v>320</v>
      </c>
      <c r="J76" s="321" t="s">
        <v>320</v>
      </c>
      <c r="K76" s="321"/>
      <c r="L76" s="321"/>
      <c r="M76" s="213" t="s">
        <v>594</v>
      </c>
      <c r="N76" s="213" t="s">
        <v>595</v>
      </c>
      <c r="O76" s="213" t="s">
        <v>531</v>
      </c>
      <c r="P76" s="213"/>
      <c r="Q76" s="213" t="s">
        <v>541</v>
      </c>
      <c r="R76" s="221" t="s">
        <v>526</v>
      </c>
      <c r="S76" s="221" t="s">
        <v>559</v>
      </c>
      <c r="T76" s="221" t="s">
        <v>533</v>
      </c>
      <c r="U76" s="321" t="s">
        <v>534</v>
      </c>
      <c r="V76" s="606"/>
      <c r="W76" s="606"/>
      <c r="X76" s="606"/>
      <c r="Y76" s="213" t="s">
        <v>596</v>
      </c>
    </row>
    <row r="77" spans="2:25" ht="15.75" customHeight="1" x14ac:dyDescent="0.15">
      <c r="B77" s="301" t="s">
        <v>377</v>
      </c>
      <c r="C77" s="307" t="s">
        <v>486</v>
      </c>
      <c r="D77" s="308"/>
      <c r="E77" s="228">
        <v>5</v>
      </c>
      <c r="F77" s="268">
        <v>118.7</v>
      </c>
      <c r="G77" s="213" t="s">
        <v>542</v>
      </c>
      <c r="H77" s="213" t="s">
        <v>543</v>
      </c>
      <c r="I77" s="213"/>
      <c r="J77" s="321" t="s">
        <v>326</v>
      </c>
      <c r="K77" s="321"/>
      <c r="L77" s="321"/>
      <c r="M77" s="213" t="s">
        <v>567</v>
      </c>
      <c r="N77" s="213" t="s">
        <v>548</v>
      </c>
      <c r="O77" s="213" t="s">
        <v>531</v>
      </c>
      <c r="P77" s="213"/>
      <c r="Q77" s="213"/>
      <c r="R77" s="221" t="s">
        <v>526</v>
      </c>
      <c r="S77" s="221" t="s">
        <v>526</v>
      </c>
      <c r="T77" s="221" t="s">
        <v>524</v>
      </c>
      <c r="U77" s="321" t="s">
        <v>524</v>
      </c>
      <c r="V77" s="606"/>
      <c r="W77" s="606"/>
      <c r="X77" s="606"/>
      <c r="Y77" s="213"/>
    </row>
    <row r="78" spans="2:25" ht="15.95" customHeight="1" x14ac:dyDescent="0.15">
      <c r="B78" s="301"/>
      <c r="C78" s="307" t="s">
        <v>486</v>
      </c>
      <c r="D78" s="308"/>
      <c r="E78" s="228">
        <v>6</v>
      </c>
      <c r="F78" s="268">
        <v>118.7</v>
      </c>
      <c r="G78" s="213" t="s">
        <v>542</v>
      </c>
      <c r="H78" s="213" t="s">
        <v>543</v>
      </c>
      <c r="I78" s="213"/>
      <c r="J78" s="321" t="s">
        <v>326</v>
      </c>
      <c r="K78" s="321"/>
      <c r="L78" s="321"/>
      <c r="M78" s="213" t="s">
        <v>544</v>
      </c>
      <c r="N78" s="213" t="s">
        <v>544</v>
      </c>
      <c r="O78" s="213" t="s">
        <v>531</v>
      </c>
      <c r="P78" s="213"/>
      <c r="Q78" s="213"/>
      <c r="R78" s="221" t="s">
        <v>526</v>
      </c>
      <c r="S78" s="221" t="s">
        <v>526</v>
      </c>
      <c r="T78" s="221" t="s">
        <v>524</v>
      </c>
      <c r="U78" s="321" t="s">
        <v>524</v>
      </c>
      <c r="V78" s="634"/>
      <c r="W78" s="634"/>
      <c r="X78" s="634"/>
      <c r="Y78" s="299"/>
    </row>
    <row r="79" spans="2:25" ht="15.95" customHeight="1" x14ac:dyDescent="0.15">
      <c r="B79" s="301"/>
      <c r="C79" s="307" t="s">
        <v>486</v>
      </c>
      <c r="D79" s="308"/>
      <c r="E79" s="228">
        <v>7</v>
      </c>
      <c r="F79" s="268">
        <v>118.7</v>
      </c>
      <c r="G79" s="213" t="s">
        <v>542</v>
      </c>
      <c r="H79" s="213" t="s">
        <v>543</v>
      </c>
      <c r="I79" s="213"/>
      <c r="J79" s="321" t="s">
        <v>326</v>
      </c>
      <c r="K79" s="321"/>
      <c r="L79" s="321"/>
      <c r="M79" s="213" t="s">
        <v>597</v>
      </c>
      <c r="N79" s="213" t="s">
        <v>597</v>
      </c>
      <c r="O79" s="213" t="s">
        <v>531</v>
      </c>
      <c r="P79" s="213"/>
      <c r="Q79" s="213"/>
      <c r="R79" s="221" t="s">
        <v>526</v>
      </c>
      <c r="S79" s="221" t="s">
        <v>526</v>
      </c>
      <c r="T79" s="221" t="s">
        <v>524</v>
      </c>
      <c r="U79" s="321" t="s">
        <v>524</v>
      </c>
      <c r="V79" s="606"/>
      <c r="W79" s="606"/>
      <c r="X79" s="606"/>
      <c r="Y79" s="213"/>
    </row>
    <row r="80" spans="2:25" ht="15.95" customHeight="1" x14ac:dyDescent="0.15">
      <c r="B80" s="301"/>
      <c r="C80" s="307" t="s">
        <v>486</v>
      </c>
      <c r="D80" s="308"/>
      <c r="E80" s="228">
        <v>8</v>
      </c>
      <c r="F80" s="268">
        <v>126.8</v>
      </c>
      <c r="G80" s="213" t="s">
        <v>542</v>
      </c>
      <c r="H80" s="213" t="s">
        <v>576</v>
      </c>
      <c r="I80" s="213" t="s">
        <v>320</v>
      </c>
      <c r="J80" s="321" t="s">
        <v>322</v>
      </c>
      <c r="K80" s="321"/>
      <c r="L80" s="321"/>
      <c r="M80" s="213" t="s">
        <v>598</v>
      </c>
      <c r="N80" s="213" t="s">
        <v>524</v>
      </c>
      <c r="O80" s="213" t="s">
        <v>525</v>
      </c>
      <c r="P80" s="213"/>
      <c r="Q80" s="213" t="s">
        <v>541</v>
      </c>
      <c r="R80" s="221" t="s">
        <v>526</v>
      </c>
      <c r="S80" s="221" t="s">
        <v>559</v>
      </c>
      <c r="T80" s="221" t="s">
        <v>524</v>
      </c>
      <c r="U80" s="321" t="s">
        <v>524</v>
      </c>
      <c r="V80" s="606"/>
      <c r="W80" s="606"/>
      <c r="X80" s="606"/>
      <c r="Y80" s="213" t="s">
        <v>596</v>
      </c>
    </row>
    <row r="81" spans="2:25" ht="15.95" customHeight="1" x14ac:dyDescent="0.15">
      <c r="B81" s="301"/>
      <c r="C81" s="307" t="s">
        <v>486</v>
      </c>
      <c r="D81" s="308"/>
      <c r="E81" s="228">
        <v>9</v>
      </c>
      <c r="F81" s="269">
        <v>126.7</v>
      </c>
      <c r="G81" s="213" t="s">
        <v>527</v>
      </c>
      <c r="H81" s="213" t="s">
        <v>545</v>
      </c>
      <c r="I81" s="213" t="s">
        <v>515</v>
      </c>
      <c r="J81" s="321" t="s">
        <v>292</v>
      </c>
      <c r="K81" s="321"/>
      <c r="L81" s="321"/>
      <c r="M81" s="213" t="s">
        <v>599</v>
      </c>
      <c r="N81" s="213" t="s">
        <v>524</v>
      </c>
      <c r="O81" s="213" t="s">
        <v>524</v>
      </c>
      <c r="P81" s="213"/>
      <c r="Q81" s="213" t="s">
        <v>531</v>
      </c>
      <c r="R81" s="221" t="s">
        <v>526</v>
      </c>
      <c r="S81" s="221" t="s">
        <v>532</v>
      </c>
      <c r="T81" s="221" t="s">
        <v>524</v>
      </c>
      <c r="U81" s="321" t="s">
        <v>524</v>
      </c>
      <c r="V81" s="606"/>
      <c r="W81" s="606"/>
      <c r="X81" s="606"/>
      <c r="Y81" s="213" t="s">
        <v>535</v>
      </c>
    </row>
    <row r="82" spans="2:25" ht="15.95" customHeight="1" x14ac:dyDescent="0.15">
      <c r="B82" s="301"/>
      <c r="C82" s="307" t="s">
        <v>486</v>
      </c>
      <c r="D82" s="308"/>
      <c r="E82" s="228">
        <v>10</v>
      </c>
      <c r="F82" s="268">
        <v>125</v>
      </c>
      <c r="G82" s="213" t="s">
        <v>527</v>
      </c>
      <c r="H82" s="213" t="s">
        <v>558</v>
      </c>
      <c r="I82" s="213" t="s">
        <v>521</v>
      </c>
      <c r="J82" s="321" t="s">
        <v>284</v>
      </c>
      <c r="K82" s="321"/>
      <c r="L82" s="321"/>
      <c r="M82" s="213" t="s">
        <v>600</v>
      </c>
      <c r="N82" s="213" t="s">
        <v>524</v>
      </c>
      <c r="O82" s="270" t="s">
        <v>524</v>
      </c>
      <c r="P82" s="270"/>
      <c r="Q82" s="270" t="s">
        <v>531</v>
      </c>
      <c r="R82" s="221" t="s">
        <v>526</v>
      </c>
      <c r="S82" s="221" t="s">
        <v>532</v>
      </c>
      <c r="T82" s="221" t="s">
        <v>524</v>
      </c>
      <c r="U82" s="321" t="s">
        <v>524</v>
      </c>
      <c r="V82" s="606"/>
      <c r="W82" s="606"/>
      <c r="X82" s="606"/>
      <c r="Y82" s="213" t="s">
        <v>535</v>
      </c>
    </row>
    <row r="83" spans="2:25" ht="15.95" customHeight="1" x14ac:dyDescent="0.15">
      <c r="B83" s="301"/>
      <c r="C83" s="307" t="s">
        <v>487</v>
      </c>
      <c r="D83" s="308"/>
      <c r="E83" s="228">
        <v>1</v>
      </c>
      <c r="F83" s="268">
        <v>128.9</v>
      </c>
      <c r="G83" s="213" t="s">
        <v>527</v>
      </c>
      <c r="H83" s="213" t="s">
        <v>591</v>
      </c>
      <c r="I83" s="213" t="s">
        <v>320</v>
      </c>
      <c r="J83" s="321" t="s">
        <v>320</v>
      </c>
      <c r="K83" s="321"/>
      <c r="L83" s="321"/>
      <c r="M83" s="213" t="s">
        <v>601</v>
      </c>
      <c r="N83" s="213" t="s">
        <v>602</v>
      </c>
      <c r="O83" s="270" t="s">
        <v>531</v>
      </c>
      <c r="P83" s="270"/>
      <c r="Q83" s="270" t="s">
        <v>531</v>
      </c>
      <c r="R83" s="221" t="s">
        <v>526</v>
      </c>
      <c r="S83" s="221" t="s">
        <v>532</v>
      </c>
      <c r="T83" s="221" t="s">
        <v>533</v>
      </c>
      <c r="U83" s="321" t="s">
        <v>534</v>
      </c>
      <c r="V83" s="606"/>
      <c r="W83" s="606"/>
      <c r="X83" s="606"/>
      <c r="Y83" s="213" t="s">
        <v>535</v>
      </c>
    </row>
    <row r="84" spans="2:25" ht="15.95" customHeight="1" x14ac:dyDescent="0.15">
      <c r="B84" s="301"/>
      <c r="C84" s="307" t="s">
        <v>487</v>
      </c>
      <c r="D84" s="308"/>
      <c r="E84" s="228">
        <v>2</v>
      </c>
      <c r="F84" s="268">
        <v>134.1</v>
      </c>
      <c r="G84" s="213" t="s">
        <v>527</v>
      </c>
      <c r="H84" s="213" t="s">
        <v>603</v>
      </c>
      <c r="I84" s="213" t="s">
        <v>320</v>
      </c>
      <c r="J84" s="321" t="s">
        <v>320</v>
      </c>
      <c r="K84" s="321"/>
      <c r="L84" s="321"/>
      <c r="M84" s="213" t="s">
        <v>604</v>
      </c>
      <c r="N84" s="213" t="s">
        <v>581</v>
      </c>
      <c r="O84" s="270" t="s">
        <v>531</v>
      </c>
      <c r="P84" s="270"/>
      <c r="Q84" s="270" t="s">
        <v>531</v>
      </c>
      <c r="R84" s="221" t="s">
        <v>526</v>
      </c>
      <c r="S84" s="221" t="s">
        <v>532</v>
      </c>
      <c r="T84" s="221" t="s">
        <v>533</v>
      </c>
      <c r="U84" s="321" t="s">
        <v>534</v>
      </c>
      <c r="V84" s="606"/>
      <c r="W84" s="606"/>
      <c r="X84" s="606"/>
      <c r="Y84" s="213" t="s">
        <v>535</v>
      </c>
    </row>
    <row r="85" spans="2:25" ht="15.95" customHeight="1" x14ac:dyDescent="0.15">
      <c r="B85" s="301"/>
      <c r="C85" s="608" t="s">
        <v>487</v>
      </c>
      <c r="D85" s="609"/>
      <c r="E85" s="228">
        <v>3</v>
      </c>
      <c r="F85" s="268">
        <v>137.30000000000001</v>
      </c>
      <c r="G85" s="213" t="s">
        <v>527</v>
      </c>
      <c r="H85" s="213" t="s">
        <v>545</v>
      </c>
      <c r="I85" s="213" t="s">
        <v>515</v>
      </c>
      <c r="J85" s="334" t="s">
        <v>326</v>
      </c>
      <c r="K85" s="610"/>
      <c r="L85" s="335"/>
      <c r="M85" s="213" t="s">
        <v>524</v>
      </c>
      <c r="N85" s="213" t="s">
        <v>524</v>
      </c>
      <c r="O85" s="270" t="s">
        <v>525</v>
      </c>
      <c r="P85" s="270"/>
      <c r="Q85" s="270" t="s">
        <v>525</v>
      </c>
      <c r="R85" s="221" t="s">
        <v>526</v>
      </c>
      <c r="S85" s="221" t="s">
        <v>526</v>
      </c>
      <c r="T85" s="221" t="s">
        <v>524</v>
      </c>
      <c r="U85" s="334" t="s">
        <v>524</v>
      </c>
      <c r="V85" s="610"/>
      <c r="W85" s="610"/>
      <c r="X85" s="335"/>
      <c r="Y85" s="213"/>
    </row>
    <row r="86" spans="2:25" ht="15.95" customHeight="1" x14ac:dyDescent="0.15">
      <c r="B86" s="301"/>
      <c r="C86" s="608" t="s">
        <v>487</v>
      </c>
      <c r="D86" s="609"/>
      <c r="E86" s="228">
        <v>4</v>
      </c>
      <c r="F86" s="268">
        <v>136.69999999999999</v>
      </c>
      <c r="G86" s="213" t="s">
        <v>527</v>
      </c>
      <c r="H86" s="213" t="s">
        <v>549</v>
      </c>
      <c r="I86" s="213" t="s">
        <v>320</v>
      </c>
      <c r="J86" s="334" t="s">
        <v>320</v>
      </c>
      <c r="K86" s="610"/>
      <c r="L86" s="335"/>
      <c r="M86" s="213" t="s">
        <v>605</v>
      </c>
      <c r="N86" s="213" t="s">
        <v>606</v>
      </c>
      <c r="O86" s="270" t="s">
        <v>531</v>
      </c>
      <c r="P86" s="270"/>
      <c r="Q86" s="270" t="s">
        <v>531</v>
      </c>
      <c r="R86" s="221" t="s">
        <v>526</v>
      </c>
      <c r="S86" s="221" t="s">
        <v>532</v>
      </c>
      <c r="T86" s="221" t="s">
        <v>533</v>
      </c>
      <c r="U86" s="334" t="s">
        <v>534</v>
      </c>
      <c r="V86" s="610"/>
      <c r="W86" s="610"/>
      <c r="X86" s="335"/>
      <c r="Y86" s="213" t="s">
        <v>535</v>
      </c>
    </row>
    <row r="87" spans="2:25" ht="15.95" customHeight="1" x14ac:dyDescent="0.15">
      <c r="B87" s="301"/>
      <c r="C87" s="608" t="s">
        <v>487</v>
      </c>
      <c r="D87" s="609"/>
      <c r="E87" s="228">
        <v>5</v>
      </c>
      <c r="F87" s="268">
        <v>128.30000000000001</v>
      </c>
      <c r="G87" s="213" t="s">
        <v>527</v>
      </c>
      <c r="H87" s="213" t="s">
        <v>549</v>
      </c>
      <c r="I87" s="213" t="s">
        <v>320</v>
      </c>
      <c r="J87" s="334" t="s">
        <v>320</v>
      </c>
      <c r="K87" s="610"/>
      <c r="L87" s="335"/>
      <c r="M87" s="213" t="s">
        <v>607</v>
      </c>
      <c r="N87" s="213" t="s">
        <v>608</v>
      </c>
      <c r="O87" s="270" t="s">
        <v>531</v>
      </c>
      <c r="P87" s="270"/>
      <c r="Q87" s="270" t="s">
        <v>541</v>
      </c>
      <c r="R87" s="221" t="s">
        <v>526</v>
      </c>
      <c r="S87" s="221" t="s">
        <v>559</v>
      </c>
      <c r="T87" s="221" t="s">
        <v>533</v>
      </c>
      <c r="U87" s="334" t="s">
        <v>534</v>
      </c>
      <c r="V87" s="610"/>
      <c r="W87" s="610"/>
      <c r="X87" s="335"/>
      <c r="Y87" s="213" t="s">
        <v>596</v>
      </c>
    </row>
    <row r="88" spans="2:25" ht="15.95" customHeight="1" x14ac:dyDescent="0.15">
      <c r="B88" s="301"/>
      <c r="C88" s="608" t="s">
        <v>487</v>
      </c>
      <c r="D88" s="609"/>
      <c r="E88" s="228">
        <v>6</v>
      </c>
      <c r="F88" s="268">
        <v>126.9</v>
      </c>
      <c r="G88" s="213" t="s">
        <v>542</v>
      </c>
      <c r="H88" s="213" t="s">
        <v>543</v>
      </c>
      <c r="I88" s="213"/>
      <c r="J88" s="334" t="s">
        <v>326</v>
      </c>
      <c r="K88" s="610"/>
      <c r="L88" s="335"/>
      <c r="M88" s="213" t="s">
        <v>552</v>
      </c>
      <c r="N88" s="213" t="s">
        <v>540</v>
      </c>
      <c r="O88" s="270" t="s">
        <v>531</v>
      </c>
      <c r="P88" s="270"/>
      <c r="Q88" s="270"/>
      <c r="R88" s="221" t="s">
        <v>526</v>
      </c>
      <c r="S88" s="221" t="s">
        <v>526</v>
      </c>
      <c r="T88" s="221" t="s">
        <v>524</v>
      </c>
      <c r="U88" s="321" t="s">
        <v>524</v>
      </c>
      <c r="V88" s="606"/>
      <c r="W88" s="606"/>
      <c r="X88" s="606"/>
      <c r="Y88" s="213"/>
    </row>
    <row r="89" spans="2:25" ht="15.95" customHeight="1" x14ac:dyDescent="0.15">
      <c r="B89" s="301"/>
      <c r="C89" s="608" t="s">
        <v>487</v>
      </c>
      <c r="D89" s="609"/>
      <c r="E89" s="228">
        <v>7</v>
      </c>
      <c r="F89" s="268">
        <v>134.6</v>
      </c>
      <c r="G89" s="213" t="s">
        <v>542</v>
      </c>
      <c r="H89" s="213" t="s">
        <v>543</v>
      </c>
      <c r="I89" s="213"/>
      <c r="J89" s="321" t="s">
        <v>326</v>
      </c>
      <c r="K89" s="321"/>
      <c r="L89" s="321"/>
      <c r="M89" s="213" t="s">
        <v>609</v>
      </c>
      <c r="N89" s="213" t="s">
        <v>562</v>
      </c>
      <c r="O89" s="270" t="s">
        <v>531</v>
      </c>
      <c r="P89" s="270"/>
      <c r="Q89" s="270"/>
      <c r="R89" s="221" t="s">
        <v>526</v>
      </c>
      <c r="S89" s="221" t="s">
        <v>526</v>
      </c>
      <c r="T89" s="221" t="s">
        <v>524</v>
      </c>
      <c r="U89" s="321" t="s">
        <v>524</v>
      </c>
      <c r="V89" s="606"/>
      <c r="W89" s="606"/>
      <c r="X89" s="606"/>
      <c r="Y89" s="213"/>
    </row>
    <row r="90" spans="2:25" ht="15.95" customHeight="1" x14ac:dyDescent="0.15">
      <c r="B90" s="301"/>
      <c r="C90" s="608" t="s">
        <v>487</v>
      </c>
      <c r="D90" s="609"/>
      <c r="E90" s="228">
        <v>8</v>
      </c>
      <c r="F90" s="268">
        <v>126.9</v>
      </c>
      <c r="G90" s="213" t="s">
        <v>542</v>
      </c>
      <c r="H90" s="213" t="s">
        <v>543</v>
      </c>
      <c r="I90" s="213"/>
      <c r="J90" s="321" t="s">
        <v>326</v>
      </c>
      <c r="K90" s="321"/>
      <c r="L90" s="321"/>
      <c r="M90" s="213" t="s">
        <v>565</v>
      </c>
      <c r="N90" s="213" t="s">
        <v>548</v>
      </c>
      <c r="O90" s="213" t="s">
        <v>531</v>
      </c>
      <c r="P90" s="213"/>
      <c r="Q90" s="213"/>
      <c r="R90" s="221" t="s">
        <v>526</v>
      </c>
      <c r="S90" s="221" t="s">
        <v>526</v>
      </c>
      <c r="T90" s="221" t="s">
        <v>524</v>
      </c>
      <c r="U90" s="321" t="s">
        <v>524</v>
      </c>
      <c r="V90" s="606"/>
      <c r="W90" s="606"/>
      <c r="X90" s="606"/>
      <c r="Y90" s="213"/>
    </row>
    <row r="91" spans="2:25" ht="15.95" customHeight="1" x14ac:dyDescent="0.15">
      <c r="B91" s="301"/>
      <c r="C91" s="608" t="s">
        <v>487</v>
      </c>
      <c r="D91" s="609"/>
      <c r="E91" s="228">
        <v>9</v>
      </c>
      <c r="F91" s="268">
        <v>126.9</v>
      </c>
      <c r="G91" s="213" t="s">
        <v>542</v>
      </c>
      <c r="H91" s="213" t="s">
        <v>543</v>
      </c>
      <c r="I91" s="213"/>
      <c r="J91" s="321" t="s">
        <v>326</v>
      </c>
      <c r="K91" s="321"/>
      <c r="L91" s="321"/>
      <c r="M91" s="213" t="s">
        <v>544</v>
      </c>
      <c r="N91" s="213" t="s">
        <v>544</v>
      </c>
      <c r="O91" s="213" t="s">
        <v>531</v>
      </c>
      <c r="P91" s="213"/>
      <c r="Q91" s="213"/>
      <c r="R91" s="221" t="s">
        <v>526</v>
      </c>
      <c r="S91" s="221" t="s">
        <v>526</v>
      </c>
      <c r="T91" s="221" t="s">
        <v>524</v>
      </c>
      <c r="U91" s="321" t="s">
        <v>524</v>
      </c>
      <c r="V91" s="606"/>
      <c r="W91" s="606"/>
      <c r="X91" s="606"/>
      <c r="Y91" s="213"/>
    </row>
    <row r="92" spans="2:25" ht="15.95" customHeight="1" x14ac:dyDescent="0.15">
      <c r="B92" s="301"/>
      <c r="C92" s="608" t="s">
        <v>487</v>
      </c>
      <c r="D92" s="609"/>
      <c r="E92" s="228">
        <v>10</v>
      </c>
      <c r="F92" s="268">
        <v>134.6</v>
      </c>
      <c r="G92" s="213" t="s">
        <v>542</v>
      </c>
      <c r="H92" s="213" t="s">
        <v>543</v>
      </c>
      <c r="I92" s="213"/>
      <c r="J92" s="321" t="s">
        <v>326</v>
      </c>
      <c r="K92" s="321"/>
      <c r="L92" s="321"/>
      <c r="M92" s="213" t="s">
        <v>550</v>
      </c>
      <c r="N92" s="213" t="s">
        <v>548</v>
      </c>
      <c r="O92" s="213" t="s">
        <v>531</v>
      </c>
      <c r="P92" s="213"/>
      <c r="Q92" s="213"/>
      <c r="R92" s="221" t="s">
        <v>526</v>
      </c>
      <c r="S92" s="221" t="s">
        <v>526</v>
      </c>
      <c r="T92" s="221" t="s">
        <v>524</v>
      </c>
      <c r="U92" s="321" t="s">
        <v>524</v>
      </c>
      <c r="V92" s="606"/>
      <c r="W92" s="606"/>
      <c r="X92" s="606"/>
      <c r="Y92" s="213"/>
    </row>
    <row r="93" spans="2:25" ht="15.95" customHeight="1" x14ac:dyDescent="0.15">
      <c r="B93" s="301"/>
      <c r="C93" s="608" t="s">
        <v>487</v>
      </c>
      <c r="D93" s="609"/>
      <c r="E93" s="228">
        <v>11</v>
      </c>
      <c r="F93" s="268">
        <v>126.9</v>
      </c>
      <c r="G93" s="213" t="s">
        <v>542</v>
      </c>
      <c r="H93" s="213" t="s">
        <v>543</v>
      </c>
      <c r="I93" s="213"/>
      <c r="J93" s="321" t="s">
        <v>326</v>
      </c>
      <c r="K93" s="321"/>
      <c r="L93" s="321"/>
      <c r="M93" s="213" t="s">
        <v>567</v>
      </c>
      <c r="N93" s="213" t="s">
        <v>546</v>
      </c>
      <c r="O93" s="213" t="s">
        <v>531</v>
      </c>
      <c r="P93" s="213"/>
      <c r="Q93" s="213"/>
      <c r="R93" s="221" t="s">
        <v>526</v>
      </c>
      <c r="S93" s="221" t="s">
        <v>526</v>
      </c>
      <c r="T93" s="221" t="s">
        <v>524</v>
      </c>
      <c r="U93" s="321" t="s">
        <v>524</v>
      </c>
      <c r="V93" s="606"/>
      <c r="W93" s="606"/>
      <c r="X93" s="606"/>
      <c r="Y93" s="213"/>
    </row>
    <row r="94" spans="2:25" ht="15.95" customHeight="1" x14ac:dyDescent="0.15">
      <c r="B94" s="301"/>
      <c r="C94" s="608" t="s">
        <v>487</v>
      </c>
      <c r="D94" s="609"/>
      <c r="E94" s="228">
        <v>12</v>
      </c>
      <c r="F94" s="268">
        <v>133.19999999999999</v>
      </c>
      <c r="G94" s="213" t="s">
        <v>527</v>
      </c>
      <c r="H94" s="213" t="s">
        <v>549</v>
      </c>
      <c r="I94" s="213" t="s">
        <v>320</v>
      </c>
      <c r="J94" s="321" t="s">
        <v>320</v>
      </c>
      <c r="K94" s="321"/>
      <c r="L94" s="321"/>
      <c r="M94" s="213" t="s">
        <v>610</v>
      </c>
      <c r="N94" s="213" t="s">
        <v>524</v>
      </c>
      <c r="O94" s="213" t="s">
        <v>524</v>
      </c>
      <c r="P94" s="213"/>
      <c r="Q94" s="213" t="s">
        <v>541</v>
      </c>
      <c r="R94" s="221" t="s">
        <v>526</v>
      </c>
      <c r="S94" s="221" t="s">
        <v>559</v>
      </c>
      <c r="T94" s="221" t="s">
        <v>524</v>
      </c>
      <c r="U94" s="321" t="s">
        <v>524</v>
      </c>
      <c r="V94" s="606"/>
      <c r="W94" s="606"/>
      <c r="X94" s="606"/>
      <c r="Y94" s="213" t="s">
        <v>596</v>
      </c>
    </row>
    <row r="95" spans="2:25" ht="15.95" customHeight="1" x14ac:dyDescent="0.15">
      <c r="B95" s="301"/>
      <c r="C95" s="608" t="s">
        <v>487</v>
      </c>
      <c r="D95" s="609"/>
      <c r="E95" s="228">
        <v>13</v>
      </c>
      <c r="F95" s="268">
        <v>135</v>
      </c>
      <c r="G95" s="213" t="s">
        <v>527</v>
      </c>
      <c r="H95" s="213" t="s">
        <v>558</v>
      </c>
      <c r="I95" s="213" t="s">
        <v>521</v>
      </c>
      <c r="J95" s="321" t="s">
        <v>284</v>
      </c>
      <c r="K95" s="321"/>
      <c r="L95" s="321"/>
      <c r="M95" s="213" t="s">
        <v>611</v>
      </c>
      <c r="N95" s="213" t="s">
        <v>524</v>
      </c>
      <c r="O95" s="213" t="s">
        <v>524</v>
      </c>
      <c r="P95" s="213"/>
      <c r="Q95" s="213" t="s">
        <v>541</v>
      </c>
      <c r="R95" s="221" t="s">
        <v>526</v>
      </c>
      <c r="S95" s="221" t="s">
        <v>559</v>
      </c>
      <c r="T95" s="221" t="s">
        <v>524</v>
      </c>
      <c r="U95" s="321" t="s">
        <v>524</v>
      </c>
      <c r="V95" s="606"/>
      <c r="W95" s="606"/>
      <c r="X95" s="606"/>
      <c r="Y95" s="213" t="s">
        <v>612</v>
      </c>
    </row>
    <row r="96" spans="2:25" ht="15.95" customHeight="1" x14ac:dyDescent="0.15">
      <c r="B96" s="301"/>
      <c r="C96" s="608" t="s">
        <v>488</v>
      </c>
      <c r="D96" s="609"/>
      <c r="E96" s="228">
        <v>1</v>
      </c>
      <c r="F96" s="268">
        <v>142.6</v>
      </c>
      <c r="G96" s="213" t="s">
        <v>527</v>
      </c>
      <c r="H96" s="213" t="s">
        <v>591</v>
      </c>
      <c r="I96" s="213" t="s">
        <v>515</v>
      </c>
      <c r="J96" s="321" t="s">
        <v>292</v>
      </c>
      <c r="K96" s="321"/>
      <c r="L96" s="321"/>
      <c r="M96" s="213" t="s">
        <v>613</v>
      </c>
      <c r="N96" s="213" t="s">
        <v>614</v>
      </c>
      <c r="O96" s="213" t="s">
        <v>531</v>
      </c>
      <c r="P96" s="213"/>
      <c r="Q96" s="213" t="s">
        <v>531</v>
      </c>
      <c r="R96" s="221" t="s">
        <v>526</v>
      </c>
      <c r="S96" s="221" t="s">
        <v>532</v>
      </c>
      <c r="T96" s="221" t="s">
        <v>533</v>
      </c>
      <c r="U96" s="321" t="s">
        <v>534</v>
      </c>
      <c r="V96" s="606"/>
      <c r="W96" s="606"/>
      <c r="X96" s="606"/>
      <c r="Y96" s="213" t="s">
        <v>535</v>
      </c>
    </row>
    <row r="97" spans="2:25" ht="15.95" customHeight="1" x14ac:dyDescent="0.15">
      <c r="B97" s="301"/>
      <c r="C97" s="608" t="s">
        <v>488</v>
      </c>
      <c r="D97" s="609"/>
      <c r="E97" s="228">
        <v>2</v>
      </c>
      <c r="F97" s="268">
        <v>148.30000000000001</v>
      </c>
      <c r="G97" s="213" t="s">
        <v>527</v>
      </c>
      <c r="H97" s="213" t="s">
        <v>545</v>
      </c>
      <c r="I97" s="213" t="s">
        <v>515</v>
      </c>
      <c r="J97" s="321" t="s">
        <v>292</v>
      </c>
      <c r="K97" s="321"/>
      <c r="L97" s="321"/>
      <c r="M97" s="213" t="s">
        <v>551</v>
      </c>
      <c r="N97" s="213" t="s">
        <v>524</v>
      </c>
      <c r="O97" s="213" t="s">
        <v>525</v>
      </c>
      <c r="P97" s="213"/>
      <c r="Q97" s="213" t="s">
        <v>531</v>
      </c>
      <c r="R97" s="221" t="s">
        <v>526</v>
      </c>
      <c r="S97" s="221" t="s">
        <v>532</v>
      </c>
      <c r="T97" s="221" t="s">
        <v>524</v>
      </c>
      <c r="U97" s="321" t="s">
        <v>524</v>
      </c>
      <c r="V97" s="606"/>
      <c r="W97" s="606"/>
      <c r="X97" s="606"/>
      <c r="Y97" s="213" t="s">
        <v>535</v>
      </c>
    </row>
    <row r="98" spans="2:25" ht="15.95" customHeight="1" x14ac:dyDescent="0.15">
      <c r="B98" s="301"/>
      <c r="C98" s="608" t="s">
        <v>488</v>
      </c>
      <c r="D98" s="609"/>
      <c r="E98" s="228">
        <v>3</v>
      </c>
      <c r="F98" s="268">
        <v>146.19999999999999</v>
      </c>
      <c r="G98" s="213" t="s">
        <v>527</v>
      </c>
      <c r="H98" s="213" t="s">
        <v>558</v>
      </c>
      <c r="I98" s="213" t="s">
        <v>320</v>
      </c>
      <c r="J98" s="321" t="s">
        <v>320</v>
      </c>
      <c r="K98" s="321"/>
      <c r="L98" s="321"/>
      <c r="M98" s="213" t="s">
        <v>615</v>
      </c>
      <c r="N98" s="213" t="s">
        <v>616</v>
      </c>
      <c r="O98" s="213" t="s">
        <v>531</v>
      </c>
      <c r="P98" s="213"/>
      <c r="Q98" s="213" t="s">
        <v>531</v>
      </c>
      <c r="R98" s="221" t="s">
        <v>526</v>
      </c>
      <c r="S98" s="221" t="s">
        <v>532</v>
      </c>
      <c r="T98" s="221" t="s">
        <v>533</v>
      </c>
      <c r="U98" s="321" t="s">
        <v>534</v>
      </c>
      <c r="V98" s="606"/>
      <c r="W98" s="606"/>
      <c r="X98" s="606"/>
      <c r="Y98" s="213" t="s">
        <v>535</v>
      </c>
    </row>
    <row r="99" spans="2:25" ht="15.95" customHeight="1" x14ac:dyDescent="0.15">
      <c r="B99" s="301"/>
      <c r="C99" s="608" t="s">
        <v>488</v>
      </c>
      <c r="D99" s="609"/>
      <c r="E99" s="228">
        <v>4</v>
      </c>
      <c r="F99" s="268">
        <v>142.69999999999999</v>
      </c>
      <c r="G99" s="213" t="s">
        <v>542</v>
      </c>
      <c r="H99" s="213" t="s">
        <v>543</v>
      </c>
      <c r="I99" s="213"/>
      <c r="J99" s="321" t="s">
        <v>326</v>
      </c>
      <c r="K99" s="321"/>
      <c r="L99" s="321"/>
      <c r="M99" s="213" t="s">
        <v>540</v>
      </c>
      <c r="N99" s="213" t="s">
        <v>551</v>
      </c>
      <c r="O99" s="213" t="s">
        <v>531</v>
      </c>
      <c r="P99" s="213"/>
      <c r="Q99" s="213"/>
      <c r="R99" s="221" t="s">
        <v>526</v>
      </c>
      <c r="S99" s="221" t="s">
        <v>526</v>
      </c>
      <c r="T99" s="221" t="s">
        <v>524</v>
      </c>
      <c r="U99" s="321" t="s">
        <v>524</v>
      </c>
      <c r="V99" s="606"/>
      <c r="W99" s="606"/>
      <c r="X99" s="606"/>
      <c r="Y99" s="213"/>
    </row>
    <row r="100" spans="2:25" ht="15.95" customHeight="1" x14ac:dyDescent="0.15">
      <c r="B100" s="301"/>
      <c r="C100" s="608" t="s">
        <v>488</v>
      </c>
      <c r="D100" s="609"/>
      <c r="E100" s="228">
        <v>5</v>
      </c>
      <c r="F100" s="268">
        <v>142.69999999999999</v>
      </c>
      <c r="G100" s="213" t="s">
        <v>542</v>
      </c>
      <c r="H100" s="213" t="s">
        <v>543</v>
      </c>
      <c r="I100" s="213"/>
      <c r="J100" s="321" t="s">
        <v>326</v>
      </c>
      <c r="K100" s="321"/>
      <c r="L100" s="321"/>
      <c r="M100" s="213" t="s">
        <v>617</v>
      </c>
      <c r="N100" s="213" t="s">
        <v>565</v>
      </c>
      <c r="O100" s="213" t="s">
        <v>531</v>
      </c>
      <c r="P100" s="213"/>
      <c r="Q100" s="213"/>
      <c r="R100" s="221" t="s">
        <v>526</v>
      </c>
      <c r="S100" s="221" t="s">
        <v>526</v>
      </c>
      <c r="T100" s="221" t="s">
        <v>524</v>
      </c>
      <c r="U100" s="321" t="s">
        <v>524</v>
      </c>
      <c r="V100" s="606"/>
      <c r="W100" s="606"/>
      <c r="X100" s="606"/>
      <c r="Y100" s="213"/>
    </row>
    <row r="101" spans="2:25" ht="15.95" customHeight="1" x14ac:dyDescent="0.15">
      <c r="B101" s="301"/>
      <c r="C101" s="608" t="s">
        <v>488</v>
      </c>
      <c r="D101" s="609"/>
      <c r="E101" s="228">
        <v>6</v>
      </c>
      <c r="F101" s="268">
        <v>142.69999999999999</v>
      </c>
      <c r="G101" s="213" t="s">
        <v>542</v>
      </c>
      <c r="H101" s="213" t="s">
        <v>543</v>
      </c>
      <c r="I101" s="213"/>
      <c r="J101" s="321" t="s">
        <v>326</v>
      </c>
      <c r="K101" s="321"/>
      <c r="L101" s="321"/>
      <c r="M101" s="213" t="s">
        <v>546</v>
      </c>
      <c r="N101" s="213" t="s">
        <v>544</v>
      </c>
      <c r="O101" s="213" t="s">
        <v>531</v>
      </c>
      <c r="P101" s="213"/>
      <c r="Q101" s="213"/>
      <c r="R101" s="221" t="s">
        <v>526</v>
      </c>
      <c r="S101" s="221" t="s">
        <v>526</v>
      </c>
      <c r="T101" s="221" t="s">
        <v>524</v>
      </c>
      <c r="U101" s="321" t="s">
        <v>524</v>
      </c>
      <c r="V101" s="606"/>
      <c r="W101" s="606"/>
      <c r="X101" s="606"/>
      <c r="Y101" s="213"/>
    </row>
    <row r="102" spans="2:25" ht="15.95" customHeight="1" x14ac:dyDescent="0.15">
      <c r="B102" s="301"/>
      <c r="C102" s="608" t="s">
        <v>488</v>
      </c>
      <c r="D102" s="609"/>
      <c r="E102" s="228">
        <v>7</v>
      </c>
      <c r="F102" s="268">
        <v>142.69999999999999</v>
      </c>
      <c r="G102" s="213" t="s">
        <v>542</v>
      </c>
      <c r="H102" s="213" t="s">
        <v>543</v>
      </c>
      <c r="I102" s="213"/>
      <c r="J102" s="321" t="s">
        <v>326</v>
      </c>
      <c r="K102" s="321"/>
      <c r="L102" s="321"/>
      <c r="M102" s="213" t="s">
        <v>548</v>
      </c>
      <c r="N102" s="213" t="s">
        <v>548</v>
      </c>
      <c r="O102" s="213" t="s">
        <v>531</v>
      </c>
      <c r="P102" s="213"/>
      <c r="Q102" s="213"/>
      <c r="R102" s="221" t="s">
        <v>526</v>
      </c>
      <c r="S102" s="221" t="s">
        <v>526</v>
      </c>
      <c r="T102" s="221" t="s">
        <v>524</v>
      </c>
      <c r="U102" s="321" t="s">
        <v>524</v>
      </c>
      <c r="V102" s="606"/>
      <c r="W102" s="606"/>
      <c r="X102" s="606"/>
      <c r="Y102" s="213"/>
    </row>
    <row r="103" spans="2:25" ht="15.95" customHeight="1" x14ac:dyDescent="0.15">
      <c r="B103" s="301"/>
      <c r="C103" s="608" t="s">
        <v>488</v>
      </c>
      <c r="D103" s="609"/>
      <c r="E103" s="228">
        <v>8</v>
      </c>
      <c r="F103" s="268">
        <v>147.19999999999999</v>
      </c>
      <c r="G103" s="213" t="s">
        <v>527</v>
      </c>
      <c r="H103" s="213" t="s">
        <v>558</v>
      </c>
      <c r="I103" s="213" t="s">
        <v>515</v>
      </c>
      <c r="J103" s="321" t="s">
        <v>301</v>
      </c>
      <c r="K103" s="321"/>
      <c r="L103" s="321"/>
      <c r="M103" s="213" t="s">
        <v>544</v>
      </c>
      <c r="N103" s="213" t="s">
        <v>524</v>
      </c>
      <c r="O103" s="213" t="s">
        <v>524</v>
      </c>
      <c r="P103" s="213"/>
      <c r="Q103" s="213" t="s">
        <v>541</v>
      </c>
      <c r="R103" s="221" t="s">
        <v>526</v>
      </c>
      <c r="S103" s="221" t="s">
        <v>559</v>
      </c>
      <c r="T103" s="221" t="s">
        <v>524</v>
      </c>
      <c r="U103" s="321" t="s">
        <v>524</v>
      </c>
      <c r="V103" s="606"/>
      <c r="W103" s="606"/>
      <c r="X103" s="606"/>
      <c r="Y103" s="213" t="s">
        <v>560</v>
      </c>
    </row>
    <row r="104" spans="2:25" ht="15.95" customHeight="1" x14ac:dyDescent="0.15">
      <c r="B104" s="301"/>
      <c r="C104" s="608" t="s">
        <v>489</v>
      </c>
      <c r="D104" s="609"/>
      <c r="E104" s="228">
        <v>1</v>
      </c>
      <c r="F104" s="268">
        <v>150.5</v>
      </c>
      <c r="G104" s="213" t="s">
        <v>527</v>
      </c>
      <c r="H104" s="213" t="s">
        <v>603</v>
      </c>
      <c r="I104" s="213" t="s">
        <v>320</v>
      </c>
      <c r="J104" s="321" t="s">
        <v>320</v>
      </c>
      <c r="K104" s="321"/>
      <c r="L104" s="321"/>
      <c r="M104" s="213" t="s">
        <v>563</v>
      </c>
      <c r="N104" s="213" t="s">
        <v>617</v>
      </c>
      <c r="O104" s="213" t="s">
        <v>531</v>
      </c>
      <c r="P104" s="213"/>
      <c r="Q104" s="213" t="s">
        <v>531</v>
      </c>
      <c r="R104" s="221" t="s">
        <v>526</v>
      </c>
      <c r="S104" s="221" t="s">
        <v>532</v>
      </c>
      <c r="T104" s="221" t="s">
        <v>533</v>
      </c>
      <c r="U104" s="321" t="s">
        <v>534</v>
      </c>
      <c r="V104" s="606"/>
      <c r="W104" s="606"/>
      <c r="X104" s="606"/>
      <c r="Y104" s="213" t="s">
        <v>535</v>
      </c>
    </row>
    <row r="105" spans="2:25" ht="15.95" customHeight="1" x14ac:dyDescent="0.15">
      <c r="B105" s="301"/>
      <c r="C105" s="608" t="s">
        <v>489</v>
      </c>
      <c r="D105" s="609"/>
      <c r="E105" s="228">
        <v>2</v>
      </c>
      <c r="F105" s="268">
        <v>159.19999999999999</v>
      </c>
      <c r="G105" s="213" t="s">
        <v>527</v>
      </c>
      <c r="H105" s="213" t="s">
        <v>545</v>
      </c>
      <c r="I105" s="213" t="s">
        <v>515</v>
      </c>
      <c r="J105" s="321" t="s">
        <v>292</v>
      </c>
      <c r="K105" s="321"/>
      <c r="L105" s="321"/>
      <c r="M105" s="213" t="s">
        <v>536</v>
      </c>
      <c r="N105" s="213" t="s">
        <v>524</v>
      </c>
      <c r="O105" s="213" t="s">
        <v>525</v>
      </c>
      <c r="P105" s="213"/>
      <c r="Q105" s="213" t="s">
        <v>525</v>
      </c>
      <c r="R105" s="221" t="s">
        <v>526</v>
      </c>
      <c r="S105" s="221" t="s">
        <v>526</v>
      </c>
      <c r="T105" s="221" t="s">
        <v>524</v>
      </c>
      <c r="U105" s="321" t="s">
        <v>524</v>
      </c>
      <c r="V105" s="606"/>
      <c r="W105" s="606"/>
      <c r="X105" s="606"/>
      <c r="Y105" s="213"/>
    </row>
    <row r="106" spans="2:25" ht="15.95" customHeight="1" x14ac:dyDescent="0.15">
      <c r="B106" s="301"/>
      <c r="C106" s="608" t="s">
        <v>489</v>
      </c>
      <c r="D106" s="609"/>
      <c r="E106" s="228">
        <v>3</v>
      </c>
      <c r="F106" s="268">
        <v>159.19999999999999</v>
      </c>
      <c r="G106" s="213" t="s">
        <v>527</v>
      </c>
      <c r="H106" s="213" t="s">
        <v>545</v>
      </c>
      <c r="I106" s="213" t="s">
        <v>515</v>
      </c>
      <c r="J106" s="321" t="s">
        <v>292</v>
      </c>
      <c r="K106" s="321"/>
      <c r="L106" s="321"/>
      <c r="M106" s="213" t="s">
        <v>544</v>
      </c>
      <c r="N106" s="213" t="s">
        <v>524</v>
      </c>
      <c r="O106" s="213" t="s">
        <v>525</v>
      </c>
      <c r="P106" s="213"/>
      <c r="Q106" s="213" t="s">
        <v>525</v>
      </c>
      <c r="R106" s="221" t="s">
        <v>526</v>
      </c>
      <c r="S106" s="221" t="s">
        <v>526</v>
      </c>
      <c r="T106" s="221" t="s">
        <v>524</v>
      </c>
      <c r="U106" s="321" t="s">
        <v>524</v>
      </c>
      <c r="V106" s="606"/>
      <c r="W106" s="606"/>
      <c r="X106" s="606"/>
      <c r="Y106" s="213"/>
    </row>
    <row r="107" spans="2:25" ht="15.95" customHeight="1" x14ac:dyDescent="0.15">
      <c r="B107" s="301"/>
      <c r="C107" s="608" t="s">
        <v>489</v>
      </c>
      <c r="D107" s="609"/>
      <c r="E107" s="228">
        <v>4</v>
      </c>
      <c r="F107" s="268">
        <v>149.5</v>
      </c>
      <c r="G107" s="213" t="s">
        <v>527</v>
      </c>
      <c r="H107" s="213" t="s">
        <v>537</v>
      </c>
      <c r="I107" s="213" t="s">
        <v>515</v>
      </c>
      <c r="J107" s="321" t="s">
        <v>326</v>
      </c>
      <c r="K107" s="321"/>
      <c r="L107" s="321"/>
      <c r="M107" s="213" t="s">
        <v>524</v>
      </c>
      <c r="N107" s="213" t="s">
        <v>524</v>
      </c>
      <c r="O107" s="213" t="s">
        <v>525</v>
      </c>
      <c r="P107" s="213"/>
      <c r="Q107" s="213" t="s">
        <v>525</v>
      </c>
      <c r="R107" s="221" t="s">
        <v>526</v>
      </c>
      <c r="S107" s="221" t="s">
        <v>526</v>
      </c>
      <c r="T107" s="221" t="s">
        <v>524</v>
      </c>
      <c r="U107" s="321" t="s">
        <v>524</v>
      </c>
      <c r="V107" s="606"/>
      <c r="W107" s="606"/>
      <c r="X107" s="606"/>
      <c r="Y107" s="213"/>
    </row>
    <row r="108" spans="2:25" ht="15.95" customHeight="1" x14ac:dyDescent="0.15">
      <c r="B108" s="301"/>
      <c r="C108" s="608" t="s">
        <v>489</v>
      </c>
      <c r="D108" s="609"/>
      <c r="E108" s="228">
        <v>5</v>
      </c>
      <c r="F108" s="268">
        <v>159.19999999999999</v>
      </c>
      <c r="G108" s="213" t="s">
        <v>527</v>
      </c>
      <c r="H108" s="213" t="s">
        <v>545</v>
      </c>
      <c r="I108" s="213" t="s">
        <v>515</v>
      </c>
      <c r="J108" s="321" t="s">
        <v>292</v>
      </c>
      <c r="K108" s="321"/>
      <c r="L108" s="321"/>
      <c r="M108" s="213" t="s">
        <v>540</v>
      </c>
      <c r="N108" s="213" t="s">
        <v>524</v>
      </c>
      <c r="O108" s="213" t="s">
        <v>525</v>
      </c>
      <c r="P108" s="213"/>
      <c r="Q108" s="213" t="s">
        <v>525</v>
      </c>
      <c r="R108" s="221" t="s">
        <v>526</v>
      </c>
      <c r="S108" s="221" t="s">
        <v>526</v>
      </c>
      <c r="T108" s="221" t="s">
        <v>524</v>
      </c>
      <c r="U108" s="321" t="s">
        <v>524</v>
      </c>
      <c r="V108" s="606"/>
      <c r="W108" s="606"/>
      <c r="X108" s="606"/>
      <c r="Y108" s="213"/>
    </row>
    <row r="109" spans="2:25" ht="15.95" customHeight="1" x14ac:dyDescent="0.15">
      <c r="B109" s="301"/>
      <c r="C109" s="608" t="s">
        <v>489</v>
      </c>
      <c r="D109" s="609"/>
      <c r="E109" s="228">
        <v>6</v>
      </c>
      <c r="F109" s="268">
        <v>150.1</v>
      </c>
      <c r="G109" s="213" t="s">
        <v>542</v>
      </c>
      <c r="H109" s="213" t="s">
        <v>543</v>
      </c>
      <c r="I109" s="213"/>
      <c r="J109" s="321" t="s">
        <v>326</v>
      </c>
      <c r="K109" s="321"/>
      <c r="L109" s="321"/>
      <c r="M109" s="213" t="s">
        <v>565</v>
      </c>
      <c r="N109" s="213" t="s">
        <v>544</v>
      </c>
      <c r="O109" s="213" t="s">
        <v>531</v>
      </c>
      <c r="P109" s="213"/>
      <c r="Q109" s="213"/>
      <c r="R109" s="221" t="s">
        <v>526</v>
      </c>
      <c r="S109" s="221" t="s">
        <v>526</v>
      </c>
      <c r="T109" s="221" t="s">
        <v>524</v>
      </c>
      <c r="U109" s="321" t="s">
        <v>524</v>
      </c>
      <c r="V109" s="606"/>
      <c r="W109" s="606"/>
      <c r="X109" s="606"/>
      <c r="Y109" s="213"/>
    </row>
    <row r="110" spans="2:25" ht="15.95" customHeight="1" x14ac:dyDescent="0.15">
      <c r="B110" s="302"/>
      <c r="C110" s="608" t="s">
        <v>489</v>
      </c>
      <c r="D110" s="609"/>
      <c r="E110" s="228">
        <v>7</v>
      </c>
      <c r="F110" s="268">
        <v>150.1</v>
      </c>
      <c r="G110" s="213" t="s">
        <v>542</v>
      </c>
      <c r="H110" s="213" t="s">
        <v>543</v>
      </c>
      <c r="I110" s="213"/>
      <c r="J110" s="321" t="s">
        <v>326</v>
      </c>
      <c r="K110" s="321"/>
      <c r="L110" s="321"/>
      <c r="M110" s="213" t="s">
        <v>544</v>
      </c>
      <c r="N110" s="213" t="s">
        <v>544</v>
      </c>
      <c r="O110" s="213" t="s">
        <v>531</v>
      </c>
      <c r="P110" s="213"/>
      <c r="Q110" s="213"/>
      <c r="R110" s="221" t="s">
        <v>526</v>
      </c>
      <c r="S110" s="221" t="s">
        <v>526</v>
      </c>
      <c r="T110" s="221" t="s">
        <v>524</v>
      </c>
      <c r="U110" s="321" t="s">
        <v>524</v>
      </c>
      <c r="V110" s="606"/>
      <c r="W110" s="606"/>
      <c r="X110" s="606"/>
      <c r="Y110" s="213"/>
    </row>
    <row r="111" spans="2:25" ht="15.75" customHeight="1" x14ac:dyDescent="0.15">
      <c r="B111" s="301" t="s">
        <v>377</v>
      </c>
      <c r="C111" s="307" t="s">
        <v>489</v>
      </c>
      <c r="D111" s="308"/>
      <c r="E111" s="228">
        <v>8</v>
      </c>
      <c r="F111" s="268">
        <v>150.1</v>
      </c>
      <c r="G111" s="213" t="s">
        <v>542</v>
      </c>
      <c r="H111" s="213" t="s">
        <v>543</v>
      </c>
      <c r="I111" s="213"/>
      <c r="J111" s="321" t="s">
        <v>326</v>
      </c>
      <c r="K111" s="321"/>
      <c r="L111" s="321"/>
      <c r="M111" s="213" t="s">
        <v>551</v>
      </c>
      <c r="N111" s="213" t="s">
        <v>567</v>
      </c>
      <c r="O111" s="213" t="s">
        <v>531</v>
      </c>
      <c r="P111" s="213"/>
      <c r="Q111" s="213"/>
      <c r="R111" s="221" t="s">
        <v>526</v>
      </c>
      <c r="S111" s="221" t="s">
        <v>526</v>
      </c>
      <c r="T111" s="221" t="s">
        <v>524</v>
      </c>
      <c r="U111" s="321" t="s">
        <v>524</v>
      </c>
      <c r="V111" s="606"/>
      <c r="W111" s="606"/>
      <c r="X111" s="606"/>
      <c r="Y111" s="213"/>
    </row>
    <row r="112" spans="2:25" ht="15.95" customHeight="1" x14ac:dyDescent="0.15">
      <c r="B112" s="301"/>
      <c r="C112" s="307" t="s">
        <v>490</v>
      </c>
      <c r="D112" s="308"/>
      <c r="E112" s="228">
        <v>1</v>
      </c>
      <c r="F112" s="268">
        <v>162.5</v>
      </c>
      <c r="G112" s="213" t="s">
        <v>527</v>
      </c>
      <c r="H112" s="213" t="s">
        <v>603</v>
      </c>
      <c r="I112" s="213" t="s">
        <v>320</v>
      </c>
      <c r="J112" s="321" t="s">
        <v>320</v>
      </c>
      <c r="K112" s="321"/>
      <c r="L112" s="321"/>
      <c r="M112" s="213" t="s">
        <v>565</v>
      </c>
      <c r="N112" s="213" t="s">
        <v>530</v>
      </c>
      <c r="O112" s="213" t="s">
        <v>531</v>
      </c>
      <c r="P112" s="213"/>
      <c r="Q112" s="213" t="s">
        <v>531</v>
      </c>
      <c r="R112" s="221" t="s">
        <v>526</v>
      </c>
      <c r="S112" s="221" t="s">
        <v>532</v>
      </c>
      <c r="T112" s="221" t="s">
        <v>533</v>
      </c>
      <c r="U112" s="321" t="s">
        <v>534</v>
      </c>
      <c r="V112" s="634"/>
      <c r="W112" s="634"/>
      <c r="X112" s="634"/>
      <c r="Y112" s="299" t="s">
        <v>535</v>
      </c>
    </row>
    <row r="113" spans="2:25" ht="15.95" customHeight="1" x14ac:dyDescent="0.15">
      <c r="B113" s="301"/>
      <c r="C113" s="307" t="s">
        <v>490</v>
      </c>
      <c r="D113" s="308"/>
      <c r="E113" s="228">
        <v>2</v>
      </c>
      <c r="F113" s="268">
        <v>170.1</v>
      </c>
      <c r="G113" s="213" t="s">
        <v>527</v>
      </c>
      <c r="H113" s="213" t="s">
        <v>545</v>
      </c>
      <c r="I113" s="213" t="s">
        <v>515</v>
      </c>
      <c r="J113" s="321" t="s">
        <v>292</v>
      </c>
      <c r="K113" s="321"/>
      <c r="L113" s="321"/>
      <c r="M113" s="213" t="s">
        <v>540</v>
      </c>
      <c r="N113" s="213" t="s">
        <v>524</v>
      </c>
      <c r="O113" s="213" t="s">
        <v>525</v>
      </c>
      <c r="P113" s="213"/>
      <c r="Q113" s="213" t="s">
        <v>525</v>
      </c>
      <c r="R113" s="221" t="s">
        <v>526</v>
      </c>
      <c r="S113" s="221" t="s">
        <v>526</v>
      </c>
      <c r="T113" s="221" t="s">
        <v>524</v>
      </c>
      <c r="U113" s="321" t="s">
        <v>524</v>
      </c>
      <c r="V113" s="606"/>
      <c r="W113" s="606"/>
      <c r="X113" s="606"/>
      <c r="Y113" s="213"/>
    </row>
    <row r="114" spans="2:25" ht="15.95" customHeight="1" x14ac:dyDescent="0.15">
      <c r="B114" s="301"/>
      <c r="C114" s="307" t="s">
        <v>490</v>
      </c>
      <c r="D114" s="308"/>
      <c r="E114" s="228">
        <v>3</v>
      </c>
      <c r="F114" s="268">
        <v>160.5</v>
      </c>
      <c r="G114" s="213" t="s">
        <v>527</v>
      </c>
      <c r="H114" s="213" t="s">
        <v>558</v>
      </c>
      <c r="I114" s="213" t="s">
        <v>320</v>
      </c>
      <c r="J114" s="321" t="s">
        <v>320</v>
      </c>
      <c r="K114" s="321"/>
      <c r="L114" s="321"/>
      <c r="M114" s="213" t="s">
        <v>618</v>
      </c>
      <c r="N114" s="213" t="s">
        <v>619</v>
      </c>
      <c r="O114" s="213" t="s">
        <v>531</v>
      </c>
      <c r="P114" s="213"/>
      <c r="Q114" s="213" t="s">
        <v>531</v>
      </c>
      <c r="R114" s="221" t="s">
        <v>526</v>
      </c>
      <c r="S114" s="221" t="s">
        <v>532</v>
      </c>
      <c r="T114" s="221" t="s">
        <v>533</v>
      </c>
      <c r="U114" s="321" t="s">
        <v>534</v>
      </c>
      <c r="V114" s="606"/>
      <c r="W114" s="606"/>
      <c r="X114" s="606"/>
      <c r="Y114" s="213" t="s">
        <v>535</v>
      </c>
    </row>
    <row r="115" spans="2:25" ht="15.95" customHeight="1" x14ac:dyDescent="0.15">
      <c r="B115" s="301"/>
      <c r="C115" s="307" t="s">
        <v>490</v>
      </c>
      <c r="D115" s="308"/>
      <c r="E115" s="228">
        <v>4</v>
      </c>
      <c r="F115" s="269">
        <v>158.5</v>
      </c>
      <c r="G115" s="213" t="s">
        <v>542</v>
      </c>
      <c r="H115" s="213" t="s">
        <v>543</v>
      </c>
      <c r="I115" s="213"/>
      <c r="J115" s="321" t="s">
        <v>326</v>
      </c>
      <c r="K115" s="321"/>
      <c r="L115" s="321"/>
      <c r="M115" s="213" t="s">
        <v>540</v>
      </c>
      <c r="N115" s="213" t="s">
        <v>546</v>
      </c>
      <c r="O115" s="213" t="s">
        <v>531</v>
      </c>
      <c r="P115" s="213"/>
      <c r="Q115" s="213"/>
      <c r="R115" s="221" t="s">
        <v>526</v>
      </c>
      <c r="S115" s="221" t="s">
        <v>526</v>
      </c>
      <c r="T115" s="221" t="s">
        <v>524</v>
      </c>
      <c r="U115" s="321" t="s">
        <v>524</v>
      </c>
      <c r="V115" s="606"/>
      <c r="W115" s="606"/>
      <c r="X115" s="606"/>
      <c r="Y115" s="213"/>
    </row>
    <row r="116" spans="2:25" ht="15.95" customHeight="1" x14ac:dyDescent="0.15">
      <c r="B116" s="301"/>
      <c r="C116" s="307" t="s">
        <v>490</v>
      </c>
      <c r="D116" s="308"/>
      <c r="E116" s="228">
        <v>5</v>
      </c>
      <c r="F116" s="268">
        <v>166.2</v>
      </c>
      <c r="G116" s="213" t="s">
        <v>542</v>
      </c>
      <c r="H116" s="213" t="s">
        <v>543</v>
      </c>
      <c r="I116" s="213"/>
      <c r="J116" s="321" t="s">
        <v>326</v>
      </c>
      <c r="K116" s="321"/>
      <c r="L116" s="321"/>
      <c r="M116" s="213" t="s">
        <v>562</v>
      </c>
      <c r="N116" s="213" t="s">
        <v>562</v>
      </c>
      <c r="O116" s="270" t="s">
        <v>531</v>
      </c>
      <c r="P116" s="270"/>
      <c r="Q116" s="270"/>
      <c r="R116" s="221" t="s">
        <v>526</v>
      </c>
      <c r="S116" s="221" t="s">
        <v>526</v>
      </c>
      <c r="T116" s="221" t="s">
        <v>524</v>
      </c>
      <c r="U116" s="321" t="s">
        <v>524</v>
      </c>
      <c r="V116" s="606"/>
      <c r="W116" s="606"/>
      <c r="X116" s="606"/>
      <c r="Y116" s="213"/>
    </row>
    <row r="117" spans="2:25" ht="15.95" customHeight="1" x14ac:dyDescent="0.15">
      <c r="B117" s="301"/>
      <c r="C117" s="307" t="s">
        <v>490</v>
      </c>
      <c r="D117" s="308"/>
      <c r="E117" s="228">
        <v>6</v>
      </c>
      <c r="F117" s="268">
        <v>158.5</v>
      </c>
      <c r="G117" s="213" t="s">
        <v>542</v>
      </c>
      <c r="H117" s="213" t="s">
        <v>543</v>
      </c>
      <c r="I117" s="213"/>
      <c r="J117" s="321" t="s">
        <v>326</v>
      </c>
      <c r="K117" s="321"/>
      <c r="L117" s="321"/>
      <c r="M117" s="213" t="s">
        <v>552</v>
      </c>
      <c r="N117" s="213" t="s">
        <v>551</v>
      </c>
      <c r="O117" s="270" t="s">
        <v>531</v>
      </c>
      <c r="P117" s="270"/>
      <c r="Q117" s="270"/>
      <c r="R117" s="221" t="s">
        <v>526</v>
      </c>
      <c r="S117" s="221" t="s">
        <v>526</v>
      </c>
      <c r="T117" s="221" t="s">
        <v>524</v>
      </c>
      <c r="U117" s="321" t="s">
        <v>524</v>
      </c>
      <c r="V117" s="606"/>
      <c r="W117" s="606"/>
      <c r="X117" s="606"/>
      <c r="Y117" s="213"/>
    </row>
    <row r="118" spans="2:25" ht="15.95" customHeight="1" x14ac:dyDescent="0.15">
      <c r="B118" s="301"/>
      <c r="C118" s="307" t="s">
        <v>490</v>
      </c>
      <c r="D118" s="308"/>
      <c r="E118" s="228">
        <v>7</v>
      </c>
      <c r="F118" s="268">
        <v>166.2</v>
      </c>
      <c r="G118" s="213" t="s">
        <v>542</v>
      </c>
      <c r="H118" s="213" t="s">
        <v>543</v>
      </c>
      <c r="I118" s="213"/>
      <c r="J118" s="321" t="s">
        <v>326</v>
      </c>
      <c r="K118" s="321"/>
      <c r="L118" s="321"/>
      <c r="M118" s="213" t="s">
        <v>580</v>
      </c>
      <c r="N118" s="213" t="s">
        <v>561</v>
      </c>
      <c r="O118" s="270" t="s">
        <v>531</v>
      </c>
      <c r="P118" s="270"/>
      <c r="Q118" s="270"/>
      <c r="R118" s="221" t="s">
        <v>526</v>
      </c>
      <c r="S118" s="221" t="s">
        <v>526</v>
      </c>
      <c r="T118" s="221" t="s">
        <v>524</v>
      </c>
      <c r="U118" s="321" t="s">
        <v>524</v>
      </c>
      <c r="V118" s="606"/>
      <c r="W118" s="606"/>
      <c r="X118" s="606"/>
      <c r="Y118" s="213"/>
    </row>
    <row r="119" spans="2:25" ht="15.95" customHeight="1" x14ac:dyDescent="0.15">
      <c r="B119" s="301"/>
      <c r="C119" s="608" t="s">
        <v>490</v>
      </c>
      <c r="D119" s="609"/>
      <c r="E119" s="228">
        <v>8</v>
      </c>
      <c r="F119" s="268">
        <v>158.5</v>
      </c>
      <c r="G119" s="213" t="s">
        <v>542</v>
      </c>
      <c r="H119" s="213" t="s">
        <v>543</v>
      </c>
      <c r="I119" s="213"/>
      <c r="J119" s="334" t="s">
        <v>326</v>
      </c>
      <c r="K119" s="610"/>
      <c r="L119" s="335"/>
      <c r="M119" s="213" t="s">
        <v>564</v>
      </c>
      <c r="N119" s="213" t="s">
        <v>548</v>
      </c>
      <c r="O119" s="270" t="s">
        <v>531</v>
      </c>
      <c r="P119" s="270"/>
      <c r="Q119" s="270"/>
      <c r="R119" s="221" t="s">
        <v>526</v>
      </c>
      <c r="S119" s="221" t="s">
        <v>526</v>
      </c>
      <c r="T119" s="221" t="s">
        <v>524</v>
      </c>
      <c r="U119" s="334" t="s">
        <v>524</v>
      </c>
      <c r="V119" s="610"/>
      <c r="W119" s="610"/>
      <c r="X119" s="335"/>
      <c r="Y119" s="213"/>
    </row>
    <row r="120" spans="2:25" ht="15.95" customHeight="1" x14ac:dyDescent="0.15">
      <c r="B120" s="301"/>
      <c r="C120" s="608" t="s">
        <v>490</v>
      </c>
      <c r="D120" s="609"/>
      <c r="E120" s="228">
        <v>9</v>
      </c>
      <c r="F120" s="268">
        <v>160</v>
      </c>
      <c r="G120" s="213" t="s">
        <v>527</v>
      </c>
      <c r="H120" s="213" t="s">
        <v>558</v>
      </c>
      <c r="I120" s="213" t="s">
        <v>521</v>
      </c>
      <c r="J120" s="334" t="s">
        <v>284</v>
      </c>
      <c r="K120" s="610"/>
      <c r="L120" s="335"/>
      <c r="M120" s="213" t="s">
        <v>620</v>
      </c>
      <c r="N120" s="213" t="s">
        <v>524</v>
      </c>
      <c r="O120" s="270" t="s">
        <v>524</v>
      </c>
      <c r="P120" s="270"/>
      <c r="Q120" s="270" t="s">
        <v>541</v>
      </c>
      <c r="R120" s="221" t="s">
        <v>526</v>
      </c>
      <c r="S120" s="221" t="s">
        <v>559</v>
      </c>
      <c r="T120" s="221" t="s">
        <v>524</v>
      </c>
      <c r="U120" s="334" t="s">
        <v>524</v>
      </c>
      <c r="V120" s="610"/>
      <c r="W120" s="610"/>
      <c r="X120" s="335"/>
      <c r="Y120" s="213" t="s">
        <v>612</v>
      </c>
    </row>
    <row r="121" spans="2:25" ht="15.95" customHeight="1" x14ac:dyDescent="0.15">
      <c r="B121" s="301"/>
      <c r="C121" s="608" t="s">
        <v>491</v>
      </c>
      <c r="D121" s="609"/>
      <c r="E121" s="228">
        <v>1</v>
      </c>
      <c r="F121" s="268">
        <v>174.2</v>
      </c>
      <c r="G121" s="213" t="s">
        <v>527</v>
      </c>
      <c r="H121" s="213" t="s">
        <v>591</v>
      </c>
      <c r="I121" s="213" t="s">
        <v>320</v>
      </c>
      <c r="J121" s="334" t="s">
        <v>320</v>
      </c>
      <c r="K121" s="610"/>
      <c r="L121" s="335"/>
      <c r="M121" s="213" t="s">
        <v>621</v>
      </c>
      <c r="N121" s="213" t="s">
        <v>622</v>
      </c>
      <c r="O121" s="270" t="s">
        <v>531</v>
      </c>
      <c r="P121" s="270"/>
      <c r="Q121" s="270" t="s">
        <v>531</v>
      </c>
      <c r="R121" s="221" t="s">
        <v>526</v>
      </c>
      <c r="S121" s="221" t="s">
        <v>532</v>
      </c>
      <c r="T121" s="221" t="s">
        <v>533</v>
      </c>
      <c r="U121" s="334" t="s">
        <v>534</v>
      </c>
      <c r="V121" s="610"/>
      <c r="W121" s="610"/>
      <c r="X121" s="335"/>
      <c r="Y121" s="213" t="s">
        <v>535</v>
      </c>
    </row>
    <row r="122" spans="2:25" ht="15.95" customHeight="1" x14ac:dyDescent="0.15">
      <c r="B122" s="301"/>
      <c r="C122" s="608" t="s">
        <v>491</v>
      </c>
      <c r="D122" s="609"/>
      <c r="E122" s="228">
        <v>2</v>
      </c>
      <c r="F122" s="268">
        <v>170.1</v>
      </c>
      <c r="G122" s="213" t="s">
        <v>527</v>
      </c>
      <c r="H122" s="213" t="s">
        <v>528</v>
      </c>
      <c r="I122" s="213" t="s">
        <v>515</v>
      </c>
      <c r="J122" s="334" t="s">
        <v>292</v>
      </c>
      <c r="K122" s="610"/>
      <c r="L122" s="335"/>
      <c r="M122" s="213" t="s">
        <v>540</v>
      </c>
      <c r="N122" s="213" t="s">
        <v>524</v>
      </c>
      <c r="O122" s="270" t="s">
        <v>525</v>
      </c>
      <c r="P122" s="270"/>
      <c r="Q122" s="270" t="s">
        <v>525</v>
      </c>
      <c r="R122" s="221" t="s">
        <v>526</v>
      </c>
      <c r="S122" s="221" t="s">
        <v>526</v>
      </c>
      <c r="T122" s="221" t="s">
        <v>524</v>
      </c>
      <c r="U122" s="321" t="s">
        <v>524</v>
      </c>
      <c r="V122" s="606"/>
      <c r="W122" s="606"/>
      <c r="X122" s="606"/>
      <c r="Y122" s="213"/>
    </row>
    <row r="123" spans="2:25" ht="15.95" customHeight="1" x14ac:dyDescent="0.15">
      <c r="B123" s="301"/>
      <c r="C123" s="608" t="s">
        <v>491</v>
      </c>
      <c r="D123" s="609"/>
      <c r="E123" s="228">
        <v>3</v>
      </c>
      <c r="F123" s="268">
        <v>181.1</v>
      </c>
      <c r="G123" s="213" t="s">
        <v>527</v>
      </c>
      <c r="H123" s="213" t="s">
        <v>545</v>
      </c>
      <c r="I123" s="213" t="s">
        <v>515</v>
      </c>
      <c r="J123" s="321" t="s">
        <v>326</v>
      </c>
      <c r="K123" s="321"/>
      <c r="L123" s="321"/>
      <c r="M123" s="213" t="s">
        <v>524</v>
      </c>
      <c r="N123" s="213" t="s">
        <v>524</v>
      </c>
      <c r="O123" s="270" t="s">
        <v>525</v>
      </c>
      <c r="P123" s="270"/>
      <c r="Q123" s="270" t="s">
        <v>525</v>
      </c>
      <c r="R123" s="221" t="s">
        <v>526</v>
      </c>
      <c r="S123" s="221" t="s">
        <v>526</v>
      </c>
      <c r="T123" s="221" t="s">
        <v>524</v>
      </c>
      <c r="U123" s="321" t="s">
        <v>524</v>
      </c>
      <c r="V123" s="606"/>
      <c r="W123" s="606"/>
      <c r="X123" s="606"/>
      <c r="Y123" s="213"/>
    </row>
    <row r="124" spans="2:25" ht="15.95" customHeight="1" x14ac:dyDescent="0.15">
      <c r="B124" s="301"/>
      <c r="C124" s="608" t="s">
        <v>491</v>
      </c>
      <c r="D124" s="609"/>
      <c r="E124" s="228">
        <v>4</v>
      </c>
      <c r="F124" s="268">
        <v>170.5</v>
      </c>
      <c r="G124" s="213" t="s">
        <v>542</v>
      </c>
      <c r="H124" s="213" t="s">
        <v>543</v>
      </c>
      <c r="I124" s="213"/>
      <c r="J124" s="321" t="s">
        <v>326</v>
      </c>
      <c r="K124" s="321"/>
      <c r="L124" s="321"/>
      <c r="M124" s="213" t="s">
        <v>540</v>
      </c>
      <c r="N124" s="213" t="s">
        <v>540</v>
      </c>
      <c r="O124" s="213" t="s">
        <v>531</v>
      </c>
      <c r="P124" s="213"/>
      <c r="Q124" s="213"/>
      <c r="R124" s="221" t="s">
        <v>526</v>
      </c>
      <c r="S124" s="221" t="s">
        <v>526</v>
      </c>
      <c r="T124" s="221" t="s">
        <v>524</v>
      </c>
      <c r="U124" s="321" t="s">
        <v>524</v>
      </c>
      <c r="V124" s="606"/>
      <c r="W124" s="606"/>
      <c r="X124" s="606"/>
      <c r="Y124" s="213"/>
    </row>
    <row r="125" spans="2:25" ht="15.95" customHeight="1" x14ac:dyDescent="0.15">
      <c r="B125" s="301"/>
      <c r="C125" s="608" t="s">
        <v>491</v>
      </c>
      <c r="D125" s="609"/>
      <c r="E125" s="228">
        <v>5</v>
      </c>
      <c r="F125" s="268">
        <v>173.7</v>
      </c>
      <c r="G125" s="213" t="s">
        <v>542</v>
      </c>
      <c r="H125" s="213" t="s">
        <v>543</v>
      </c>
      <c r="I125" s="213"/>
      <c r="J125" s="321" t="s">
        <v>326</v>
      </c>
      <c r="K125" s="321"/>
      <c r="L125" s="321"/>
      <c r="M125" s="213" t="s">
        <v>609</v>
      </c>
      <c r="N125" s="213" t="s">
        <v>548</v>
      </c>
      <c r="O125" s="213" t="s">
        <v>531</v>
      </c>
      <c r="P125" s="213"/>
      <c r="Q125" s="213"/>
      <c r="R125" s="221" t="s">
        <v>526</v>
      </c>
      <c r="S125" s="221" t="s">
        <v>526</v>
      </c>
      <c r="T125" s="221" t="s">
        <v>524</v>
      </c>
      <c r="U125" s="321" t="s">
        <v>524</v>
      </c>
      <c r="V125" s="606"/>
      <c r="W125" s="606"/>
      <c r="X125" s="606"/>
      <c r="Y125" s="213"/>
    </row>
    <row r="126" spans="2:25" ht="15.95" customHeight="1" x14ac:dyDescent="0.15">
      <c r="B126" s="301"/>
      <c r="C126" s="608" t="s">
        <v>491</v>
      </c>
      <c r="D126" s="609"/>
      <c r="E126" s="228">
        <v>6</v>
      </c>
      <c r="F126" s="268">
        <v>173.7</v>
      </c>
      <c r="G126" s="213" t="s">
        <v>542</v>
      </c>
      <c r="H126" s="213" t="s">
        <v>543</v>
      </c>
      <c r="I126" s="213"/>
      <c r="J126" s="321" t="s">
        <v>326</v>
      </c>
      <c r="K126" s="321"/>
      <c r="L126" s="321"/>
      <c r="M126" s="213" t="s">
        <v>623</v>
      </c>
      <c r="N126" s="213" t="s">
        <v>623</v>
      </c>
      <c r="O126" s="213" t="s">
        <v>541</v>
      </c>
      <c r="P126" s="213"/>
      <c r="Q126" s="213"/>
      <c r="R126" s="221" t="s">
        <v>526</v>
      </c>
      <c r="S126" s="221" t="s">
        <v>526</v>
      </c>
      <c r="T126" s="221" t="s">
        <v>524</v>
      </c>
      <c r="U126" s="321" t="s">
        <v>524</v>
      </c>
      <c r="V126" s="606"/>
      <c r="W126" s="606"/>
      <c r="X126" s="606"/>
      <c r="Y126" s="213" t="s">
        <v>624</v>
      </c>
    </row>
    <row r="127" spans="2:25" ht="15.95" customHeight="1" x14ac:dyDescent="0.15">
      <c r="B127" s="301"/>
      <c r="C127" s="608" t="s">
        <v>491</v>
      </c>
      <c r="D127" s="609"/>
      <c r="E127" s="228">
        <v>7</v>
      </c>
      <c r="F127" s="268">
        <v>173.7</v>
      </c>
      <c r="G127" s="213" t="s">
        <v>542</v>
      </c>
      <c r="H127" s="213" t="s">
        <v>543</v>
      </c>
      <c r="I127" s="213"/>
      <c r="J127" s="321" t="s">
        <v>326</v>
      </c>
      <c r="K127" s="321"/>
      <c r="L127" s="321"/>
      <c r="M127" s="213" t="s">
        <v>548</v>
      </c>
      <c r="N127" s="213" t="s">
        <v>548</v>
      </c>
      <c r="O127" s="213" t="s">
        <v>531</v>
      </c>
      <c r="P127" s="213"/>
      <c r="Q127" s="213"/>
      <c r="R127" s="221" t="s">
        <v>526</v>
      </c>
      <c r="S127" s="221" t="s">
        <v>526</v>
      </c>
      <c r="T127" s="221" t="s">
        <v>524</v>
      </c>
      <c r="U127" s="321" t="s">
        <v>524</v>
      </c>
      <c r="V127" s="606"/>
      <c r="W127" s="606"/>
      <c r="X127" s="606"/>
      <c r="Y127" s="213"/>
    </row>
    <row r="128" spans="2:25" ht="15.95" customHeight="1" x14ac:dyDescent="0.15">
      <c r="B128" s="301"/>
      <c r="C128" s="608" t="s">
        <v>491</v>
      </c>
      <c r="D128" s="609"/>
      <c r="E128" s="228">
        <v>8</v>
      </c>
      <c r="F128" s="268">
        <v>173.7</v>
      </c>
      <c r="G128" s="213" t="s">
        <v>542</v>
      </c>
      <c r="H128" s="213" t="s">
        <v>543</v>
      </c>
      <c r="I128" s="213"/>
      <c r="J128" s="321" t="s">
        <v>326</v>
      </c>
      <c r="K128" s="321"/>
      <c r="L128" s="321"/>
      <c r="M128" s="213" t="s">
        <v>566</v>
      </c>
      <c r="N128" s="213" t="s">
        <v>551</v>
      </c>
      <c r="O128" s="213" t="s">
        <v>531</v>
      </c>
      <c r="P128" s="213"/>
      <c r="Q128" s="213"/>
      <c r="R128" s="221" t="s">
        <v>526</v>
      </c>
      <c r="S128" s="221" t="s">
        <v>526</v>
      </c>
      <c r="T128" s="221" t="s">
        <v>524</v>
      </c>
      <c r="U128" s="321" t="s">
        <v>524</v>
      </c>
      <c r="V128" s="606"/>
      <c r="W128" s="606"/>
      <c r="X128" s="606"/>
      <c r="Y128" s="213"/>
    </row>
    <row r="129" spans="2:25" ht="15.95" customHeight="1" x14ac:dyDescent="0.15">
      <c r="B129" s="301"/>
      <c r="C129" s="608" t="s">
        <v>491</v>
      </c>
      <c r="D129" s="609"/>
      <c r="E129" s="228">
        <v>9</v>
      </c>
      <c r="F129" s="268">
        <v>170.2</v>
      </c>
      <c r="G129" s="213" t="s">
        <v>542</v>
      </c>
      <c r="H129" s="213" t="s">
        <v>625</v>
      </c>
      <c r="I129" s="213" t="s">
        <v>320</v>
      </c>
      <c r="J129" s="321" t="s">
        <v>326</v>
      </c>
      <c r="K129" s="321"/>
      <c r="L129" s="321"/>
      <c r="M129" s="213" t="s">
        <v>626</v>
      </c>
      <c r="N129" s="213" t="s">
        <v>524</v>
      </c>
      <c r="O129" s="213" t="s">
        <v>524</v>
      </c>
      <c r="P129" s="213"/>
      <c r="Q129" s="213" t="s">
        <v>531</v>
      </c>
      <c r="R129" s="221" t="s">
        <v>526</v>
      </c>
      <c r="S129" s="221" t="s">
        <v>532</v>
      </c>
      <c r="T129" s="221" t="s">
        <v>524</v>
      </c>
      <c r="U129" s="321" t="s">
        <v>524</v>
      </c>
      <c r="V129" s="606"/>
      <c r="W129" s="606"/>
      <c r="X129" s="606"/>
      <c r="Y129" s="213" t="s">
        <v>578</v>
      </c>
    </row>
    <row r="130" spans="2:25" ht="15.95" customHeight="1" x14ac:dyDescent="0.15">
      <c r="B130" s="301"/>
      <c r="C130" s="608" t="s">
        <v>491</v>
      </c>
      <c r="D130" s="609"/>
      <c r="E130" s="228">
        <v>10</v>
      </c>
      <c r="F130" s="268">
        <v>170.2</v>
      </c>
      <c r="G130" s="213" t="s">
        <v>542</v>
      </c>
      <c r="H130" s="213" t="s">
        <v>625</v>
      </c>
      <c r="I130" s="213" t="s">
        <v>320</v>
      </c>
      <c r="J130" s="321" t="s">
        <v>326</v>
      </c>
      <c r="K130" s="321"/>
      <c r="L130" s="321"/>
      <c r="M130" s="213" t="s">
        <v>626</v>
      </c>
      <c r="N130" s="213" t="s">
        <v>524</v>
      </c>
      <c r="O130" s="213" t="s">
        <v>524</v>
      </c>
      <c r="P130" s="213"/>
      <c r="Q130" s="213" t="s">
        <v>531</v>
      </c>
      <c r="R130" s="221" t="s">
        <v>526</v>
      </c>
      <c r="S130" s="221" t="s">
        <v>532</v>
      </c>
      <c r="T130" s="221" t="s">
        <v>524</v>
      </c>
      <c r="U130" s="321" t="s">
        <v>524</v>
      </c>
      <c r="V130" s="606"/>
      <c r="W130" s="606"/>
      <c r="X130" s="606"/>
      <c r="Y130" s="213" t="s">
        <v>578</v>
      </c>
    </row>
    <row r="131" spans="2:25" ht="15.95" customHeight="1" x14ac:dyDescent="0.15">
      <c r="B131" s="301"/>
      <c r="C131" s="608" t="s">
        <v>492</v>
      </c>
      <c r="D131" s="609"/>
      <c r="E131" s="228">
        <v>1</v>
      </c>
      <c r="F131" s="268">
        <v>181.3</v>
      </c>
      <c r="G131" s="213" t="s">
        <v>527</v>
      </c>
      <c r="H131" s="213" t="s">
        <v>591</v>
      </c>
      <c r="I131" s="213" t="s">
        <v>320</v>
      </c>
      <c r="J131" s="321" t="s">
        <v>320</v>
      </c>
      <c r="K131" s="321"/>
      <c r="L131" s="321"/>
      <c r="M131" s="213" t="s">
        <v>627</v>
      </c>
      <c r="N131" s="213" t="s">
        <v>628</v>
      </c>
      <c r="O131" s="213" t="s">
        <v>531</v>
      </c>
      <c r="P131" s="213"/>
      <c r="Q131" s="213" t="s">
        <v>531</v>
      </c>
      <c r="R131" s="221" t="s">
        <v>526</v>
      </c>
      <c r="S131" s="221" t="s">
        <v>532</v>
      </c>
      <c r="T131" s="221" t="s">
        <v>533</v>
      </c>
      <c r="U131" s="321" t="s">
        <v>534</v>
      </c>
      <c r="V131" s="606"/>
      <c r="W131" s="606"/>
      <c r="X131" s="606"/>
      <c r="Y131" s="213" t="s">
        <v>535</v>
      </c>
    </row>
    <row r="132" spans="2:25" ht="15.95" customHeight="1" x14ac:dyDescent="0.15">
      <c r="B132" s="301"/>
      <c r="C132" s="608" t="s">
        <v>492</v>
      </c>
      <c r="D132" s="609"/>
      <c r="E132" s="228">
        <v>2</v>
      </c>
      <c r="F132" s="268">
        <v>192</v>
      </c>
      <c r="G132" s="213" t="s">
        <v>527</v>
      </c>
      <c r="H132" s="213" t="s">
        <v>528</v>
      </c>
      <c r="I132" s="213" t="s">
        <v>515</v>
      </c>
      <c r="J132" s="321" t="s">
        <v>292</v>
      </c>
      <c r="K132" s="321"/>
      <c r="L132" s="321"/>
      <c r="M132" s="213" t="s">
        <v>536</v>
      </c>
      <c r="N132" s="213" t="s">
        <v>536</v>
      </c>
      <c r="O132" s="213" t="s">
        <v>541</v>
      </c>
      <c r="P132" s="213"/>
      <c r="Q132" s="213" t="s">
        <v>541</v>
      </c>
      <c r="R132" s="221" t="s">
        <v>526</v>
      </c>
      <c r="S132" s="221" t="s">
        <v>559</v>
      </c>
      <c r="T132" s="221" t="s">
        <v>524</v>
      </c>
      <c r="U132" s="321" t="s">
        <v>524</v>
      </c>
      <c r="V132" s="606"/>
      <c r="W132" s="606"/>
      <c r="X132" s="606"/>
      <c r="Y132" s="213" t="s">
        <v>560</v>
      </c>
    </row>
    <row r="133" spans="2:25" ht="15.95" customHeight="1" x14ac:dyDescent="0.15">
      <c r="B133" s="301"/>
      <c r="C133" s="608" t="s">
        <v>492</v>
      </c>
      <c r="D133" s="609"/>
      <c r="E133" s="228">
        <v>3</v>
      </c>
      <c r="F133" s="268">
        <v>192</v>
      </c>
      <c r="G133" s="213" t="s">
        <v>527</v>
      </c>
      <c r="H133" s="213" t="s">
        <v>545</v>
      </c>
      <c r="I133" s="213" t="s">
        <v>515</v>
      </c>
      <c r="J133" s="321" t="s">
        <v>326</v>
      </c>
      <c r="K133" s="321"/>
      <c r="L133" s="321"/>
      <c r="M133" s="213" t="s">
        <v>524</v>
      </c>
      <c r="N133" s="213" t="s">
        <v>524</v>
      </c>
      <c r="O133" s="213" t="s">
        <v>525</v>
      </c>
      <c r="P133" s="213"/>
      <c r="Q133" s="213" t="s">
        <v>525</v>
      </c>
      <c r="R133" s="221" t="s">
        <v>526</v>
      </c>
      <c r="S133" s="221" t="s">
        <v>526</v>
      </c>
      <c r="T133" s="221" t="s">
        <v>524</v>
      </c>
      <c r="U133" s="321" t="s">
        <v>524</v>
      </c>
      <c r="V133" s="606"/>
      <c r="W133" s="606"/>
      <c r="X133" s="606"/>
      <c r="Y133" s="213"/>
    </row>
    <row r="134" spans="2:25" ht="15.95" customHeight="1" x14ac:dyDescent="0.15">
      <c r="B134" s="301"/>
      <c r="C134" s="608" t="s">
        <v>492</v>
      </c>
      <c r="D134" s="609"/>
      <c r="E134" s="228">
        <v>4</v>
      </c>
      <c r="F134" s="268">
        <v>192</v>
      </c>
      <c r="G134" s="213" t="s">
        <v>527</v>
      </c>
      <c r="H134" s="213" t="s">
        <v>537</v>
      </c>
      <c r="I134" s="213" t="s">
        <v>515</v>
      </c>
      <c r="J134" s="321" t="s">
        <v>292</v>
      </c>
      <c r="K134" s="321"/>
      <c r="L134" s="321"/>
      <c r="M134" s="213" t="s">
        <v>629</v>
      </c>
      <c r="N134" s="213" t="s">
        <v>630</v>
      </c>
      <c r="O134" s="213" t="s">
        <v>531</v>
      </c>
      <c r="P134" s="213"/>
      <c r="Q134" s="213" t="s">
        <v>531</v>
      </c>
      <c r="R134" s="221" t="s">
        <v>526</v>
      </c>
      <c r="S134" s="221" t="s">
        <v>532</v>
      </c>
      <c r="T134" s="221" t="s">
        <v>533</v>
      </c>
      <c r="U134" s="321" t="s">
        <v>534</v>
      </c>
      <c r="V134" s="606"/>
      <c r="W134" s="606"/>
      <c r="X134" s="606"/>
      <c r="Y134" s="213" t="s">
        <v>535</v>
      </c>
    </row>
    <row r="135" spans="2:25" ht="15.95" customHeight="1" x14ac:dyDescent="0.15">
      <c r="B135" s="301"/>
      <c r="C135" s="608" t="s">
        <v>492</v>
      </c>
      <c r="D135" s="609"/>
      <c r="E135" s="228">
        <v>5</v>
      </c>
      <c r="F135" s="268">
        <v>181.1</v>
      </c>
      <c r="G135" s="213" t="s">
        <v>527</v>
      </c>
      <c r="H135" s="213" t="s">
        <v>570</v>
      </c>
      <c r="I135" s="213" t="s">
        <v>515</v>
      </c>
      <c r="J135" s="321" t="s">
        <v>292</v>
      </c>
      <c r="K135" s="321"/>
      <c r="L135" s="321"/>
      <c r="M135" s="213" t="s">
        <v>546</v>
      </c>
      <c r="N135" s="213" t="s">
        <v>546</v>
      </c>
      <c r="O135" s="213" t="s">
        <v>531</v>
      </c>
      <c r="P135" s="213"/>
      <c r="Q135" s="213" t="s">
        <v>541</v>
      </c>
      <c r="R135" s="221" t="s">
        <v>526</v>
      </c>
      <c r="S135" s="221" t="s">
        <v>559</v>
      </c>
      <c r="T135" s="221" t="s">
        <v>533</v>
      </c>
      <c r="U135" s="321" t="s">
        <v>534</v>
      </c>
      <c r="V135" s="606"/>
      <c r="W135" s="606"/>
      <c r="X135" s="606"/>
      <c r="Y135" s="213" t="s">
        <v>560</v>
      </c>
    </row>
    <row r="136" spans="2:25" ht="15.95" customHeight="1" x14ac:dyDescent="0.15">
      <c r="B136" s="301"/>
      <c r="C136" s="608" t="s">
        <v>492</v>
      </c>
      <c r="D136" s="609"/>
      <c r="E136" s="228">
        <v>6</v>
      </c>
      <c r="F136" s="268">
        <v>189.4</v>
      </c>
      <c r="G136" s="213" t="s">
        <v>542</v>
      </c>
      <c r="H136" s="213" t="s">
        <v>543</v>
      </c>
      <c r="I136" s="213"/>
      <c r="J136" s="321" t="s">
        <v>326</v>
      </c>
      <c r="K136" s="321"/>
      <c r="L136" s="321"/>
      <c r="M136" s="213" t="s">
        <v>544</v>
      </c>
      <c r="N136" s="213" t="s">
        <v>544</v>
      </c>
      <c r="O136" s="213" t="s">
        <v>531</v>
      </c>
      <c r="P136" s="213"/>
      <c r="Q136" s="213"/>
      <c r="R136" s="221" t="s">
        <v>526</v>
      </c>
      <c r="S136" s="221" t="s">
        <v>526</v>
      </c>
      <c r="T136" s="221" t="s">
        <v>524</v>
      </c>
      <c r="U136" s="321" t="s">
        <v>524</v>
      </c>
      <c r="V136" s="606"/>
      <c r="W136" s="606"/>
      <c r="X136" s="606"/>
      <c r="Y136" s="213"/>
    </row>
    <row r="137" spans="2:25" ht="15.95" customHeight="1" x14ac:dyDescent="0.15">
      <c r="B137" s="301"/>
      <c r="C137" s="608" t="s">
        <v>492</v>
      </c>
      <c r="D137" s="609"/>
      <c r="E137" s="228">
        <v>7</v>
      </c>
      <c r="F137" s="268">
        <v>182.2</v>
      </c>
      <c r="G137" s="213" t="s">
        <v>542</v>
      </c>
      <c r="H137" s="213" t="s">
        <v>543</v>
      </c>
      <c r="I137" s="213"/>
      <c r="J137" s="321" t="s">
        <v>326</v>
      </c>
      <c r="K137" s="321"/>
      <c r="L137" s="321"/>
      <c r="M137" s="213" t="s">
        <v>546</v>
      </c>
      <c r="N137" s="213" t="s">
        <v>544</v>
      </c>
      <c r="O137" s="213" t="s">
        <v>531</v>
      </c>
      <c r="P137" s="213"/>
      <c r="Q137" s="213"/>
      <c r="R137" s="221" t="s">
        <v>526</v>
      </c>
      <c r="S137" s="221" t="s">
        <v>526</v>
      </c>
      <c r="T137" s="221" t="s">
        <v>524</v>
      </c>
      <c r="U137" s="321" t="s">
        <v>524</v>
      </c>
      <c r="V137" s="606"/>
      <c r="W137" s="606"/>
      <c r="X137" s="606"/>
      <c r="Y137" s="213"/>
    </row>
    <row r="138" spans="2:25" ht="15.95" customHeight="1" x14ac:dyDescent="0.15">
      <c r="B138" s="301"/>
      <c r="C138" s="608" t="s">
        <v>492</v>
      </c>
      <c r="D138" s="609"/>
      <c r="E138" s="228">
        <v>8</v>
      </c>
      <c r="F138" s="268">
        <v>189.4</v>
      </c>
      <c r="G138" s="213" t="s">
        <v>542</v>
      </c>
      <c r="H138" s="213" t="s">
        <v>543</v>
      </c>
      <c r="I138" s="213"/>
      <c r="J138" s="321" t="s">
        <v>326</v>
      </c>
      <c r="K138" s="321"/>
      <c r="L138" s="321"/>
      <c r="M138" s="213" t="s">
        <v>567</v>
      </c>
      <c r="N138" s="213" t="s">
        <v>548</v>
      </c>
      <c r="O138" s="213" t="s">
        <v>531</v>
      </c>
      <c r="P138" s="213"/>
      <c r="Q138" s="213"/>
      <c r="R138" s="221" t="s">
        <v>526</v>
      </c>
      <c r="S138" s="221" t="s">
        <v>526</v>
      </c>
      <c r="T138" s="221" t="s">
        <v>524</v>
      </c>
      <c r="U138" s="321" t="s">
        <v>524</v>
      </c>
      <c r="V138" s="606"/>
      <c r="W138" s="606"/>
      <c r="X138" s="606"/>
      <c r="Y138" s="213"/>
    </row>
    <row r="139" spans="2:25" ht="15.95" customHeight="1" x14ac:dyDescent="0.15">
      <c r="B139" s="301"/>
      <c r="C139" s="608" t="s">
        <v>492</v>
      </c>
      <c r="D139" s="609"/>
      <c r="E139" s="228">
        <v>9</v>
      </c>
      <c r="F139" s="268">
        <v>189.4</v>
      </c>
      <c r="G139" s="213" t="s">
        <v>542</v>
      </c>
      <c r="H139" s="213" t="s">
        <v>543</v>
      </c>
      <c r="I139" s="213"/>
      <c r="J139" s="321" t="s">
        <v>326</v>
      </c>
      <c r="K139" s="321"/>
      <c r="L139" s="321"/>
      <c r="M139" s="213" t="s">
        <v>540</v>
      </c>
      <c r="N139" s="213" t="s">
        <v>544</v>
      </c>
      <c r="O139" s="213" t="s">
        <v>531</v>
      </c>
      <c r="P139" s="213"/>
      <c r="Q139" s="213"/>
      <c r="R139" s="221" t="s">
        <v>526</v>
      </c>
      <c r="S139" s="221" t="s">
        <v>526</v>
      </c>
      <c r="T139" s="221" t="s">
        <v>524</v>
      </c>
      <c r="U139" s="321" t="s">
        <v>524</v>
      </c>
      <c r="V139" s="606"/>
      <c r="W139" s="606"/>
      <c r="X139" s="606"/>
      <c r="Y139" s="213"/>
    </row>
    <row r="140" spans="2:25" ht="15.95" customHeight="1" x14ac:dyDescent="0.15">
      <c r="B140" s="301"/>
      <c r="C140" s="608" t="s">
        <v>492</v>
      </c>
      <c r="D140" s="609"/>
      <c r="E140" s="228">
        <v>10</v>
      </c>
      <c r="F140" s="268">
        <v>182.2</v>
      </c>
      <c r="G140" s="213" t="s">
        <v>542</v>
      </c>
      <c r="H140" s="213" t="s">
        <v>543</v>
      </c>
      <c r="I140" s="213"/>
      <c r="J140" s="321" t="s">
        <v>326</v>
      </c>
      <c r="K140" s="321"/>
      <c r="L140" s="321"/>
      <c r="M140" s="213" t="s">
        <v>562</v>
      </c>
      <c r="N140" s="213" t="s">
        <v>546</v>
      </c>
      <c r="O140" s="213" t="s">
        <v>531</v>
      </c>
      <c r="P140" s="213"/>
      <c r="Q140" s="213"/>
      <c r="R140" s="221" t="s">
        <v>526</v>
      </c>
      <c r="S140" s="221" t="s">
        <v>526</v>
      </c>
      <c r="T140" s="221" t="s">
        <v>524</v>
      </c>
      <c r="U140" s="321" t="s">
        <v>524</v>
      </c>
      <c r="V140" s="606"/>
      <c r="W140" s="606"/>
      <c r="X140" s="606"/>
      <c r="Y140" s="213"/>
    </row>
    <row r="141" spans="2:25" ht="15.95" customHeight="1" x14ac:dyDescent="0.15">
      <c r="B141" s="301"/>
      <c r="C141" s="608" t="s">
        <v>492</v>
      </c>
      <c r="D141" s="609"/>
      <c r="E141" s="228">
        <v>11</v>
      </c>
      <c r="F141" s="268">
        <v>189.4</v>
      </c>
      <c r="G141" s="213" t="s">
        <v>542</v>
      </c>
      <c r="H141" s="213" t="s">
        <v>543</v>
      </c>
      <c r="I141" s="213"/>
      <c r="J141" s="321" t="s">
        <v>326</v>
      </c>
      <c r="K141" s="321"/>
      <c r="L141" s="321"/>
      <c r="M141" s="213" t="s">
        <v>540</v>
      </c>
      <c r="N141" s="213" t="s">
        <v>540</v>
      </c>
      <c r="O141" s="213" t="s">
        <v>531</v>
      </c>
      <c r="P141" s="213"/>
      <c r="Q141" s="213"/>
      <c r="R141" s="221" t="s">
        <v>526</v>
      </c>
      <c r="S141" s="221" t="s">
        <v>526</v>
      </c>
      <c r="T141" s="221" t="s">
        <v>524</v>
      </c>
      <c r="U141" s="321" t="s">
        <v>524</v>
      </c>
      <c r="V141" s="606"/>
      <c r="W141" s="606"/>
      <c r="X141" s="606"/>
      <c r="Y141" s="213"/>
    </row>
    <row r="142" spans="2:25" ht="15.95" customHeight="1" x14ac:dyDescent="0.15">
      <c r="B142" s="301"/>
      <c r="C142" s="608" t="s">
        <v>493</v>
      </c>
      <c r="D142" s="609"/>
      <c r="E142" s="228">
        <v>1</v>
      </c>
      <c r="F142" s="268">
        <v>193.7</v>
      </c>
      <c r="G142" s="213" t="s">
        <v>527</v>
      </c>
      <c r="H142" s="213" t="s">
        <v>603</v>
      </c>
      <c r="I142" s="213" t="s">
        <v>320</v>
      </c>
      <c r="J142" s="321" t="s">
        <v>320</v>
      </c>
      <c r="K142" s="321"/>
      <c r="L142" s="321"/>
      <c r="M142" s="213" t="s">
        <v>631</v>
      </c>
      <c r="N142" s="213" t="s">
        <v>632</v>
      </c>
      <c r="O142" s="213" t="s">
        <v>531</v>
      </c>
      <c r="P142" s="213"/>
      <c r="Q142" s="213" t="s">
        <v>531</v>
      </c>
      <c r="R142" s="221" t="s">
        <v>526</v>
      </c>
      <c r="S142" s="221" t="s">
        <v>532</v>
      </c>
      <c r="T142" s="221" t="s">
        <v>533</v>
      </c>
      <c r="U142" s="321" t="s">
        <v>534</v>
      </c>
      <c r="V142" s="606"/>
      <c r="W142" s="606"/>
      <c r="X142" s="606"/>
      <c r="Y142" s="213" t="s">
        <v>535</v>
      </c>
    </row>
    <row r="143" spans="2:25" ht="15.95" customHeight="1" x14ac:dyDescent="0.15">
      <c r="B143" s="301"/>
      <c r="C143" s="608" t="s">
        <v>493</v>
      </c>
      <c r="D143" s="609"/>
      <c r="E143" s="228">
        <v>2</v>
      </c>
      <c r="F143" s="268">
        <v>198</v>
      </c>
      <c r="G143" s="213" t="s">
        <v>542</v>
      </c>
      <c r="H143" s="213" t="s">
        <v>543</v>
      </c>
      <c r="I143" s="213"/>
      <c r="J143" s="321" t="s">
        <v>326</v>
      </c>
      <c r="K143" s="321"/>
      <c r="L143" s="321"/>
      <c r="M143" s="213" t="s">
        <v>546</v>
      </c>
      <c r="N143" s="213" t="s">
        <v>546</v>
      </c>
      <c r="O143" s="213" t="s">
        <v>531</v>
      </c>
      <c r="P143" s="213"/>
      <c r="Q143" s="213"/>
      <c r="R143" s="221" t="s">
        <v>526</v>
      </c>
      <c r="S143" s="221" t="s">
        <v>526</v>
      </c>
      <c r="T143" s="221" t="s">
        <v>524</v>
      </c>
      <c r="U143" s="321" t="s">
        <v>524</v>
      </c>
      <c r="V143" s="606"/>
      <c r="W143" s="606"/>
      <c r="X143" s="606"/>
      <c r="Y143" s="213"/>
    </row>
    <row r="144" spans="2:25" ht="15.95" customHeight="1" x14ac:dyDescent="0.15">
      <c r="B144" s="302"/>
      <c r="C144" s="608" t="s">
        <v>493</v>
      </c>
      <c r="D144" s="609"/>
      <c r="E144" s="228">
        <v>3</v>
      </c>
      <c r="F144" s="268">
        <v>198</v>
      </c>
      <c r="G144" s="213" t="s">
        <v>542</v>
      </c>
      <c r="H144" s="213" t="s">
        <v>543</v>
      </c>
      <c r="I144" s="213"/>
      <c r="J144" s="321" t="s">
        <v>326</v>
      </c>
      <c r="K144" s="321"/>
      <c r="L144" s="321"/>
      <c r="M144" s="213" t="s">
        <v>633</v>
      </c>
      <c r="N144" s="213" t="s">
        <v>633</v>
      </c>
      <c r="O144" s="213" t="s">
        <v>531</v>
      </c>
      <c r="P144" s="213"/>
      <c r="Q144" s="213"/>
      <c r="R144" s="221" t="s">
        <v>526</v>
      </c>
      <c r="S144" s="221" t="s">
        <v>526</v>
      </c>
      <c r="T144" s="221" t="s">
        <v>524</v>
      </c>
      <c r="U144" s="321" t="s">
        <v>524</v>
      </c>
      <c r="V144" s="606"/>
      <c r="W144" s="606"/>
      <c r="X144" s="606"/>
      <c r="Y144" s="213"/>
    </row>
    <row r="145" spans="2:25" ht="15.75" customHeight="1" x14ac:dyDescent="0.15">
      <c r="B145" s="301" t="s">
        <v>377</v>
      </c>
      <c r="C145" s="307" t="s">
        <v>493</v>
      </c>
      <c r="D145" s="308"/>
      <c r="E145" s="228">
        <v>4</v>
      </c>
      <c r="F145" s="268">
        <v>198</v>
      </c>
      <c r="G145" s="213" t="s">
        <v>542</v>
      </c>
      <c r="H145" s="213" t="s">
        <v>543</v>
      </c>
      <c r="I145" s="213"/>
      <c r="J145" s="321" t="s">
        <v>326</v>
      </c>
      <c r="K145" s="321"/>
      <c r="L145" s="321"/>
      <c r="M145" s="213" t="s">
        <v>540</v>
      </c>
      <c r="N145" s="213" t="s">
        <v>546</v>
      </c>
      <c r="O145" s="213" t="s">
        <v>531</v>
      </c>
      <c r="P145" s="213"/>
      <c r="Q145" s="213"/>
      <c r="R145" s="221" t="s">
        <v>526</v>
      </c>
      <c r="S145" s="221" t="s">
        <v>526</v>
      </c>
      <c r="T145" s="221" t="s">
        <v>524</v>
      </c>
      <c r="U145" s="321" t="s">
        <v>524</v>
      </c>
      <c r="V145" s="606"/>
      <c r="W145" s="606"/>
      <c r="X145" s="606"/>
      <c r="Y145" s="213"/>
    </row>
    <row r="146" spans="2:25" ht="15.95" customHeight="1" x14ac:dyDescent="0.15">
      <c r="B146" s="301"/>
      <c r="C146" s="307" t="s">
        <v>493</v>
      </c>
      <c r="D146" s="308"/>
      <c r="E146" s="228">
        <v>5</v>
      </c>
      <c r="F146" s="268">
        <v>198</v>
      </c>
      <c r="G146" s="213" t="s">
        <v>542</v>
      </c>
      <c r="H146" s="213" t="s">
        <v>543</v>
      </c>
      <c r="I146" s="213"/>
      <c r="J146" s="321" t="s">
        <v>326</v>
      </c>
      <c r="K146" s="321"/>
      <c r="L146" s="321"/>
      <c r="M146" s="213" t="s">
        <v>634</v>
      </c>
      <c r="N146" s="213" t="s">
        <v>567</v>
      </c>
      <c r="O146" s="213" t="s">
        <v>531</v>
      </c>
      <c r="P146" s="213"/>
      <c r="Q146" s="213"/>
      <c r="R146" s="221" t="s">
        <v>526</v>
      </c>
      <c r="S146" s="221" t="s">
        <v>526</v>
      </c>
      <c r="T146" s="221" t="s">
        <v>524</v>
      </c>
      <c r="U146" s="321" t="s">
        <v>524</v>
      </c>
      <c r="V146" s="634"/>
      <c r="W146" s="634"/>
      <c r="X146" s="634"/>
      <c r="Y146" s="299"/>
    </row>
    <row r="147" spans="2:25" ht="15.95" customHeight="1" x14ac:dyDescent="0.15">
      <c r="B147" s="301"/>
      <c r="C147" s="307" t="s">
        <v>493</v>
      </c>
      <c r="D147" s="308"/>
      <c r="E147" s="228">
        <v>6</v>
      </c>
      <c r="F147" s="268">
        <v>189.7</v>
      </c>
      <c r="G147" s="213" t="s">
        <v>527</v>
      </c>
      <c r="H147" s="213" t="s">
        <v>591</v>
      </c>
      <c r="I147" s="213" t="s">
        <v>515</v>
      </c>
      <c r="J147" s="321" t="s">
        <v>292</v>
      </c>
      <c r="K147" s="321"/>
      <c r="L147" s="321"/>
      <c r="M147" s="213" t="s">
        <v>546</v>
      </c>
      <c r="N147" s="213" t="s">
        <v>524</v>
      </c>
      <c r="O147" s="213" t="s">
        <v>524</v>
      </c>
      <c r="P147" s="213"/>
      <c r="Q147" s="213" t="s">
        <v>531</v>
      </c>
      <c r="R147" s="221" t="s">
        <v>526</v>
      </c>
      <c r="S147" s="221" t="s">
        <v>532</v>
      </c>
      <c r="T147" s="221" t="s">
        <v>524</v>
      </c>
      <c r="U147" s="321" t="s">
        <v>524</v>
      </c>
      <c r="V147" s="606"/>
      <c r="W147" s="606"/>
      <c r="X147" s="606"/>
      <c r="Y147" s="213" t="s">
        <v>535</v>
      </c>
    </row>
    <row r="148" spans="2:25" ht="15.95" customHeight="1" x14ac:dyDescent="0.15">
      <c r="B148" s="301"/>
      <c r="C148" s="307" t="s">
        <v>494</v>
      </c>
      <c r="D148" s="308"/>
      <c r="E148" s="228">
        <v>1</v>
      </c>
      <c r="F148" s="268">
        <v>203.9</v>
      </c>
      <c r="G148" s="213" t="s">
        <v>527</v>
      </c>
      <c r="H148" s="213" t="s">
        <v>603</v>
      </c>
      <c r="I148" s="213" t="s">
        <v>320</v>
      </c>
      <c r="J148" s="321" t="s">
        <v>320</v>
      </c>
      <c r="K148" s="321"/>
      <c r="L148" s="321"/>
      <c r="M148" s="213" t="s">
        <v>635</v>
      </c>
      <c r="N148" s="213" t="s">
        <v>636</v>
      </c>
      <c r="O148" s="213" t="s">
        <v>531</v>
      </c>
      <c r="P148" s="213"/>
      <c r="Q148" s="213" t="s">
        <v>531</v>
      </c>
      <c r="R148" s="221" t="s">
        <v>526</v>
      </c>
      <c r="S148" s="221" t="s">
        <v>532</v>
      </c>
      <c r="T148" s="221" t="s">
        <v>533</v>
      </c>
      <c r="U148" s="321" t="s">
        <v>534</v>
      </c>
      <c r="V148" s="606"/>
      <c r="W148" s="606"/>
      <c r="X148" s="606"/>
      <c r="Y148" s="213" t="s">
        <v>535</v>
      </c>
    </row>
    <row r="149" spans="2:25" ht="15.95" customHeight="1" x14ac:dyDescent="0.15">
      <c r="B149" s="301"/>
      <c r="C149" s="307" t="s">
        <v>494</v>
      </c>
      <c r="D149" s="308"/>
      <c r="E149" s="228">
        <v>2</v>
      </c>
      <c r="F149" s="269">
        <v>207.3</v>
      </c>
      <c r="G149" s="213" t="s">
        <v>527</v>
      </c>
      <c r="H149" s="213" t="s">
        <v>603</v>
      </c>
      <c r="I149" s="213" t="s">
        <v>320</v>
      </c>
      <c r="J149" s="321" t="s">
        <v>320</v>
      </c>
      <c r="K149" s="321"/>
      <c r="L149" s="321"/>
      <c r="M149" s="213" t="s">
        <v>619</v>
      </c>
      <c r="N149" s="213" t="s">
        <v>637</v>
      </c>
      <c r="O149" s="213" t="s">
        <v>531</v>
      </c>
      <c r="P149" s="213"/>
      <c r="Q149" s="213" t="s">
        <v>531</v>
      </c>
      <c r="R149" s="221" t="s">
        <v>526</v>
      </c>
      <c r="S149" s="221" t="s">
        <v>532</v>
      </c>
      <c r="T149" s="221" t="s">
        <v>533</v>
      </c>
      <c r="U149" s="321" t="s">
        <v>534</v>
      </c>
      <c r="V149" s="606"/>
      <c r="W149" s="606"/>
      <c r="X149" s="606"/>
      <c r="Y149" s="213" t="s">
        <v>535</v>
      </c>
    </row>
    <row r="150" spans="2:25" ht="15.95" customHeight="1" x14ac:dyDescent="0.15">
      <c r="B150" s="301"/>
      <c r="C150" s="307" t="s">
        <v>494</v>
      </c>
      <c r="D150" s="308"/>
      <c r="E150" s="228">
        <v>3</v>
      </c>
      <c r="F150" s="268">
        <v>214</v>
      </c>
      <c r="G150" s="213" t="s">
        <v>527</v>
      </c>
      <c r="H150" s="213" t="s">
        <v>528</v>
      </c>
      <c r="I150" s="213" t="s">
        <v>515</v>
      </c>
      <c r="J150" s="321" t="s">
        <v>292</v>
      </c>
      <c r="K150" s="321"/>
      <c r="L150" s="321"/>
      <c r="M150" s="213" t="s">
        <v>546</v>
      </c>
      <c r="N150" s="213" t="s">
        <v>546</v>
      </c>
      <c r="O150" s="270" t="s">
        <v>541</v>
      </c>
      <c r="P150" s="270"/>
      <c r="Q150" s="270" t="s">
        <v>541</v>
      </c>
      <c r="R150" s="221" t="s">
        <v>526</v>
      </c>
      <c r="S150" s="221" t="s">
        <v>559</v>
      </c>
      <c r="T150" s="221" t="s">
        <v>524</v>
      </c>
      <c r="U150" s="321" t="s">
        <v>524</v>
      </c>
      <c r="V150" s="606"/>
      <c r="W150" s="606"/>
      <c r="X150" s="606"/>
      <c r="Y150" s="213" t="s">
        <v>560</v>
      </c>
    </row>
    <row r="151" spans="2:25" ht="15.95" customHeight="1" x14ac:dyDescent="0.15">
      <c r="B151" s="301"/>
      <c r="C151" s="307" t="s">
        <v>494</v>
      </c>
      <c r="D151" s="308"/>
      <c r="E151" s="228">
        <v>4</v>
      </c>
      <c r="F151" s="268">
        <v>214</v>
      </c>
      <c r="G151" s="213" t="s">
        <v>527</v>
      </c>
      <c r="H151" s="213" t="s">
        <v>545</v>
      </c>
      <c r="I151" s="213" t="s">
        <v>515</v>
      </c>
      <c r="J151" s="321" t="s">
        <v>326</v>
      </c>
      <c r="K151" s="321"/>
      <c r="L151" s="321"/>
      <c r="M151" s="213" t="s">
        <v>524</v>
      </c>
      <c r="N151" s="213" t="s">
        <v>524</v>
      </c>
      <c r="O151" s="270" t="s">
        <v>525</v>
      </c>
      <c r="P151" s="270"/>
      <c r="Q151" s="270" t="s">
        <v>525</v>
      </c>
      <c r="R151" s="221" t="s">
        <v>526</v>
      </c>
      <c r="S151" s="221" t="s">
        <v>526</v>
      </c>
      <c r="T151" s="221" t="s">
        <v>524</v>
      </c>
      <c r="U151" s="321" t="s">
        <v>524</v>
      </c>
      <c r="V151" s="606"/>
      <c r="W151" s="606"/>
      <c r="X151" s="606"/>
      <c r="Y151" s="213"/>
    </row>
    <row r="152" spans="2:25" ht="15.95" customHeight="1" x14ac:dyDescent="0.15">
      <c r="B152" s="301"/>
      <c r="C152" s="307" t="s">
        <v>494</v>
      </c>
      <c r="D152" s="308"/>
      <c r="E152" s="228">
        <v>5</v>
      </c>
      <c r="F152" s="268">
        <v>210.5</v>
      </c>
      <c r="G152" s="213" t="s">
        <v>527</v>
      </c>
      <c r="H152" s="213" t="s">
        <v>537</v>
      </c>
      <c r="I152" s="213" t="s">
        <v>515</v>
      </c>
      <c r="J152" s="321" t="s">
        <v>292</v>
      </c>
      <c r="K152" s="321"/>
      <c r="L152" s="321"/>
      <c r="M152" s="213" t="s">
        <v>638</v>
      </c>
      <c r="N152" s="213" t="s">
        <v>639</v>
      </c>
      <c r="O152" s="270" t="s">
        <v>531</v>
      </c>
      <c r="P152" s="270"/>
      <c r="Q152" s="270" t="s">
        <v>531</v>
      </c>
      <c r="R152" s="221" t="s">
        <v>526</v>
      </c>
      <c r="S152" s="221" t="s">
        <v>532</v>
      </c>
      <c r="T152" s="221" t="s">
        <v>533</v>
      </c>
      <c r="U152" s="321" t="s">
        <v>534</v>
      </c>
      <c r="V152" s="606"/>
      <c r="W152" s="606"/>
      <c r="X152" s="606"/>
      <c r="Y152" s="213" t="s">
        <v>535</v>
      </c>
    </row>
    <row r="153" spans="2:25" ht="15.95" customHeight="1" x14ac:dyDescent="0.15">
      <c r="B153" s="301"/>
      <c r="C153" s="608" t="s">
        <v>494</v>
      </c>
      <c r="D153" s="609"/>
      <c r="E153" s="228">
        <v>6</v>
      </c>
      <c r="F153" s="268">
        <v>206.1</v>
      </c>
      <c r="G153" s="213" t="s">
        <v>542</v>
      </c>
      <c r="H153" s="213" t="s">
        <v>543</v>
      </c>
      <c r="I153" s="213"/>
      <c r="J153" s="334" t="s">
        <v>326</v>
      </c>
      <c r="K153" s="610"/>
      <c r="L153" s="335"/>
      <c r="M153" s="213" t="s">
        <v>546</v>
      </c>
      <c r="N153" s="213" t="s">
        <v>575</v>
      </c>
      <c r="O153" s="270" t="s">
        <v>531</v>
      </c>
      <c r="P153" s="270"/>
      <c r="Q153" s="270"/>
      <c r="R153" s="221" t="s">
        <v>526</v>
      </c>
      <c r="S153" s="221" t="s">
        <v>526</v>
      </c>
      <c r="T153" s="221" t="s">
        <v>524</v>
      </c>
      <c r="U153" s="334" t="s">
        <v>524</v>
      </c>
      <c r="V153" s="610"/>
      <c r="W153" s="610"/>
      <c r="X153" s="335"/>
      <c r="Y153" s="213"/>
    </row>
    <row r="154" spans="2:25" ht="15.95" customHeight="1" x14ac:dyDescent="0.15">
      <c r="B154" s="301"/>
      <c r="C154" s="608" t="s">
        <v>494</v>
      </c>
      <c r="D154" s="609"/>
      <c r="E154" s="228">
        <v>7</v>
      </c>
      <c r="F154" s="268">
        <v>206.1</v>
      </c>
      <c r="G154" s="213" t="s">
        <v>542</v>
      </c>
      <c r="H154" s="213" t="s">
        <v>543</v>
      </c>
      <c r="I154" s="213"/>
      <c r="J154" s="334" t="s">
        <v>326</v>
      </c>
      <c r="K154" s="610"/>
      <c r="L154" s="335"/>
      <c r="M154" s="213" t="s">
        <v>550</v>
      </c>
      <c r="N154" s="213" t="s">
        <v>562</v>
      </c>
      <c r="O154" s="270" t="s">
        <v>531</v>
      </c>
      <c r="P154" s="270"/>
      <c r="Q154" s="270"/>
      <c r="R154" s="221" t="s">
        <v>526</v>
      </c>
      <c r="S154" s="221" t="s">
        <v>526</v>
      </c>
      <c r="T154" s="221" t="s">
        <v>524</v>
      </c>
      <c r="U154" s="334" t="s">
        <v>524</v>
      </c>
      <c r="V154" s="610"/>
      <c r="W154" s="610"/>
      <c r="X154" s="335"/>
      <c r="Y154" s="213"/>
    </row>
    <row r="155" spans="2:25" ht="15.95" customHeight="1" x14ac:dyDescent="0.15">
      <c r="B155" s="301"/>
      <c r="C155" s="608" t="s">
        <v>494</v>
      </c>
      <c r="D155" s="609"/>
      <c r="E155" s="228">
        <v>8</v>
      </c>
      <c r="F155" s="268">
        <v>206.1</v>
      </c>
      <c r="G155" s="213" t="s">
        <v>542</v>
      </c>
      <c r="H155" s="213" t="s">
        <v>543</v>
      </c>
      <c r="I155" s="213"/>
      <c r="J155" s="334" t="s">
        <v>326</v>
      </c>
      <c r="K155" s="610"/>
      <c r="L155" s="335"/>
      <c r="M155" s="213" t="s">
        <v>561</v>
      </c>
      <c r="N155" s="213" t="s">
        <v>536</v>
      </c>
      <c r="O155" s="270" t="s">
        <v>531</v>
      </c>
      <c r="P155" s="270"/>
      <c r="Q155" s="270"/>
      <c r="R155" s="221" t="s">
        <v>526</v>
      </c>
      <c r="S155" s="221" t="s">
        <v>526</v>
      </c>
      <c r="T155" s="221" t="s">
        <v>524</v>
      </c>
      <c r="U155" s="334" t="s">
        <v>524</v>
      </c>
      <c r="V155" s="610"/>
      <c r="W155" s="610"/>
      <c r="X155" s="335"/>
      <c r="Y155" s="213"/>
    </row>
    <row r="156" spans="2:25" ht="15.95" customHeight="1" x14ac:dyDescent="0.15">
      <c r="B156" s="301"/>
      <c r="C156" s="608" t="s">
        <v>494</v>
      </c>
      <c r="D156" s="609"/>
      <c r="E156" s="228">
        <v>9</v>
      </c>
      <c r="F156" s="268">
        <v>206.1</v>
      </c>
      <c r="G156" s="213" t="s">
        <v>542</v>
      </c>
      <c r="H156" s="213" t="s">
        <v>543</v>
      </c>
      <c r="I156" s="213"/>
      <c r="J156" s="334" t="s">
        <v>326</v>
      </c>
      <c r="K156" s="610"/>
      <c r="L156" s="335"/>
      <c r="M156" s="213" t="s">
        <v>562</v>
      </c>
      <c r="N156" s="213" t="s">
        <v>567</v>
      </c>
      <c r="O156" s="270" t="s">
        <v>531</v>
      </c>
      <c r="P156" s="270"/>
      <c r="Q156" s="270"/>
      <c r="R156" s="221" t="s">
        <v>526</v>
      </c>
      <c r="S156" s="221" t="s">
        <v>526</v>
      </c>
      <c r="T156" s="221" t="s">
        <v>524</v>
      </c>
      <c r="U156" s="321" t="s">
        <v>524</v>
      </c>
      <c r="V156" s="606"/>
      <c r="W156" s="606"/>
      <c r="X156" s="606"/>
      <c r="Y156" s="213"/>
    </row>
    <row r="157" spans="2:25" ht="15.95" customHeight="1" x14ac:dyDescent="0.15">
      <c r="B157" s="301"/>
      <c r="C157" s="608" t="s">
        <v>495</v>
      </c>
      <c r="D157" s="609"/>
      <c r="E157" s="228">
        <v>1</v>
      </c>
      <c r="F157" s="268">
        <v>213.7</v>
      </c>
      <c r="G157" s="213" t="s">
        <v>542</v>
      </c>
      <c r="H157" s="213" t="s">
        <v>543</v>
      </c>
      <c r="I157" s="213"/>
      <c r="J157" s="321" t="s">
        <v>326</v>
      </c>
      <c r="K157" s="321"/>
      <c r="L157" s="321"/>
      <c r="M157" s="213" t="s">
        <v>540</v>
      </c>
      <c r="N157" s="213" t="s">
        <v>546</v>
      </c>
      <c r="O157" s="270" t="s">
        <v>531</v>
      </c>
      <c r="P157" s="270"/>
      <c r="Q157" s="270"/>
      <c r="R157" s="221" t="s">
        <v>526</v>
      </c>
      <c r="S157" s="221" t="s">
        <v>526</v>
      </c>
      <c r="T157" s="221" t="s">
        <v>524</v>
      </c>
      <c r="U157" s="321" t="s">
        <v>524</v>
      </c>
      <c r="V157" s="606"/>
      <c r="W157" s="606"/>
      <c r="X157" s="606"/>
      <c r="Y157" s="213"/>
    </row>
    <row r="158" spans="2:25" ht="15.95" customHeight="1" x14ac:dyDescent="0.15">
      <c r="B158" s="301"/>
      <c r="C158" s="608" t="s">
        <v>495</v>
      </c>
      <c r="D158" s="609"/>
      <c r="E158" s="228">
        <v>2</v>
      </c>
      <c r="F158" s="268">
        <v>222</v>
      </c>
      <c r="G158" s="213" t="s">
        <v>542</v>
      </c>
      <c r="H158" s="213" t="s">
        <v>543</v>
      </c>
      <c r="I158" s="213"/>
      <c r="J158" s="321" t="s">
        <v>326</v>
      </c>
      <c r="K158" s="321"/>
      <c r="L158" s="321"/>
      <c r="M158" s="213" t="s">
        <v>640</v>
      </c>
      <c r="N158" s="213" t="s">
        <v>552</v>
      </c>
      <c r="O158" s="213" t="s">
        <v>531</v>
      </c>
      <c r="P158" s="213"/>
      <c r="Q158" s="213"/>
      <c r="R158" s="221" t="s">
        <v>526</v>
      </c>
      <c r="S158" s="221" t="s">
        <v>526</v>
      </c>
      <c r="T158" s="221" t="s">
        <v>524</v>
      </c>
      <c r="U158" s="321" t="s">
        <v>524</v>
      </c>
      <c r="V158" s="606"/>
      <c r="W158" s="606"/>
      <c r="X158" s="606"/>
      <c r="Y158" s="213"/>
    </row>
    <row r="159" spans="2:25" ht="15.95" customHeight="1" x14ac:dyDescent="0.15">
      <c r="B159" s="301"/>
      <c r="C159" s="608" t="s">
        <v>495</v>
      </c>
      <c r="D159" s="609"/>
      <c r="E159" s="228">
        <v>3</v>
      </c>
      <c r="F159" s="268">
        <v>222.4</v>
      </c>
      <c r="G159" s="213" t="s">
        <v>542</v>
      </c>
      <c r="H159" s="213" t="s">
        <v>543</v>
      </c>
      <c r="I159" s="213"/>
      <c r="J159" s="321" t="s">
        <v>326</v>
      </c>
      <c r="K159" s="321"/>
      <c r="L159" s="321"/>
      <c r="M159" s="213" t="s">
        <v>581</v>
      </c>
      <c r="N159" s="213" t="s">
        <v>536</v>
      </c>
      <c r="O159" s="213" t="s">
        <v>531</v>
      </c>
      <c r="P159" s="213"/>
      <c r="Q159" s="213"/>
      <c r="R159" s="221" t="s">
        <v>526</v>
      </c>
      <c r="S159" s="221" t="s">
        <v>526</v>
      </c>
      <c r="T159" s="221" t="s">
        <v>524</v>
      </c>
      <c r="U159" s="321" t="s">
        <v>524</v>
      </c>
      <c r="V159" s="606"/>
      <c r="W159" s="606"/>
      <c r="X159" s="606"/>
      <c r="Y159" s="213"/>
    </row>
    <row r="160" spans="2:25" ht="15.95" customHeight="1" x14ac:dyDescent="0.15">
      <c r="B160" s="301"/>
      <c r="C160" s="608" t="s">
        <v>495</v>
      </c>
      <c r="D160" s="609"/>
      <c r="E160" s="228">
        <v>4</v>
      </c>
      <c r="F160" s="268">
        <v>222.4</v>
      </c>
      <c r="G160" s="213" t="s">
        <v>542</v>
      </c>
      <c r="H160" s="213" t="s">
        <v>543</v>
      </c>
      <c r="I160" s="213"/>
      <c r="J160" s="321" t="s">
        <v>326</v>
      </c>
      <c r="K160" s="321"/>
      <c r="L160" s="321"/>
      <c r="M160" s="213" t="s">
        <v>544</v>
      </c>
      <c r="N160" s="213" t="s">
        <v>544</v>
      </c>
      <c r="O160" s="213" t="s">
        <v>531</v>
      </c>
      <c r="P160" s="213"/>
      <c r="Q160" s="213"/>
      <c r="R160" s="221" t="s">
        <v>526</v>
      </c>
      <c r="S160" s="221" t="s">
        <v>526</v>
      </c>
      <c r="T160" s="221" t="s">
        <v>524</v>
      </c>
      <c r="U160" s="321" t="s">
        <v>524</v>
      </c>
      <c r="V160" s="606"/>
      <c r="W160" s="606"/>
      <c r="X160" s="606"/>
      <c r="Y160" s="213"/>
    </row>
    <row r="161" spans="2:25" ht="15.95" customHeight="1" x14ac:dyDescent="0.15">
      <c r="B161" s="301"/>
      <c r="C161" s="608" t="s">
        <v>495</v>
      </c>
      <c r="D161" s="609"/>
      <c r="E161" s="228">
        <v>5</v>
      </c>
      <c r="F161" s="268">
        <v>213.7</v>
      </c>
      <c r="G161" s="213" t="s">
        <v>542</v>
      </c>
      <c r="H161" s="213" t="s">
        <v>543</v>
      </c>
      <c r="I161" s="213"/>
      <c r="J161" s="321" t="s">
        <v>326</v>
      </c>
      <c r="K161" s="321"/>
      <c r="L161" s="321"/>
      <c r="M161" s="213" t="s">
        <v>641</v>
      </c>
      <c r="N161" s="213" t="s">
        <v>562</v>
      </c>
      <c r="O161" s="213" t="s">
        <v>531</v>
      </c>
      <c r="P161" s="213"/>
      <c r="Q161" s="213"/>
      <c r="R161" s="221" t="s">
        <v>526</v>
      </c>
      <c r="S161" s="221" t="s">
        <v>526</v>
      </c>
      <c r="T161" s="221" t="s">
        <v>524</v>
      </c>
      <c r="U161" s="321" t="s">
        <v>524</v>
      </c>
      <c r="V161" s="606"/>
      <c r="W161" s="606"/>
      <c r="X161" s="606"/>
      <c r="Y161" s="213"/>
    </row>
    <row r="162" spans="2:25" ht="15.95" customHeight="1" x14ac:dyDescent="0.15">
      <c r="B162" s="301"/>
      <c r="C162" s="608" t="s">
        <v>495</v>
      </c>
      <c r="D162" s="609"/>
      <c r="E162" s="228">
        <v>6</v>
      </c>
      <c r="F162" s="268">
        <v>218.6</v>
      </c>
      <c r="G162" s="213" t="s">
        <v>542</v>
      </c>
      <c r="H162" s="213" t="s">
        <v>543</v>
      </c>
      <c r="I162" s="213"/>
      <c r="J162" s="321" t="s">
        <v>326</v>
      </c>
      <c r="K162" s="321"/>
      <c r="L162" s="321"/>
      <c r="M162" s="213" t="s">
        <v>562</v>
      </c>
      <c r="N162" s="213" t="s">
        <v>548</v>
      </c>
      <c r="O162" s="213" t="s">
        <v>531</v>
      </c>
      <c r="P162" s="213"/>
      <c r="Q162" s="213"/>
      <c r="R162" s="221" t="s">
        <v>526</v>
      </c>
      <c r="S162" s="221" t="s">
        <v>526</v>
      </c>
      <c r="T162" s="221" t="s">
        <v>524</v>
      </c>
      <c r="U162" s="321" t="s">
        <v>524</v>
      </c>
      <c r="V162" s="606"/>
      <c r="W162" s="606"/>
      <c r="X162" s="606"/>
      <c r="Y162" s="213"/>
    </row>
    <row r="163" spans="2:25" ht="15.95" customHeight="1" x14ac:dyDescent="0.15">
      <c r="B163" s="301"/>
      <c r="C163" s="608" t="s">
        <v>495</v>
      </c>
      <c r="D163" s="609"/>
      <c r="E163" s="228">
        <v>7</v>
      </c>
      <c r="F163" s="268">
        <v>222.4</v>
      </c>
      <c r="G163" s="213" t="s">
        <v>542</v>
      </c>
      <c r="H163" s="213" t="s">
        <v>543</v>
      </c>
      <c r="I163" s="213"/>
      <c r="J163" s="321" t="s">
        <v>326</v>
      </c>
      <c r="K163" s="321"/>
      <c r="L163" s="321"/>
      <c r="M163" s="213" t="s">
        <v>544</v>
      </c>
      <c r="N163" s="213" t="s">
        <v>544</v>
      </c>
      <c r="O163" s="213" t="s">
        <v>531</v>
      </c>
      <c r="P163" s="213"/>
      <c r="Q163" s="213"/>
      <c r="R163" s="221" t="s">
        <v>526</v>
      </c>
      <c r="S163" s="221" t="s">
        <v>526</v>
      </c>
      <c r="T163" s="221" t="s">
        <v>524</v>
      </c>
      <c r="U163" s="321" t="s">
        <v>524</v>
      </c>
      <c r="V163" s="606"/>
      <c r="W163" s="606"/>
      <c r="X163" s="606"/>
      <c r="Y163" s="213"/>
    </row>
    <row r="164" spans="2:25" ht="15.95" customHeight="1" x14ac:dyDescent="0.15">
      <c r="B164" s="301"/>
      <c r="C164" s="608" t="s">
        <v>495</v>
      </c>
      <c r="D164" s="609"/>
      <c r="E164" s="228">
        <v>8</v>
      </c>
      <c r="F164" s="268">
        <v>222</v>
      </c>
      <c r="G164" s="213" t="s">
        <v>542</v>
      </c>
      <c r="H164" s="213" t="s">
        <v>625</v>
      </c>
      <c r="I164" s="213"/>
      <c r="J164" s="321" t="s">
        <v>326</v>
      </c>
      <c r="K164" s="321"/>
      <c r="L164" s="321"/>
      <c r="M164" s="213" t="s">
        <v>626</v>
      </c>
      <c r="N164" s="213" t="s">
        <v>524</v>
      </c>
      <c r="O164" s="213" t="s">
        <v>524</v>
      </c>
      <c r="P164" s="213"/>
      <c r="Q164" s="213"/>
      <c r="R164" s="221" t="s">
        <v>526</v>
      </c>
      <c r="S164" s="221" t="s">
        <v>526</v>
      </c>
      <c r="T164" s="221" t="s">
        <v>524</v>
      </c>
      <c r="U164" s="321" t="s">
        <v>524</v>
      </c>
      <c r="V164" s="606"/>
      <c r="W164" s="606"/>
      <c r="X164" s="606"/>
      <c r="Y164" s="213" t="s">
        <v>578</v>
      </c>
    </row>
    <row r="165" spans="2:25" ht="15.95" customHeight="1" x14ac:dyDescent="0.15">
      <c r="B165" s="301"/>
      <c r="C165" s="608" t="s">
        <v>496</v>
      </c>
      <c r="D165" s="609"/>
      <c r="E165" s="228">
        <v>1</v>
      </c>
      <c r="F165" s="268">
        <v>235.9</v>
      </c>
      <c r="G165" s="213" t="s">
        <v>527</v>
      </c>
      <c r="H165" s="213" t="s">
        <v>528</v>
      </c>
      <c r="I165" s="213" t="s">
        <v>515</v>
      </c>
      <c r="J165" s="321" t="s">
        <v>292</v>
      </c>
      <c r="K165" s="321"/>
      <c r="L165" s="321"/>
      <c r="M165" s="213" t="s">
        <v>536</v>
      </c>
      <c r="N165" s="213" t="s">
        <v>536</v>
      </c>
      <c r="O165" s="213" t="s">
        <v>531</v>
      </c>
      <c r="P165" s="213"/>
      <c r="Q165" s="213" t="s">
        <v>541</v>
      </c>
      <c r="R165" s="221" t="s">
        <v>526</v>
      </c>
      <c r="S165" s="221" t="s">
        <v>559</v>
      </c>
      <c r="T165" s="221" t="s">
        <v>533</v>
      </c>
      <c r="U165" s="321" t="s">
        <v>534</v>
      </c>
      <c r="V165" s="606"/>
      <c r="W165" s="606"/>
      <c r="X165" s="606"/>
      <c r="Y165" s="213" t="s">
        <v>560</v>
      </c>
    </row>
    <row r="166" spans="2:25" ht="15.95" customHeight="1" x14ac:dyDescent="0.15">
      <c r="B166" s="301"/>
      <c r="C166" s="608" t="s">
        <v>496</v>
      </c>
      <c r="D166" s="609"/>
      <c r="E166" s="228">
        <v>2</v>
      </c>
      <c r="F166" s="268">
        <v>235.9</v>
      </c>
      <c r="G166" s="213" t="s">
        <v>527</v>
      </c>
      <c r="H166" s="213" t="s">
        <v>528</v>
      </c>
      <c r="I166" s="213" t="s">
        <v>515</v>
      </c>
      <c r="J166" s="321" t="s">
        <v>292</v>
      </c>
      <c r="K166" s="321"/>
      <c r="L166" s="321"/>
      <c r="M166" s="213" t="s">
        <v>546</v>
      </c>
      <c r="N166" s="213" t="s">
        <v>546</v>
      </c>
      <c r="O166" s="213" t="s">
        <v>541</v>
      </c>
      <c r="P166" s="213"/>
      <c r="Q166" s="213" t="s">
        <v>541</v>
      </c>
      <c r="R166" s="221" t="s">
        <v>526</v>
      </c>
      <c r="S166" s="221" t="s">
        <v>559</v>
      </c>
      <c r="T166" s="221" t="s">
        <v>524</v>
      </c>
      <c r="U166" s="321" t="s">
        <v>524</v>
      </c>
      <c r="V166" s="606"/>
      <c r="W166" s="606"/>
      <c r="X166" s="606"/>
      <c r="Y166" s="213" t="s">
        <v>560</v>
      </c>
    </row>
    <row r="167" spans="2:25" ht="15.95" customHeight="1" x14ac:dyDescent="0.15">
      <c r="B167" s="301"/>
      <c r="C167" s="608" t="s">
        <v>496</v>
      </c>
      <c r="D167" s="609"/>
      <c r="E167" s="228">
        <v>3</v>
      </c>
      <c r="F167" s="268">
        <v>235.9</v>
      </c>
      <c r="G167" s="213" t="s">
        <v>527</v>
      </c>
      <c r="H167" s="213" t="s">
        <v>545</v>
      </c>
      <c r="I167" s="213" t="s">
        <v>515</v>
      </c>
      <c r="J167" s="321" t="s">
        <v>326</v>
      </c>
      <c r="K167" s="321"/>
      <c r="L167" s="321"/>
      <c r="M167" s="213" t="s">
        <v>524</v>
      </c>
      <c r="N167" s="213" t="s">
        <v>524</v>
      </c>
      <c r="O167" s="213" t="s">
        <v>525</v>
      </c>
      <c r="P167" s="213"/>
      <c r="Q167" s="213" t="s">
        <v>525</v>
      </c>
      <c r="R167" s="221" t="s">
        <v>526</v>
      </c>
      <c r="S167" s="221" t="s">
        <v>526</v>
      </c>
      <c r="T167" s="221" t="s">
        <v>524</v>
      </c>
      <c r="U167" s="321" t="s">
        <v>524</v>
      </c>
      <c r="V167" s="606"/>
      <c r="W167" s="606"/>
      <c r="X167" s="606"/>
      <c r="Y167" s="213"/>
    </row>
    <row r="168" spans="2:25" ht="15.95" customHeight="1" x14ac:dyDescent="0.15">
      <c r="B168" s="301"/>
      <c r="C168" s="608" t="s">
        <v>496</v>
      </c>
      <c r="D168" s="609"/>
      <c r="E168" s="228">
        <v>4</v>
      </c>
      <c r="F168" s="268">
        <v>235.9</v>
      </c>
      <c r="G168" s="213" t="s">
        <v>527</v>
      </c>
      <c r="H168" s="213" t="s">
        <v>558</v>
      </c>
      <c r="I168" s="213" t="s">
        <v>320</v>
      </c>
      <c r="J168" s="321" t="s">
        <v>320</v>
      </c>
      <c r="K168" s="321"/>
      <c r="L168" s="321"/>
      <c r="M168" s="213" t="s">
        <v>632</v>
      </c>
      <c r="N168" s="213" t="s">
        <v>632</v>
      </c>
      <c r="O168" s="213" t="s">
        <v>531</v>
      </c>
      <c r="P168" s="213"/>
      <c r="Q168" s="213" t="s">
        <v>531</v>
      </c>
      <c r="R168" s="221" t="s">
        <v>526</v>
      </c>
      <c r="S168" s="221" t="s">
        <v>532</v>
      </c>
      <c r="T168" s="221" t="s">
        <v>533</v>
      </c>
      <c r="U168" s="321" t="s">
        <v>534</v>
      </c>
      <c r="V168" s="606"/>
      <c r="W168" s="606"/>
      <c r="X168" s="606"/>
      <c r="Y168" s="213" t="s">
        <v>535</v>
      </c>
    </row>
    <row r="169" spans="2:25" ht="15.95" customHeight="1" x14ac:dyDescent="0.15">
      <c r="B169" s="301"/>
      <c r="C169" s="608" t="s">
        <v>496</v>
      </c>
      <c r="D169" s="609"/>
      <c r="E169" s="228">
        <v>5</v>
      </c>
      <c r="F169" s="268">
        <v>230.7</v>
      </c>
      <c r="G169" s="213" t="s">
        <v>542</v>
      </c>
      <c r="H169" s="213" t="s">
        <v>543</v>
      </c>
      <c r="I169" s="213"/>
      <c r="J169" s="321" t="s">
        <v>326</v>
      </c>
      <c r="K169" s="321"/>
      <c r="L169" s="321"/>
      <c r="M169" s="213" t="s">
        <v>548</v>
      </c>
      <c r="N169" s="213" t="s">
        <v>548</v>
      </c>
      <c r="O169" s="213" t="s">
        <v>531</v>
      </c>
      <c r="P169" s="213"/>
      <c r="Q169" s="213"/>
      <c r="R169" s="221" t="s">
        <v>526</v>
      </c>
      <c r="S169" s="221" t="s">
        <v>526</v>
      </c>
      <c r="T169" s="221" t="s">
        <v>524</v>
      </c>
      <c r="U169" s="321" t="s">
        <v>524</v>
      </c>
      <c r="V169" s="606"/>
      <c r="W169" s="606"/>
      <c r="X169" s="606"/>
      <c r="Y169" s="213"/>
    </row>
    <row r="170" spans="2:25" ht="15.95" customHeight="1" x14ac:dyDescent="0.15">
      <c r="B170" s="301"/>
      <c r="C170" s="608" t="s">
        <v>496</v>
      </c>
      <c r="D170" s="609"/>
      <c r="E170" s="228">
        <v>6</v>
      </c>
      <c r="F170" s="268">
        <v>230.7</v>
      </c>
      <c r="G170" s="213" t="s">
        <v>542</v>
      </c>
      <c r="H170" s="213" t="s">
        <v>543</v>
      </c>
      <c r="I170" s="213"/>
      <c r="J170" s="321" t="s">
        <v>326</v>
      </c>
      <c r="K170" s="321"/>
      <c r="L170" s="321"/>
      <c r="M170" s="213" t="s">
        <v>566</v>
      </c>
      <c r="N170" s="213" t="s">
        <v>546</v>
      </c>
      <c r="O170" s="213" t="s">
        <v>531</v>
      </c>
      <c r="P170" s="213"/>
      <c r="Q170" s="213"/>
      <c r="R170" s="221" t="s">
        <v>526</v>
      </c>
      <c r="S170" s="221" t="s">
        <v>526</v>
      </c>
      <c r="T170" s="221" t="s">
        <v>524</v>
      </c>
      <c r="U170" s="321" t="s">
        <v>524</v>
      </c>
      <c r="V170" s="606"/>
      <c r="W170" s="606"/>
      <c r="X170" s="606"/>
      <c r="Y170" s="213"/>
    </row>
    <row r="171" spans="2:25" ht="15.95" customHeight="1" x14ac:dyDescent="0.15">
      <c r="B171" s="301"/>
      <c r="C171" s="608" t="s">
        <v>496</v>
      </c>
      <c r="D171" s="609"/>
      <c r="E171" s="228">
        <v>7</v>
      </c>
      <c r="F171" s="268">
        <v>230.7</v>
      </c>
      <c r="G171" s="213" t="s">
        <v>542</v>
      </c>
      <c r="H171" s="213" t="s">
        <v>543</v>
      </c>
      <c r="I171" s="213"/>
      <c r="J171" s="321" t="s">
        <v>326</v>
      </c>
      <c r="K171" s="321"/>
      <c r="L171" s="321"/>
      <c r="M171" s="213" t="s">
        <v>548</v>
      </c>
      <c r="N171" s="213" t="s">
        <v>548</v>
      </c>
      <c r="O171" s="213" t="s">
        <v>531</v>
      </c>
      <c r="P171" s="213"/>
      <c r="Q171" s="213"/>
      <c r="R171" s="221" t="s">
        <v>526</v>
      </c>
      <c r="S171" s="221" t="s">
        <v>526</v>
      </c>
      <c r="T171" s="221" t="s">
        <v>524</v>
      </c>
      <c r="U171" s="321" t="s">
        <v>524</v>
      </c>
      <c r="V171" s="606"/>
      <c r="W171" s="606"/>
      <c r="X171" s="606"/>
      <c r="Y171" s="213"/>
    </row>
    <row r="172" spans="2:25" ht="15.95" customHeight="1" x14ac:dyDescent="0.15">
      <c r="B172" s="301"/>
      <c r="C172" s="608" t="s">
        <v>496</v>
      </c>
      <c r="D172" s="609"/>
      <c r="E172" s="228">
        <v>8</v>
      </c>
      <c r="F172" s="268">
        <v>230.7</v>
      </c>
      <c r="G172" s="213" t="s">
        <v>542</v>
      </c>
      <c r="H172" s="213" t="s">
        <v>543</v>
      </c>
      <c r="I172" s="213"/>
      <c r="J172" s="321" t="s">
        <v>326</v>
      </c>
      <c r="K172" s="321"/>
      <c r="L172" s="321"/>
      <c r="M172" s="213" t="s">
        <v>562</v>
      </c>
      <c r="N172" s="213" t="s">
        <v>536</v>
      </c>
      <c r="O172" s="213" t="s">
        <v>531</v>
      </c>
      <c r="P172" s="213"/>
      <c r="Q172" s="213"/>
      <c r="R172" s="221" t="s">
        <v>526</v>
      </c>
      <c r="S172" s="221" t="s">
        <v>526</v>
      </c>
      <c r="T172" s="221" t="s">
        <v>524</v>
      </c>
      <c r="U172" s="321" t="s">
        <v>524</v>
      </c>
      <c r="V172" s="606"/>
      <c r="W172" s="606"/>
      <c r="X172" s="606"/>
      <c r="Y172" s="213"/>
    </row>
    <row r="173" spans="2:25" ht="15.95" customHeight="1" x14ac:dyDescent="0.15">
      <c r="B173" s="301"/>
      <c r="C173" s="608" t="s">
        <v>496</v>
      </c>
      <c r="D173" s="609"/>
      <c r="E173" s="228">
        <v>9</v>
      </c>
      <c r="F173" s="268">
        <v>229.7</v>
      </c>
      <c r="G173" s="213" t="s">
        <v>542</v>
      </c>
      <c r="H173" s="213" t="s">
        <v>543</v>
      </c>
      <c r="I173" s="213"/>
      <c r="J173" s="321" t="s">
        <v>326</v>
      </c>
      <c r="K173" s="321"/>
      <c r="L173" s="321"/>
      <c r="M173" s="213" t="s">
        <v>546</v>
      </c>
      <c r="N173" s="213" t="s">
        <v>544</v>
      </c>
      <c r="O173" s="213" t="s">
        <v>531</v>
      </c>
      <c r="P173" s="213"/>
      <c r="Q173" s="213"/>
      <c r="R173" s="221" t="s">
        <v>526</v>
      </c>
      <c r="S173" s="221" t="s">
        <v>526</v>
      </c>
      <c r="T173" s="221" t="s">
        <v>524</v>
      </c>
      <c r="U173" s="321" t="s">
        <v>524</v>
      </c>
      <c r="V173" s="606"/>
      <c r="W173" s="606"/>
      <c r="X173" s="606"/>
      <c r="Y173" s="213"/>
    </row>
    <row r="174" spans="2:25" ht="15.95" customHeight="1" x14ac:dyDescent="0.15">
      <c r="B174" s="301"/>
      <c r="C174" s="608" t="s">
        <v>497</v>
      </c>
      <c r="D174" s="609"/>
      <c r="E174" s="228">
        <v>1</v>
      </c>
      <c r="F174" s="268">
        <v>246.9</v>
      </c>
      <c r="G174" s="213" t="s">
        <v>527</v>
      </c>
      <c r="H174" s="213" t="s">
        <v>545</v>
      </c>
      <c r="I174" s="213" t="s">
        <v>515</v>
      </c>
      <c r="J174" s="321" t="s">
        <v>326</v>
      </c>
      <c r="K174" s="321"/>
      <c r="L174" s="321"/>
      <c r="M174" s="213" t="s">
        <v>524</v>
      </c>
      <c r="N174" s="213" t="s">
        <v>524</v>
      </c>
      <c r="O174" s="213" t="s">
        <v>525</v>
      </c>
      <c r="P174" s="213"/>
      <c r="Q174" s="213" t="s">
        <v>525</v>
      </c>
      <c r="R174" s="221" t="s">
        <v>526</v>
      </c>
      <c r="S174" s="221" t="s">
        <v>526</v>
      </c>
      <c r="T174" s="221" t="s">
        <v>524</v>
      </c>
      <c r="U174" s="321" t="s">
        <v>524</v>
      </c>
      <c r="V174" s="606"/>
      <c r="W174" s="606"/>
      <c r="X174" s="606"/>
      <c r="Y174" s="213"/>
    </row>
    <row r="175" spans="2:25" ht="15.95" customHeight="1" x14ac:dyDescent="0.15">
      <c r="B175" s="301"/>
      <c r="C175" s="608" t="s">
        <v>497</v>
      </c>
      <c r="D175" s="609"/>
      <c r="E175" s="228">
        <v>2</v>
      </c>
      <c r="F175" s="268">
        <v>246.9</v>
      </c>
      <c r="G175" s="213" t="s">
        <v>527</v>
      </c>
      <c r="H175" s="213" t="s">
        <v>570</v>
      </c>
      <c r="I175" s="213" t="s">
        <v>515</v>
      </c>
      <c r="J175" s="321" t="s">
        <v>292</v>
      </c>
      <c r="K175" s="321"/>
      <c r="L175" s="321"/>
      <c r="M175" s="213" t="s">
        <v>546</v>
      </c>
      <c r="N175" s="213" t="s">
        <v>546</v>
      </c>
      <c r="O175" s="213" t="s">
        <v>531</v>
      </c>
      <c r="P175" s="213"/>
      <c r="Q175" s="213" t="s">
        <v>541</v>
      </c>
      <c r="R175" s="221" t="s">
        <v>526</v>
      </c>
      <c r="S175" s="221" t="s">
        <v>559</v>
      </c>
      <c r="T175" s="221" t="s">
        <v>533</v>
      </c>
      <c r="U175" s="321" t="s">
        <v>534</v>
      </c>
      <c r="V175" s="606"/>
      <c r="W175" s="606"/>
      <c r="X175" s="606"/>
      <c r="Y175" s="213" t="s">
        <v>560</v>
      </c>
    </row>
    <row r="176" spans="2:25" ht="15.95" customHeight="1" x14ac:dyDescent="0.15">
      <c r="B176" s="301"/>
      <c r="C176" s="608" t="s">
        <v>497</v>
      </c>
      <c r="D176" s="609"/>
      <c r="E176" s="228">
        <v>3</v>
      </c>
      <c r="F176" s="268">
        <v>238.7</v>
      </c>
      <c r="G176" s="213" t="s">
        <v>542</v>
      </c>
      <c r="H176" s="213" t="s">
        <v>543</v>
      </c>
      <c r="I176" s="213"/>
      <c r="J176" s="321" t="s">
        <v>326</v>
      </c>
      <c r="K176" s="321"/>
      <c r="L176" s="321"/>
      <c r="M176" s="213" t="s">
        <v>536</v>
      </c>
      <c r="N176" s="213" t="s">
        <v>536</v>
      </c>
      <c r="O176" s="213" t="s">
        <v>531</v>
      </c>
      <c r="P176" s="213"/>
      <c r="Q176" s="213"/>
      <c r="R176" s="221" t="s">
        <v>526</v>
      </c>
      <c r="S176" s="221" t="s">
        <v>526</v>
      </c>
      <c r="T176" s="221" t="s">
        <v>524</v>
      </c>
      <c r="U176" s="321" t="s">
        <v>524</v>
      </c>
      <c r="V176" s="606"/>
      <c r="W176" s="606"/>
      <c r="X176" s="606"/>
      <c r="Y176" s="213"/>
    </row>
    <row r="177" spans="2:25" ht="15.95" customHeight="1" x14ac:dyDescent="0.15">
      <c r="B177" s="301"/>
      <c r="C177" s="608" t="s">
        <v>497</v>
      </c>
      <c r="D177" s="609"/>
      <c r="E177" s="228">
        <v>4</v>
      </c>
      <c r="F177" s="268">
        <v>238.7</v>
      </c>
      <c r="G177" s="213" t="s">
        <v>542</v>
      </c>
      <c r="H177" s="213" t="s">
        <v>543</v>
      </c>
      <c r="I177" s="213"/>
      <c r="J177" s="321" t="s">
        <v>326</v>
      </c>
      <c r="K177" s="321"/>
      <c r="L177" s="321"/>
      <c r="M177" s="213" t="s">
        <v>567</v>
      </c>
      <c r="N177" s="213" t="s">
        <v>546</v>
      </c>
      <c r="O177" s="213" t="s">
        <v>531</v>
      </c>
      <c r="P177" s="213"/>
      <c r="Q177" s="213"/>
      <c r="R177" s="221" t="s">
        <v>526</v>
      </c>
      <c r="S177" s="221" t="s">
        <v>526</v>
      </c>
      <c r="T177" s="221" t="s">
        <v>524</v>
      </c>
      <c r="U177" s="321" t="s">
        <v>524</v>
      </c>
      <c r="V177" s="606"/>
      <c r="W177" s="606"/>
      <c r="X177" s="606"/>
      <c r="Y177" s="213"/>
    </row>
    <row r="178" spans="2:25" ht="15.95" customHeight="1" x14ac:dyDescent="0.15">
      <c r="B178" s="302"/>
      <c r="C178" s="608" t="s">
        <v>497</v>
      </c>
      <c r="D178" s="609"/>
      <c r="E178" s="228">
        <v>5</v>
      </c>
      <c r="F178" s="268">
        <v>238.7</v>
      </c>
      <c r="G178" s="213" t="s">
        <v>542</v>
      </c>
      <c r="H178" s="213" t="s">
        <v>543</v>
      </c>
      <c r="I178" s="213"/>
      <c r="J178" s="321" t="s">
        <v>326</v>
      </c>
      <c r="K178" s="321"/>
      <c r="L178" s="321"/>
      <c r="M178" s="213" t="s">
        <v>546</v>
      </c>
      <c r="N178" s="213" t="s">
        <v>546</v>
      </c>
      <c r="O178" s="213" t="s">
        <v>531</v>
      </c>
      <c r="P178" s="213"/>
      <c r="Q178" s="213"/>
      <c r="R178" s="221" t="s">
        <v>526</v>
      </c>
      <c r="S178" s="221" t="s">
        <v>526</v>
      </c>
      <c r="T178" s="221" t="s">
        <v>524</v>
      </c>
      <c r="U178" s="321" t="s">
        <v>524</v>
      </c>
      <c r="V178" s="606"/>
      <c r="W178" s="606"/>
      <c r="X178" s="606"/>
      <c r="Y178" s="213"/>
    </row>
    <row r="179" spans="2:25" ht="15.75" customHeight="1" x14ac:dyDescent="0.15">
      <c r="B179" s="301" t="s">
        <v>377</v>
      </c>
      <c r="C179" s="307" t="s">
        <v>497</v>
      </c>
      <c r="D179" s="308"/>
      <c r="E179" s="228">
        <v>6</v>
      </c>
      <c r="F179" s="268">
        <v>244.7</v>
      </c>
      <c r="G179" s="213" t="s">
        <v>527</v>
      </c>
      <c r="H179" s="213" t="s">
        <v>528</v>
      </c>
      <c r="I179" s="213" t="s">
        <v>515</v>
      </c>
      <c r="J179" s="321" t="s">
        <v>292</v>
      </c>
      <c r="K179" s="321"/>
      <c r="L179" s="321"/>
      <c r="M179" s="213" t="s">
        <v>536</v>
      </c>
      <c r="N179" s="213" t="s">
        <v>524</v>
      </c>
      <c r="O179" s="213" t="s">
        <v>524</v>
      </c>
      <c r="P179" s="213"/>
      <c r="Q179" s="213" t="s">
        <v>541</v>
      </c>
      <c r="R179" s="221" t="s">
        <v>526</v>
      </c>
      <c r="S179" s="221" t="s">
        <v>559</v>
      </c>
      <c r="T179" s="221" t="s">
        <v>524</v>
      </c>
      <c r="U179" s="321" t="s">
        <v>524</v>
      </c>
      <c r="V179" s="606"/>
      <c r="W179" s="606"/>
      <c r="X179" s="606"/>
      <c r="Y179" s="213" t="s">
        <v>560</v>
      </c>
    </row>
    <row r="180" spans="2:25" ht="15.95" customHeight="1" x14ac:dyDescent="0.15">
      <c r="B180" s="301"/>
      <c r="C180" s="307" t="s">
        <v>497</v>
      </c>
      <c r="D180" s="308"/>
      <c r="E180" s="228">
        <v>7</v>
      </c>
      <c r="F180" s="268">
        <v>235</v>
      </c>
      <c r="G180" s="213" t="s">
        <v>527</v>
      </c>
      <c r="H180" s="213" t="s">
        <v>558</v>
      </c>
      <c r="I180" s="213" t="s">
        <v>320</v>
      </c>
      <c r="J180" s="321" t="s">
        <v>320</v>
      </c>
      <c r="K180" s="321"/>
      <c r="L180" s="321"/>
      <c r="M180" s="213" t="s">
        <v>642</v>
      </c>
      <c r="N180" s="213" t="s">
        <v>524</v>
      </c>
      <c r="O180" s="213" t="s">
        <v>524</v>
      </c>
      <c r="P180" s="213"/>
      <c r="Q180" s="213" t="s">
        <v>541</v>
      </c>
      <c r="R180" s="221" t="s">
        <v>526</v>
      </c>
      <c r="S180" s="221" t="s">
        <v>559</v>
      </c>
      <c r="T180" s="221" t="s">
        <v>524</v>
      </c>
      <c r="U180" s="321" t="s">
        <v>524</v>
      </c>
      <c r="V180" s="634"/>
      <c r="W180" s="634"/>
      <c r="X180" s="634"/>
      <c r="Y180" s="299" t="s">
        <v>596</v>
      </c>
    </row>
    <row r="181" spans="2:25" ht="15.95" customHeight="1" x14ac:dyDescent="0.15">
      <c r="B181" s="301"/>
      <c r="C181" s="307" t="s">
        <v>498</v>
      </c>
      <c r="D181" s="308"/>
      <c r="E181" s="228">
        <v>1</v>
      </c>
      <c r="F181" s="268">
        <v>257.89999999999998</v>
      </c>
      <c r="G181" s="213" t="s">
        <v>527</v>
      </c>
      <c r="H181" s="213" t="s">
        <v>528</v>
      </c>
      <c r="I181" s="213" t="s">
        <v>515</v>
      </c>
      <c r="J181" s="321" t="s">
        <v>292</v>
      </c>
      <c r="K181" s="321"/>
      <c r="L181" s="321"/>
      <c r="M181" s="213" t="s">
        <v>536</v>
      </c>
      <c r="N181" s="213" t="s">
        <v>524</v>
      </c>
      <c r="O181" s="213" t="s">
        <v>525</v>
      </c>
      <c r="P181" s="213"/>
      <c r="Q181" s="213" t="s">
        <v>525</v>
      </c>
      <c r="R181" s="221" t="s">
        <v>526</v>
      </c>
      <c r="S181" s="221" t="s">
        <v>526</v>
      </c>
      <c r="T181" s="221" t="s">
        <v>524</v>
      </c>
      <c r="U181" s="321" t="s">
        <v>524</v>
      </c>
      <c r="V181" s="606"/>
      <c r="W181" s="606"/>
      <c r="X181" s="606"/>
      <c r="Y181" s="213"/>
    </row>
    <row r="182" spans="2:25" ht="15.95" customHeight="1" x14ac:dyDescent="0.15">
      <c r="B182" s="301"/>
      <c r="C182" s="307" t="s">
        <v>498</v>
      </c>
      <c r="D182" s="308"/>
      <c r="E182" s="228">
        <v>2</v>
      </c>
      <c r="F182" s="268">
        <v>257.89999999999998</v>
      </c>
      <c r="G182" s="213" t="s">
        <v>527</v>
      </c>
      <c r="H182" s="213" t="s">
        <v>570</v>
      </c>
      <c r="I182" s="213" t="s">
        <v>515</v>
      </c>
      <c r="J182" s="321" t="s">
        <v>292</v>
      </c>
      <c r="K182" s="321"/>
      <c r="L182" s="321"/>
      <c r="M182" s="213" t="s">
        <v>540</v>
      </c>
      <c r="N182" s="213" t="s">
        <v>540</v>
      </c>
      <c r="O182" s="213" t="s">
        <v>541</v>
      </c>
      <c r="P182" s="213"/>
      <c r="Q182" s="213" t="s">
        <v>541</v>
      </c>
      <c r="R182" s="221" t="s">
        <v>526</v>
      </c>
      <c r="S182" s="221" t="s">
        <v>559</v>
      </c>
      <c r="T182" s="221" t="s">
        <v>524</v>
      </c>
      <c r="U182" s="321" t="s">
        <v>524</v>
      </c>
      <c r="V182" s="606"/>
      <c r="W182" s="606"/>
      <c r="X182" s="606"/>
      <c r="Y182" s="213" t="s">
        <v>560</v>
      </c>
    </row>
    <row r="183" spans="2:25" ht="15.95" customHeight="1" x14ac:dyDescent="0.15">
      <c r="B183" s="301"/>
      <c r="C183" s="307" t="s">
        <v>498</v>
      </c>
      <c r="D183" s="308"/>
      <c r="E183" s="228">
        <v>3</v>
      </c>
      <c r="F183" s="269">
        <v>255.1</v>
      </c>
      <c r="G183" s="213" t="s">
        <v>542</v>
      </c>
      <c r="H183" s="213" t="s">
        <v>543</v>
      </c>
      <c r="I183" s="213"/>
      <c r="J183" s="321" t="s">
        <v>326</v>
      </c>
      <c r="K183" s="321"/>
      <c r="L183" s="321"/>
      <c r="M183" s="213" t="s">
        <v>554</v>
      </c>
      <c r="N183" s="213" t="s">
        <v>554</v>
      </c>
      <c r="O183" s="213" t="s">
        <v>531</v>
      </c>
      <c r="P183" s="213"/>
      <c r="Q183" s="213"/>
      <c r="R183" s="221" t="s">
        <v>526</v>
      </c>
      <c r="S183" s="221" t="s">
        <v>526</v>
      </c>
      <c r="T183" s="221" t="s">
        <v>524</v>
      </c>
      <c r="U183" s="321" t="s">
        <v>524</v>
      </c>
      <c r="V183" s="606"/>
      <c r="W183" s="606"/>
      <c r="X183" s="606"/>
      <c r="Y183" s="213"/>
    </row>
    <row r="184" spans="2:25" ht="15.95" customHeight="1" x14ac:dyDescent="0.15">
      <c r="B184" s="301"/>
      <c r="C184" s="307" t="s">
        <v>498</v>
      </c>
      <c r="D184" s="308"/>
      <c r="E184" s="228">
        <v>4</v>
      </c>
      <c r="F184" s="268">
        <v>255.1</v>
      </c>
      <c r="G184" s="213" t="s">
        <v>542</v>
      </c>
      <c r="H184" s="213" t="s">
        <v>543</v>
      </c>
      <c r="I184" s="213"/>
      <c r="J184" s="321" t="s">
        <v>326</v>
      </c>
      <c r="K184" s="321"/>
      <c r="L184" s="321"/>
      <c r="M184" s="213" t="s">
        <v>581</v>
      </c>
      <c r="N184" s="213" t="s">
        <v>565</v>
      </c>
      <c r="O184" s="270" t="s">
        <v>531</v>
      </c>
      <c r="P184" s="270"/>
      <c r="Q184" s="270"/>
      <c r="R184" s="221" t="s">
        <v>526</v>
      </c>
      <c r="S184" s="221" t="s">
        <v>526</v>
      </c>
      <c r="T184" s="221" t="s">
        <v>524</v>
      </c>
      <c r="U184" s="321" t="s">
        <v>524</v>
      </c>
      <c r="V184" s="606"/>
      <c r="W184" s="606"/>
      <c r="X184" s="606"/>
      <c r="Y184" s="213"/>
    </row>
    <row r="185" spans="2:25" ht="15.95" customHeight="1" x14ac:dyDescent="0.15">
      <c r="B185" s="301"/>
      <c r="C185" s="307" t="s">
        <v>498</v>
      </c>
      <c r="D185" s="308"/>
      <c r="E185" s="228">
        <v>5</v>
      </c>
      <c r="F185" s="268">
        <v>255.1</v>
      </c>
      <c r="G185" s="213" t="s">
        <v>542</v>
      </c>
      <c r="H185" s="213" t="s">
        <v>543</v>
      </c>
      <c r="I185" s="213"/>
      <c r="J185" s="321" t="s">
        <v>326</v>
      </c>
      <c r="K185" s="321"/>
      <c r="L185" s="321"/>
      <c r="M185" s="213" t="s">
        <v>548</v>
      </c>
      <c r="N185" s="213" t="s">
        <v>536</v>
      </c>
      <c r="O185" s="270" t="s">
        <v>531</v>
      </c>
      <c r="P185" s="270"/>
      <c r="Q185" s="270"/>
      <c r="R185" s="221" t="s">
        <v>526</v>
      </c>
      <c r="S185" s="221" t="s">
        <v>526</v>
      </c>
      <c r="T185" s="221" t="s">
        <v>524</v>
      </c>
      <c r="U185" s="321" t="s">
        <v>524</v>
      </c>
      <c r="V185" s="606"/>
      <c r="W185" s="606"/>
      <c r="X185" s="606"/>
      <c r="Y185" s="213"/>
    </row>
    <row r="186" spans="2:25" ht="15.95" customHeight="1" x14ac:dyDescent="0.15">
      <c r="B186" s="301"/>
      <c r="C186" s="307" t="s">
        <v>498</v>
      </c>
      <c r="D186" s="308"/>
      <c r="E186" s="228">
        <v>6</v>
      </c>
      <c r="F186" s="268">
        <v>246.7</v>
      </c>
      <c r="G186" s="213" t="s">
        <v>542</v>
      </c>
      <c r="H186" s="213" t="s">
        <v>543</v>
      </c>
      <c r="I186" s="213"/>
      <c r="J186" s="321" t="s">
        <v>326</v>
      </c>
      <c r="K186" s="321"/>
      <c r="L186" s="321"/>
      <c r="M186" s="213" t="s">
        <v>643</v>
      </c>
      <c r="N186" s="213" t="s">
        <v>575</v>
      </c>
      <c r="O186" s="270" t="s">
        <v>531</v>
      </c>
      <c r="P186" s="270"/>
      <c r="Q186" s="270"/>
      <c r="R186" s="221" t="s">
        <v>526</v>
      </c>
      <c r="S186" s="221" t="s">
        <v>526</v>
      </c>
      <c r="T186" s="221" t="s">
        <v>524</v>
      </c>
      <c r="U186" s="321" t="s">
        <v>524</v>
      </c>
      <c r="V186" s="606"/>
      <c r="W186" s="606"/>
      <c r="X186" s="606"/>
      <c r="Y186" s="213"/>
    </row>
    <row r="187" spans="2:25" ht="15.95" customHeight="1" x14ac:dyDescent="0.15">
      <c r="B187" s="301"/>
      <c r="C187" s="608" t="s">
        <v>498</v>
      </c>
      <c r="D187" s="609"/>
      <c r="E187" s="228">
        <v>7</v>
      </c>
      <c r="F187" s="268">
        <v>255.1</v>
      </c>
      <c r="G187" s="213" t="s">
        <v>542</v>
      </c>
      <c r="H187" s="213" t="s">
        <v>543</v>
      </c>
      <c r="I187" s="213"/>
      <c r="J187" s="334" t="s">
        <v>326</v>
      </c>
      <c r="K187" s="610"/>
      <c r="L187" s="335"/>
      <c r="M187" s="213" t="s">
        <v>536</v>
      </c>
      <c r="N187" s="213" t="s">
        <v>536</v>
      </c>
      <c r="O187" s="270" t="s">
        <v>531</v>
      </c>
      <c r="P187" s="270"/>
      <c r="Q187" s="270"/>
      <c r="R187" s="221" t="s">
        <v>526</v>
      </c>
      <c r="S187" s="221" t="s">
        <v>526</v>
      </c>
      <c r="T187" s="221" t="s">
        <v>524</v>
      </c>
      <c r="U187" s="334" t="s">
        <v>524</v>
      </c>
      <c r="V187" s="610"/>
      <c r="W187" s="610"/>
      <c r="X187" s="335"/>
      <c r="Y187" s="213"/>
    </row>
    <row r="188" spans="2:25" ht="15.95" customHeight="1" x14ac:dyDescent="0.15">
      <c r="B188" s="301"/>
      <c r="C188" s="608" t="s">
        <v>498</v>
      </c>
      <c r="D188" s="609"/>
      <c r="E188" s="228">
        <v>8</v>
      </c>
      <c r="F188" s="268">
        <v>255</v>
      </c>
      <c r="G188" s="213" t="s">
        <v>527</v>
      </c>
      <c r="H188" s="213" t="s">
        <v>591</v>
      </c>
      <c r="I188" s="213" t="s">
        <v>521</v>
      </c>
      <c r="J188" s="334" t="s">
        <v>284</v>
      </c>
      <c r="K188" s="610"/>
      <c r="L188" s="335"/>
      <c r="M188" s="213" t="s">
        <v>644</v>
      </c>
      <c r="N188" s="213" t="s">
        <v>524</v>
      </c>
      <c r="O188" s="270" t="s">
        <v>524</v>
      </c>
      <c r="P188" s="270"/>
      <c r="Q188" s="270" t="s">
        <v>541</v>
      </c>
      <c r="R188" s="221" t="s">
        <v>526</v>
      </c>
      <c r="S188" s="221" t="s">
        <v>559</v>
      </c>
      <c r="T188" s="221" t="s">
        <v>524</v>
      </c>
      <c r="U188" s="334" t="s">
        <v>524</v>
      </c>
      <c r="V188" s="610"/>
      <c r="W188" s="610"/>
      <c r="X188" s="335"/>
      <c r="Y188" s="213" t="s">
        <v>612</v>
      </c>
    </row>
    <row r="189" spans="2:25" ht="15.95" customHeight="1" x14ac:dyDescent="0.15">
      <c r="B189" s="301"/>
      <c r="C189" s="608" t="s">
        <v>499</v>
      </c>
      <c r="D189" s="609"/>
      <c r="E189" s="228">
        <v>1</v>
      </c>
      <c r="F189" s="268">
        <v>259.2</v>
      </c>
      <c r="G189" s="213" t="s">
        <v>527</v>
      </c>
      <c r="H189" s="213" t="s">
        <v>591</v>
      </c>
      <c r="I189" s="213" t="s">
        <v>320</v>
      </c>
      <c r="J189" s="334" t="s">
        <v>320</v>
      </c>
      <c r="K189" s="610"/>
      <c r="L189" s="335"/>
      <c r="M189" s="213" t="s">
        <v>645</v>
      </c>
      <c r="N189" s="213" t="s">
        <v>646</v>
      </c>
      <c r="O189" s="270" t="s">
        <v>531</v>
      </c>
      <c r="P189" s="270"/>
      <c r="Q189" s="270" t="s">
        <v>531</v>
      </c>
      <c r="R189" s="221" t="s">
        <v>526</v>
      </c>
      <c r="S189" s="221" t="s">
        <v>532</v>
      </c>
      <c r="T189" s="221" t="s">
        <v>533</v>
      </c>
      <c r="U189" s="334" t="s">
        <v>534</v>
      </c>
      <c r="V189" s="610"/>
      <c r="W189" s="610"/>
      <c r="X189" s="335"/>
      <c r="Y189" s="213" t="s">
        <v>535</v>
      </c>
    </row>
    <row r="190" spans="2:25" ht="15.95" customHeight="1" x14ac:dyDescent="0.15">
      <c r="B190" s="301"/>
      <c r="C190" s="608" t="s">
        <v>499</v>
      </c>
      <c r="D190" s="609"/>
      <c r="E190" s="228">
        <v>2</v>
      </c>
      <c r="F190" s="268">
        <v>268.8</v>
      </c>
      <c r="G190" s="213" t="s">
        <v>527</v>
      </c>
      <c r="H190" s="213" t="s">
        <v>545</v>
      </c>
      <c r="I190" s="213" t="s">
        <v>515</v>
      </c>
      <c r="J190" s="334" t="s">
        <v>301</v>
      </c>
      <c r="K190" s="610"/>
      <c r="L190" s="335"/>
      <c r="M190" s="213" t="s">
        <v>564</v>
      </c>
      <c r="N190" s="213" t="s">
        <v>524</v>
      </c>
      <c r="O190" s="270" t="s">
        <v>525</v>
      </c>
      <c r="P190" s="270"/>
      <c r="Q190" s="270" t="s">
        <v>531</v>
      </c>
      <c r="R190" s="221" t="s">
        <v>526</v>
      </c>
      <c r="S190" s="221" t="s">
        <v>532</v>
      </c>
      <c r="T190" s="221" t="s">
        <v>524</v>
      </c>
      <c r="U190" s="321" t="s">
        <v>524</v>
      </c>
      <c r="V190" s="606"/>
      <c r="W190" s="606"/>
      <c r="X190" s="606"/>
      <c r="Y190" s="213" t="s">
        <v>535</v>
      </c>
    </row>
    <row r="191" spans="2:25" ht="15.95" customHeight="1" x14ac:dyDescent="0.15">
      <c r="B191" s="301"/>
      <c r="C191" s="608" t="s">
        <v>499</v>
      </c>
      <c r="D191" s="609"/>
      <c r="E191" s="228">
        <v>3</v>
      </c>
      <c r="F191" s="268">
        <v>268.8</v>
      </c>
      <c r="G191" s="213" t="s">
        <v>527</v>
      </c>
      <c r="H191" s="213" t="s">
        <v>545</v>
      </c>
      <c r="I191" s="213" t="s">
        <v>515</v>
      </c>
      <c r="J191" s="321" t="s">
        <v>292</v>
      </c>
      <c r="K191" s="321"/>
      <c r="L191" s="321"/>
      <c r="M191" s="213" t="s">
        <v>546</v>
      </c>
      <c r="N191" s="213" t="s">
        <v>524</v>
      </c>
      <c r="O191" s="270" t="s">
        <v>525</v>
      </c>
      <c r="P191" s="270"/>
      <c r="Q191" s="270" t="s">
        <v>525</v>
      </c>
      <c r="R191" s="221" t="s">
        <v>526</v>
      </c>
      <c r="S191" s="221" t="s">
        <v>526</v>
      </c>
      <c r="T191" s="221" t="s">
        <v>524</v>
      </c>
      <c r="U191" s="321" t="s">
        <v>524</v>
      </c>
      <c r="V191" s="606"/>
      <c r="W191" s="606"/>
      <c r="X191" s="606"/>
      <c r="Y191" s="213"/>
    </row>
    <row r="192" spans="2:25" ht="15.95" customHeight="1" x14ac:dyDescent="0.15">
      <c r="B192" s="301"/>
      <c r="C192" s="608" t="s">
        <v>499</v>
      </c>
      <c r="D192" s="609"/>
      <c r="E192" s="228">
        <v>4</v>
      </c>
      <c r="F192" s="268">
        <v>263.5</v>
      </c>
      <c r="G192" s="213" t="s">
        <v>542</v>
      </c>
      <c r="H192" s="213" t="s">
        <v>543</v>
      </c>
      <c r="I192" s="213"/>
      <c r="J192" s="321" t="s">
        <v>326</v>
      </c>
      <c r="K192" s="321"/>
      <c r="L192" s="321"/>
      <c r="M192" s="213" t="s">
        <v>546</v>
      </c>
      <c r="N192" s="213" t="s">
        <v>546</v>
      </c>
      <c r="O192" s="213" t="s">
        <v>531</v>
      </c>
      <c r="P192" s="213"/>
      <c r="Q192" s="213"/>
      <c r="R192" s="221" t="s">
        <v>526</v>
      </c>
      <c r="S192" s="221" t="s">
        <v>526</v>
      </c>
      <c r="T192" s="221" t="s">
        <v>524</v>
      </c>
      <c r="U192" s="321" t="s">
        <v>524</v>
      </c>
      <c r="V192" s="606"/>
      <c r="W192" s="606"/>
      <c r="X192" s="606"/>
      <c r="Y192" s="213"/>
    </row>
    <row r="193" spans="2:25" ht="15.95" customHeight="1" x14ac:dyDescent="0.15">
      <c r="B193" s="301"/>
      <c r="C193" s="608" t="s">
        <v>499</v>
      </c>
      <c r="D193" s="609"/>
      <c r="E193" s="228">
        <v>5</v>
      </c>
      <c r="F193" s="268">
        <v>263.5</v>
      </c>
      <c r="G193" s="213" t="s">
        <v>542</v>
      </c>
      <c r="H193" s="213" t="s">
        <v>543</v>
      </c>
      <c r="I193" s="213"/>
      <c r="J193" s="321" t="s">
        <v>326</v>
      </c>
      <c r="K193" s="321"/>
      <c r="L193" s="321"/>
      <c r="M193" s="213" t="s">
        <v>546</v>
      </c>
      <c r="N193" s="213" t="s">
        <v>544</v>
      </c>
      <c r="O193" s="213" t="s">
        <v>531</v>
      </c>
      <c r="P193" s="213"/>
      <c r="Q193" s="213"/>
      <c r="R193" s="221" t="s">
        <v>526</v>
      </c>
      <c r="S193" s="221" t="s">
        <v>526</v>
      </c>
      <c r="T193" s="221" t="s">
        <v>524</v>
      </c>
      <c r="U193" s="321" t="s">
        <v>524</v>
      </c>
      <c r="V193" s="606"/>
      <c r="W193" s="606"/>
      <c r="X193" s="606"/>
      <c r="Y193" s="213"/>
    </row>
    <row r="194" spans="2:25" ht="15.95" customHeight="1" x14ac:dyDescent="0.15">
      <c r="B194" s="301"/>
      <c r="C194" s="608" t="s">
        <v>500</v>
      </c>
      <c r="D194" s="609"/>
      <c r="E194" s="228">
        <v>1</v>
      </c>
      <c r="F194" s="268">
        <v>271.2</v>
      </c>
      <c r="G194" s="213" t="s">
        <v>542</v>
      </c>
      <c r="H194" s="213" t="s">
        <v>543</v>
      </c>
      <c r="I194" s="213"/>
      <c r="J194" s="321" t="s">
        <v>326</v>
      </c>
      <c r="K194" s="321"/>
      <c r="L194" s="321"/>
      <c r="M194" s="213" t="s">
        <v>562</v>
      </c>
      <c r="N194" s="213" t="s">
        <v>567</v>
      </c>
      <c r="O194" s="213" t="s">
        <v>531</v>
      </c>
      <c r="P194" s="213"/>
      <c r="Q194" s="213"/>
      <c r="R194" s="221" t="s">
        <v>526</v>
      </c>
      <c r="S194" s="221" t="s">
        <v>526</v>
      </c>
      <c r="T194" s="221" t="s">
        <v>524</v>
      </c>
      <c r="U194" s="321" t="s">
        <v>524</v>
      </c>
      <c r="V194" s="606"/>
      <c r="W194" s="606"/>
      <c r="X194" s="606"/>
      <c r="Y194" s="213"/>
    </row>
    <row r="195" spans="2:25" ht="15.95" customHeight="1" x14ac:dyDescent="0.15">
      <c r="B195" s="301"/>
      <c r="C195" s="608" t="s">
        <v>500</v>
      </c>
      <c r="D195" s="609"/>
      <c r="E195" s="228">
        <v>2</v>
      </c>
      <c r="F195" s="268">
        <v>276.3</v>
      </c>
      <c r="G195" s="213" t="s">
        <v>542</v>
      </c>
      <c r="H195" s="213" t="s">
        <v>543</v>
      </c>
      <c r="I195" s="213"/>
      <c r="J195" s="321" t="s">
        <v>326</v>
      </c>
      <c r="K195" s="321"/>
      <c r="L195" s="321"/>
      <c r="M195" s="213" t="s">
        <v>536</v>
      </c>
      <c r="N195" s="213" t="s">
        <v>536</v>
      </c>
      <c r="O195" s="213" t="s">
        <v>531</v>
      </c>
      <c r="P195" s="213"/>
      <c r="Q195" s="213"/>
      <c r="R195" s="221" t="s">
        <v>526</v>
      </c>
      <c r="S195" s="221" t="s">
        <v>526</v>
      </c>
      <c r="T195" s="221" t="s">
        <v>524</v>
      </c>
      <c r="U195" s="321" t="s">
        <v>524</v>
      </c>
      <c r="V195" s="606"/>
      <c r="W195" s="606"/>
      <c r="X195" s="606"/>
      <c r="Y195" s="213"/>
    </row>
    <row r="196" spans="2:25" ht="15.95" customHeight="1" x14ac:dyDescent="0.15">
      <c r="B196" s="301"/>
      <c r="C196" s="608" t="s">
        <v>500</v>
      </c>
      <c r="D196" s="609"/>
      <c r="E196" s="228">
        <v>3</v>
      </c>
      <c r="F196" s="268">
        <v>271.2</v>
      </c>
      <c r="G196" s="213" t="s">
        <v>542</v>
      </c>
      <c r="H196" s="213" t="s">
        <v>543</v>
      </c>
      <c r="I196" s="213"/>
      <c r="J196" s="321" t="s">
        <v>326</v>
      </c>
      <c r="K196" s="321"/>
      <c r="L196" s="321"/>
      <c r="M196" s="213" t="s">
        <v>536</v>
      </c>
      <c r="N196" s="213" t="s">
        <v>546</v>
      </c>
      <c r="O196" s="213" t="s">
        <v>531</v>
      </c>
      <c r="P196" s="213"/>
      <c r="Q196" s="213"/>
      <c r="R196" s="221" t="s">
        <v>526</v>
      </c>
      <c r="S196" s="221" t="s">
        <v>526</v>
      </c>
      <c r="T196" s="221" t="s">
        <v>524</v>
      </c>
      <c r="U196" s="321" t="s">
        <v>524</v>
      </c>
      <c r="V196" s="606"/>
      <c r="W196" s="606"/>
      <c r="X196" s="606"/>
      <c r="Y196" s="213"/>
    </row>
    <row r="197" spans="2:25" ht="15.95" customHeight="1" x14ac:dyDescent="0.15">
      <c r="B197" s="301"/>
      <c r="C197" s="608" t="s">
        <v>501</v>
      </c>
      <c r="D197" s="609"/>
      <c r="E197" s="228">
        <v>1</v>
      </c>
      <c r="F197" s="268">
        <v>279.7</v>
      </c>
      <c r="G197" s="213" t="s">
        <v>542</v>
      </c>
      <c r="H197" s="213" t="s">
        <v>543</v>
      </c>
      <c r="I197" s="213"/>
      <c r="J197" s="321" t="s">
        <v>326</v>
      </c>
      <c r="K197" s="321"/>
      <c r="L197" s="321"/>
      <c r="M197" s="213" t="s">
        <v>546</v>
      </c>
      <c r="N197" s="213" t="s">
        <v>544</v>
      </c>
      <c r="O197" s="213" t="s">
        <v>531</v>
      </c>
      <c r="P197" s="213"/>
      <c r="Q197" s="213"/>
      <c r="R197" s="221" t="s">
        <v>526</v>
      </c>
      <c r="S197" s="221" t="s">
        <v>526</v>
      </c>
      <c r="T197" s="221" t="s">
        <v>524</v>
      </c>
      <c r="U197" s="321" t="s">
        <v>524</v>
      </c>
      <c r="V197" s="606"/>
      <c r="W197" s="606"/>
      <c r="X197" s="606"/>
      <c r="Y197" s="213"/>
    </row>
    <row r="198" spans="2:25" ht="15.95" customHeight="1" x14ac:dyDescent="0.15">
      <c r="B198" s="301"/>
      <c r="C198" s="608"/>
      <c r="D198" s="609"/>
      <c r="E198" s="228"/>
      <c r="F198" s="268"/>
      <c r="G198" s="213"/>
      <c r="H198" s="213"/>
      <c r="I198" s="213"/>
      <c r="J198" s="321"/>
      <c r="K198" s="321"/>
      <c r="L198" s="321"/>
      <c r="M198" s="213"/>
      <c r="N198" s="213"/>
      <c r="O198" s="213"/>
      <c r="P198" s="213"/>
      <c r="Q198" s="213"/>
      <c r="R198" s="221"/>
      <c r="S198" s="221"/>
      <c r="T198" s="221"/>
      <c r="U198" s="321"/>
      <c r="V198" s="606"/>
      <c r="W198" s="606"/>
      <c r="X198" s="606"/>
      <c r="Y198" s="213"/>
    </row>
    <row r="199" spans="2:25" ht="15.95" customHeight="1" x14ac:dyDescent="0.15">
      <c r="B199" s="301"/>
      <c r="C199" s="608"/>
      <c r="D199" s="609"/>
      <c r="E199" s="228"/>
      <c r="F199" s="268"/>
      <c r="G199" s="213"/>
      <c r="H199" s="213"/>
      <c r="I199" s="213"/>
      <c r="J199" s="321"/>
      <c r="K199" s="321"/>
      <c r="L199" s="321"/>
      <c r="M199" s="213"/>
      <c r="N199" s="213"/>
      <c r="O199" s="213"/>
      <c r="P199" s="213"/>
      <c r="Q199" s="213"/>
      <c r="R199" s="221"/>
      <c r="S199" s="221"/>
      <c r="T199" s="221"/>
      <c r="U199" s="321"/>
      <c r="V199" s="606"/>
      <c r="W199" s="606"/>
      <c r="X199" s="606"/>
      <c r="Y199" s="213"/>
    </row>
    <row r="200" spans="2:25" ht="15.95" customHeight="1" x14ac:dyDescent="0.15">
      <c r="B200" s="301"/>
      <c r="C200" s="608"/>
      <c r="D200" s="609"/>
      <c r="E200" s="228"/>
      <c r="F200" s="268"/>
      <c r="G200" s="213"/>
      <c r="H200" s="213"/>
      <c r="I200" s="213"/>
      <c r="J200" s="321"/>
      <c r="K200" s="321"/>
      <c r="L200" s="321"/>
      <c r="M200" s="213"/>
      <c r="N200" s="213"/>
      <c r="O200" s="213"/>
      <c r="P200" s="213"/>
      <c r="Q200" s="213"/>
      <c r="R200" s="221"/>
      <c r="S200" s="221"/>
      <c r="T200" s="221"/>
      <c r="U200" s="321"/>
      <c r="V200" s="606"/>
      <c r="W200" s="606"/>
      <c r="X200" s="606"/>
      <c r="Y200" s="213"/>
    </row>
    <row r="201" spans="2:25" ht="15.95" customHeight="1" x14ac:dyDescent="0.15">
      <c r="B201" s="301"/>
      <c r="C201" s="608"/>
      <c r="D201" s="609"/>
      <c r="E201" s="228"/>
      <c r="F201" s="268"/>
      <c r="G201" s="213"/>
      <c r="H201" s="213"/>
      <c r="I201" s="213"/>
      <c r="J201" s="321"/>
      <c r="K201" s="321"/>
      <c r="L201" s="321"/>
      <c r="M201" s="213"/>
      <c r="N201" s="213"/>
      <c r="O201" s="213"/>
      <c r="P201" s="213"/>
      <c r="Q201" s="213"/>
      <c r="R201" s="221"/>
      <c r="S201" s="221"/>
      <c r="T201" s="221"/>
      <c r="U201" s="321"/>
      <c r="V201" s="606"/>
      <c r="W201" s="606"/>
      <c r="X201" s="606"/>
      <c r="Y201" s="213"/>
    </row>
    <row r="202" spans="2:25" ht="15.95" customHeight="1" x14ac:dyDescent="0.15">
      <c r="B202" s="301"/>
      <c r="C202" s="608"/>
      <c r="D202" s="609"/>
      <c r="E202" s="228"/>
      <c r="F202" s="268"/>
      <c r="G202" s="213"/>
      <c r="H202" s="213"/>
      <c r="I202" s="213"/>
      <c r="J202" s="321"/>
      <c r="K202" s="321"/>
      <c r="L202" s="321"/>
      <c r="M202" s="213"/>
      <c r="N202" s="213"/>
      <c r="O202" s="213"/>
      <c r="P202" s="213"/>
      <c r="Q202" s="213"/>
      <c r="R202" s="221"/>
      <c r="S202" s="221"/>
      <c r="T202" s="221"/>
      <c r="U202" s="321"/>
      <c r="V202" s="606"/>
      <c r="W202" s="606"/>
      <c r="X202" s="606"/>
      <c r="Y202" s="213"/>
    </row>
    <row r="203" spans="2:25" ht="15.95" customHeight="1" x14ac:dyDescent="0.15">
      <c r="B203" s="301"/>
      <c r="C203" s="608"/>
      <c r="D203" s="609"/>
      <c r="E203" s="228"/>
      <c r="F203" s="268"/>
      <c r="G203" s="213"/>
      <c r="H203" s="213"/>
      <c r="I203" s="213"/>
      <c r="J203" s="321"/>
      <c r="K203" s="321"/>
      <c r="L203" s="321"/>
      <c r="M203" s="213"/>
      <c r="N203" s="213"/>
      <c r="O203" s="213"/>
      <c r="P203" s="213"/>
      <c r="Q203" s="213"/>
      <c r="R203" s="221"/>
      <c r="S203" s="221"/>
      <c r="T203" s="221"/>
      <c r="U203" s="321"/>
      <c r="V203" s="606"/>
      <c r="W203" s="606"/>
      <c r="X203" s="606"/>
      <c r="Y203" s="213"/>
    </row>
    <row r="204" spans="2:25" ht="15.95" customHeight="1" x14ac:dyDescent="0.15">
      <c r="B204" s="301"/>
      <c r="C204" s="608"/>
      <c r="D204" s="609"/>
      <c r="E204" s="228"/>
      <c r="F204" s="268"/>
      <c r="G204" s="213"/>
      <c r="H204" s="213"/>
      <c r="I204" s="213"/>
      <c r="J204" s="321"/>
      <c r="K204" s="321"/>
      <c r="L204" s="321"/>
      <c r="M204" s="213"/>
      <c r="N204" s="213"/>
      <c r="O204" s="213"/>
      <c r="P204" s="213"/>
      <c r="Q204" s="213"/>
      <c r="R204" s="221"/>
      <c r="S204" s="221"/>
      <c r="T204" s="221"/>
      <c r="U204" s="321"/>
      <c r="V204" s="606"/>
      <c r="W204" s="606"/>
      <c r="X204" s="606"/>
      <c r="Y204" s="213"/>
    </row>
    <row r="205" spans="2:25" ht="15.95" customHeight="1" x14ac:dyDescent="0.15">
      <c r="B205" s="301"/>
      <c r="C205" s="608"/>
      <c r="D205" s="609"/>
      <c r="E205" s="228"/>
      <c r="F205" s="268"/>
      <c r="G205" s="213"/>
      <c r="H205" s="213"/>
      <c r="I205" s="213"/>
      <c r="J205" s="321"/>
      <c r="K205" s="321"/>
      <c r="L205" s="321"/>
      <c r="M205" s="213"/>
      <c r="N205" s="213"/>
      <c r="O205" s="213"/>
      <c r="P205" s="213"/>
      <c r="Q205" s="213"/>
      <c r="R205" s="221"/>
      <c r="S205" s="221"/>
      <c r="T205" s="221"/>
      <c r="U205" s="321"/>
      <c r="V205" s="606"/>
      <c r="W205" s="606"/>
      <c r="X205" s="606"/>
      <c r="Y205" s="213"/>
    </row>
    <row r="206" spans="2:25" ht="15.95" customHeight="1" x14ac:dyDescent="0.15">
      <c r="B206" s="301"/>
      <c r="C206" s="608"/>
      <c r="D206" s="609"/>
      <c r="E206" s="228"/>
      <c r="F206" s="268"/>
      <c r="G206" s="213"/>
      <c r="H206" s="213"/>
      <c r="I206" s="213"/>
      <c r="J206" s="321"/>
      <c r="K206" s="321"/>
      <c r="L206" s="321"/>
      <c r="M206" s="213"/>
      <c r="N206" s="213"/>
      <c r="O206" s="213"/>
      <c r="P206" s="213"/>
      <c r="Q206" s="213"/>
      <c r="R206" s="221"/>
      <c r="S206" s="221"/>
      <c r="T206" s="221"/>
      <c r="U206" s="321"/>
      <c r="V206" s="606"/>
      <c r="W206" s="606"/>
      <c r="X206" s="606"/>
      <c r="Y206" s="213"/>
    </row>
    <row r="207" spans="2:25" ht="15.95" customHeight="1" x14ac:dyDescent="0.15">
      <c r="B207" s="301"/>
      <c r="C207" s="608"/>
      <c r="D207" s="609"/>
      <c r="E207" s="228"/>
      <c r="F207" s="268"/>
      <c r="G207" s="213"/>
      <c r="H207" s="213"/>
      <c r="I207" s="213"/>
      <c r="J207" s="321"/>
      <c r="K207" s="321"/>
      <c r="L207" s="321"/>
      <c r="M207" s="213"/>
      <c r="N207" s="213"/>
      <c r="O207" s="213"/>
      <c r="P207" s="213"/>
      <c r="Q207" s="213"/>
      <c r="R207" s="221"/>
      <c r="S207" s="221"/>
      <c r="T207" s="221"/>
      <c r="U207" s="321"/>
      <c r="V207" s="606"/>
      <c r="W207" s="606"/>
      <c r="X207" s="606"/>
      <c r="Y207" s="213"/>
    </row>
    <row r="208" spans="2:25" ht="15.95" customHeight="1" x14ac:dyDescent="0.15">
      <c r="B208" s="301"/>
      <c r="C208" s="608"/>
      <c r="D208" s="609"/>
      <c r="E208" s="228"/>
      <c r="F208" s="268"/>
      <c r="G208" s="213"/>
      <c r="H208" s="213"/>
      <c r="I208" s="213"/>
      <c r="J208" s="321"/>
      <c r="K208" s="321"/>
      <c r="L208" s="321"/>
      <c r="M208" s="213"/>
      <c r="N208" s="213"/>
      <c r="O208" s="213"/>
      <c r="P208" s="213"/>
      <c r="Q208" s="213"/>
      <c r="R208" s="221"/>
      <c r="S208" s="221"/>
      <c r="T208" s="221"/>
      <c r="U208" s="321"/>
      <c r="V208" s="606"/>
      <c r="W208" s="606"/>
      <c r="X208" s="606"/>
      <c r="Y208" s="213"/>
    </row>
    <row r="209" spans="2:25" ht="15.95" customHeight="1" x14ac:dyDescent="0.15">
      <c r="B209" s="301"/>
      <c r="C209" s="608"/>
      <c r="D209" s="609"/>
      <c r="E209" s="228"/>
      <c r="F209" s="268"/>
      <c r="G209" s="213"/>
      <c r="H209" s="213"/>
      <c r="I209" s="213"/>
      <c r="J209" s="321"/>
      <c r="K209" s="321"/>
      <c r="L209" s="321"/>
      <c r="M209" s="213"/>
      <c r="N209" s="213"/>
      <c r="O209" s="213"/>
      <c r="P209" s="213"/>
      <c r="Q209" s="213"/>
      <c r="R209" s="221"/>
      <c r="S209" s="221"/>
      <c r="T209" s="221"/>
      <c r="U209" s="321"/>
      <c r="V209" s="606"/>
      <c r="W209" s="606"/>
      <c r="X209" s="606"/>
      <c r="Y209" s="213"/>
    </row>
    <row r="210" spans="2:25" ht="15.95" customHeight="1" x14ac:dyDescent="0.15">
      <c r="B210" s="301"/>
      <c r="C210" s="608"/>
      <c r="D210" s="609"/>
      <c r="E210" s="228"/>
      <c r="F210" s="268"/>
      <c r="G210" s="213"/>
      <c r="H210" s="213"/>
      <c r="I210" s="213"/>
      <c r="J210" s="321"/>
      <c r="K210" s="321"/>
      <c r="L210" s="321"/>
      <c r="M210" s="213"/>
      <c r="N210" s="213"/>
      <c r="O210" s="213"/>
      <c r="P210" s="213"/>
      <c r="Q210" s="213"/>
      <c r="R210" s="221"/>
      <c r="S210" s="221"/>
      <c r="T210" s="221"/>
      <c r="U210" s="321"/>
      <c r="V210" s="606"/>
      <c r="W210" s="606"/>
      <c r="X210" s="606"/>
      <c r="Y210" s="213"/>
    </row>
    <row r="211" spans="2:25" ht="15.95" customHeight="1" x14ac:dyDescent="0.15">
      <c r="B211" s="301"/>
      <c r="C211" s="608"/>
      <c r="D211" s="609"/>
      <c r="E211" s="228"/>
      <c r="F211" s="268"/>
      <c r="G211" s="213"/>
      <c r="H211" s="213"/>
      <c r="I211" s="213"/>
      <c r="J211" s="321"/>
      <c r="K211" s="321"/>
      <c r="L211" s="321"/>
      <c r="M211" s="213"/>
      <c r="N211" s="213"/>
      <c r="O211" s="213"/>
      <c r="P211" s="213"/>
      <c r="Q211" s="213"/>
      <c r="R211" s="221"/>
      <c r="S211" s="221"/>
      <c r="T211" s="221"/>
      <c r="U211" s="321"/>
      <c r="V211" s="606"/>
      <c r="W211" s="606"/>
      <c r="X211" s="606"/>
      <c r="Y211" s="213"/>
    </row>
    <row r="212" spans="2:25" ht="15.95" customHeight="1" x14ac:dyDescent="0.15">
      <c r="B212" s="302"/>
      <c r="C212" s="608"/>
      <c r="D212" s="609"/>
      <c r="E212" s="228"/>
      <c r="F212" s="268"/>
      <c r="G212" s="213"/>
      <c r="H212" s="213"/>
      <c r="I212" s="213"/>
      <c r="J212" s="321"/>
      <c r="K212" s="321"/>
      <c r="L212" s="321"/>
      <c r="M212" s="213"/>
      <c r="N212" s="213"/>
      <c r="O212" s="213"/>
      <c r="P212" s="213"/>
      <c r="Q212" s="213"/>
      <c r="R212" s="221"/>
      <c r="S212" s="221"/>
      <c r="T212" s="221"/>
      <c r="U212" s="321"/>
      <c r="V212" s="606"/>
      <c r="W212" s="606"/>
      <c r="X212" s="606"/>
      <c r="Y212" s="213"/>
    </row>
    <row r="213" spans="2:25" ht="15.95" customHeight="1" x14ac:dyDescent="0.15">
      <c r="B213" s="26"/>
      <c r="C213" s="1" t="s">
        <v>142</v>
      </c>
      <c r="D213" s="7"/>
      <c r="F213" s="7"/>
      <c r="G213" s="24"/>
      <c r="H213" s="24"/>
      <c r="I213" s="24"/>
      <c r="J213" s="24"/>
      <c r="K213" s="24"/>
      <c r="L213" s="24"/>
      <c r="M213" s="24"/>
      <c r="N213" s="24"/>
      <c r="O213" s="24"/>
      <c r="P213" s="25"/>
      <c r="Q213" s="36"/>
      <c r="R213" s="7"/>
      <c r="S213" s="7"/>
      <c r="T213" s="24"/>
      <c r="U213" s="37"/>
      <c r="V213" s="37"/>
      <c r="W213" s="37"/>
      <c r="X213" s="37"/>
      <c r="Y213" s="7"/>
    </row>
    <row r="214" spans="2:25" ht="15.95" customHeight="1" x14ac:dyDescent="0.15">
      <c r="B214" s="26"/>
      <c r="C214" s="30" t="s">
        <v>143</v>
      </c>
      <c r="D214" s="7"/>
      <c r="F214" s="7"/>
      <c r="G214" s="24"/>
      <c r="H214" s="24"/>
      <c r="I214" s="24"/>
      <c r="J214" s="24"/>
      <c r="K214" s="24"/>
      <c r="L214" s="24"/>
      <c r="M214" s="24"/>
      <c r="N214" s="24"/>
      <c r="O214" s="24"/>
      <c r="P214" s="25"/>
      <c r="Q214" s="36"/>
      <c r="R214" s="7"/>
      <c r="S214" s="7"/>
      <c r="T214" s="24"/>
      <c r="U214" s="37"/>
      <c r="V214" s="37"/>
      <c r="W214" s="37"/>
      <c r="X214" s="37"/>
      <c r="Y214" s="7"/>
    </row>
    <row r="215" spans="2:25" ht="15.95" customHeight="1" x14ac:dyDescent="0.15">
      <c r="B215" s="27"/>
      <c r="C215" s="3" t="s">
        <v>144</v>
      </c>
      <c r="D215" s="3"/>
      <c r="E215" s="3"/>
      <c r="F215" s="3"/>
      <c r="G215" s="3"/>
      <c r="H215" s="3"/>
      <c r="I215" s="3"/>
      <c r="J215" s="3"/>
      <c r="K215" s="3"/>
      <c r="L215" s="3"/>
      <c r="M215" s="3"/>
      <c r="N215" s="3"/>
      <c r="O215" s="3"/>
      <c r="P215" s="3"/>
      <c r="Q215" s="3"/>
      <c r="R215" s="3"/>
      <c r="S215" s="3"/>
      <c r="T215" s="3"/>
      <c r="U215" s="3"/>
      <c r="V215" s="3"/>
      <c r="W215" s="3"/>
      <c r="X215" s="3"/>
    </row>
    <row r="216" spans="2:25" ht="15.95" customHeight="1" x14ac:dyDescent="0.15">
      <c r="B216" s="3"/>
      <c r="C216" s="3" t="s">
        <v>145</v>
      </c>
      <c r="D216" s="3"/>
      <c r="E216" s="3"/>
      <c r="F216" s="3"/>
      <c r="G216" s="3"/>
      <c r="H216" s="3"/>
      <c r="I216" s="3"/>
      <c r="J216" s="3"/>
      <c r="K216" s="3"/>
      <c r="L216" s="3"/>
      <c r="M216" s="3"/>
      <c r="N216" s="3"/>
      <c r="O216" s="3"/>
      <c r="P216" s="3"/>
      <c r="Q216" s="3"/>
      <c r="R216" s="3"/>
      <c r="S216" s="3"/>
      <c r="T216" s="3"/>
      <c r="U216" s="3"/>
      <c r="V216" s="3"/>
      <c r="W216" s="3"/>
      <c r="X216" s="3"/>
    </row>
    <row r="217" spans="2:25" ht="15.95" customHeight="1" x14ac:dyDescent="0.15">
      <c r="B217" s="3"/>
      <c r="C217" s="3" t="s">
        <v>146</v>
      </c>
      <c r="D217" s="3"/>
      <c r="E217" s="3"/>
      <c r="F217" s="3"/>
      <c r="G217" s="3"/>
      <c r="H217" s="3"/>
      <c r="I217" s="3"/>
      <c r="J217" s="3"/>
      <c r="K217" s="3"/>
      <c r="L217" s="3"/>
      <c r="M217" s="3"/>
      <c r="N217" s="3"/>
      <c r="O217" s="3"/>
      <c r="P217" s="3"/>
      <c r="Q217" s="3"/>
      <c r="R217" s="3"/>
      <c r="S217" s="3"/>
      <c r="T217" s="3"/>
      <c r="U217" s="3"/>
      <c r="V217" s="3"/>
      <c r="W217" s="3"/>
      <c r="X217" s="3"/>
    </row>
    <row r="218" spans="2:25" ht="15.95" customHeight="1" x14ac:dyDescent="0.15">
      <c r="C218" s="4" t="s">
        <v>106</v>
      </c>
    </row>
  </sheetData>
  <dataConsolidate/>
  <mergeCells count="652">
    <mergeCell ref="C40:D40"/>
    <mergeCell ref="J40:L40"/>
    <mergeCell ref="U40:X40"/>
    <mergeCell ref="C41:D41"/>
    <mergeCell ref="J41:L41"/>
    <mergeCell ref="U41:X41"/>
    <mergeCell ref="C42:D42"/>
    <mergeCell ref="J42:L42"/>
    <mergeCell ref="U42:X42"/>
    <mergeCell ref="C37:D37"/>
    <mergeCell ref="J37:L37"/>
    <mergeCell ref="U37:X37"/>
    <mergeCell ref="C38:D38"/>
    <mergeCell ref="J38:L38"/>
    <mergeCell ref="U38:X38"/>
    <mergeCell ref="C39:D39"/>
    <mergeCell ref="J39:L39"/>
    <mergeCell ref="U39:X39"/>
    <mergeCell ref="C34:D34"/>
    <mergeCell ref="J34:L34"/>
    <mergeCell ref="U34:X34"/>
    <mergeCell ref="C35:D35"/>
    <mergeCell ref="J35:L35"/>
    <mergeCell ref="U35:X35"/>
    <mergeCell ref="C36:D36"/>
    <mergeCell ref="J36:L36"/>
    <mergeCell ref="U36:X36"/>
    <mergeCell ref="C31:D31"/>
    <mergeCell ref="J31:L31"/>
    <mergeCell ref="U31:X31"/>
    <mergeCell ref="C32:D32"/>
    <mergeCell ref="J32:L32"/>
    <mergeCell ref="U32:X32"/>
    <mergeCell ref="C33:D33"/>
    <mergeCell ref="J33:L33"/>
    <mergeCell ref="U33:X33"/>
    <mergeCell ref="C28:D28"/>
    <mergeCell ref="J28:L28"/>
    <mergeCell ref="U28:X28"/>
    <mergeCell ref="C29:D29"/>
    <mergeCell ref="J29:L29"/>
    <mergeCell ref="U29:X29"/>
    <mergeCell ref="C30:D30"/>
    <mergeCell ref="J30:L30"/>
    <mergeCell ref="U30:X30"/>
    <mergeCell ref="C25:D25"/>
    <mergeCell ref="J25:L25"/>
    <mergeCell ref="U25:X25"/>
    <mergeCell ref="C26:D26"/>
    <mergeCell ref="J26:L26"/>
    <mergeCell ref="U26:X26"/>
    <mergeCell ref="C27:D27"/>
    <mergeCell ref="J27:L27"/>
    <mergeCell ref="U27:X27"/>
    <mergeCell ref="C22:D22"/>
    <mergeCell ref="J22:L22"/>
    <mergeCell ref="U22:X22"/>
    <mergeCell ref="C23:D23"/>
    <mergeCell ref="J23:L23"/>
    <mergeCell ref="U23:X23"/>
    <mergeCell ref="C24:D24"/>
    <mergeCell ref="J24:L24"/>
    <mergeCell ref="U24:X24"/>
    <mergeCell ref="C19:D19"/>
    <mergeCell ref="J19:L19"/>
    <mergeCell ref="U19:X19"/>
    <mergeCell ref="C20:D20"/>
    <mergeCell ref="J20:L20"/>
    <mergeCell ref="U20:X20"/>
    <mergeCell ref="C21:D21"/>
    <mergeCell ref="J21:L21"/>
    <mergeCell ref="U21:X21"/>
    <mergeCell ref="C15:D15"/>
    <mergeCell ref="J15:L15"/>
    <mergeCell ref="C16:D16"/>
    <mergeCell ref="J16:L16"/>
    <mergeCell ref="U16:X16"/>
    <mergeCell ref="C17:D17"/>
    <mergeCell ref="J17:L17"/>
    <mergeCell ref="U17:X17"/>
    <mergeCell ref="C18:D18"/>
    <mergeCell ref="J18:L18"/>
    <mergeCell ref="U18:X18"/>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72:D72"/>
    <mergeCell ref="J72:L72"/>
    <mergeCell ref="U72:X72"/>
    <mergeCell ref="C73:D73"/>
    <mergeCell ref="J73:L73"/>
    <mergeCell ref="U73:X73"/>
    <mergeCell ref="C74:D74"/>
    <mergeCell ref="J74:L74"/>
    <mergeCell ref="U74:X74"/>
    <mergeCell ref="C69:D69"/>
    <mergeCell ref="J69:L69"/>
    <mergeCell ref="U69:X69"/>
    <mergeCell ref="C70:D70"/>
    <mergeCell ref="J70:L70"/>
    <mergeCell ref="U70:X70"/>
    <mergeCell ref="C71:D71"/>
    <mergeCell ref="J71:L71"/>
    <mergeCell ref="U71:X71"/>
    <mergeCell ref="C66:D66"/>
    <mergeCell ref="J66:L66"/>
    <mergeCell ref="U66:X66"/>
    <mergeCell ref="C67:D67"/>
    <mergeCell ref="J67:L67"/>
    <mergeCell ref="U67:X67"/>
    <mergeCell ref="C68:D68"/>
    <mergeCell ref="J68:L68"/>
    <mergeCell ref="U68:X68"/>
    <mergeCell ref="C63:D63"/>
    <mergeCell ref="J63:L63"/>
    <mergeCell ref="U63:X63"/>
    <mergeCell ref="C64:D64"/>
    <mergeCell ref="J64:L64"/>
    <mergeCell ref="U64:X64"/>
    <mergeCell ref="C65:D65"/>
    <mergeCell ref="J65:L65"/>
    <mergeCell ref="U65:X65"/>
    <mergeCell ref="C60:D60"/>
    <mergeCell ref="J60:L60"/>
    <mergeCell ref="U60:X60"/>
    <mergeCell ref="C61:D61"/>
    <mergeCell ref="J61:L61"/>
    <mergeCell ref="U61:X61"/>
    <mergeCell ref="C62:D62"/>
    <mergeCell ref="J62:L62"/>
    <mergeCell ref="U62:X62"/>
    <mergeCell ref="C57:D57"/>
    <mergeCell ref="J57:L57"/>
    <mergeCell ref="U57:X57"/>
    <mergeCell ref="C58:D58"/>
    <mergeCell ref="J58:L58"/>
    <mergeCell ref="U58:X58"/>
    <mergeCell ref="C59:D59"/>
    <mergeCell ref="J59:L59"/>
    <mergeCell ref="U59:X59"/>
    <mergeCell ref="C54:D54"/>
    <mergeCell ref="J54:L54"/>
    <mergeCell ref="U54:X54"/>
    <mergeCell ref="C55:D55"/>
    <mergeCell ref="J55:L55"/>
    <mergeCell ref="U55:X55"/>
    <mergeCell ref="C56:D56"/>
    <mergeCell ref="J56:L56"/>
    <mergeCell ref="U56:X56"/>
    <mergeCell ref="C51:D51"/>
    <mergeCell ref="J51:L51"/>
    <mergeCell ref="U51:X51"/>
    <mergeCell ref="C52:D52"/>
    <mergeCell ref="J52:L52"/>
    <mergeCell ref="U52:X52"/>
    <mergeCell ref="C53:D53"/>
    <mergeCell ref="J53:L53"/>
    <mergeCell ref="U53:X53"/>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C49:D49"/>
    <mergeCell ref="J49:L49"/>
    <mergeCell ref="U49:X49"/>
    <mergeCell ref="C50:D50"/>
    <mergeCell ref="J50:L50"/>
    <mergeCell ref="U50:X50"/>
    <mergeCell ref="C108:D108"/>
    <mergeCell ref="J108:L108"/>
    <mergeCell ref="U108:X108"/>
    <mergeCell ref="C109:D109"/>
    <mergeCell ref="J109:L109"/>
    <mergeCell ref="U109:X109"/>
    <mergeCell ref="C110:D110"/>
    <mergeCell ref="J110:L110"/>
    <mergeCell ref="U110:X110"/>
    <mergeCell ref="C105:D105"/>
    <mergeCell ref="J105:L105"/>
    <mergeCell ref="U105:X105"/>
    <mergeCell ref="C106:D106"/>
    <mergeCell ref="J106:L106"/>
    <mergeCell ref="U106:X106"/>
    <mergeCell ref="C107:D107"/>
    <mergeCell ref="J107:L107"/>
    <mergeCell ref="U107:X107"/>
    <mergeCell ref="C102:D102"/>
    <mergeCell ref="J102:L102"/>
    <mergeCell ref="U102:X102"/>
    <mergeCell ref="C103:D103"/>
    <mergeCell ref="J103:L103"/>
    <mergeCell ref="U103:X103"/>
    <mergeCell ref="C104:D104"/>
    <mergeCell ref="J104:L104"/>
    <mergeCell ref="U104:X104"/>
    <mergeCell ref="C99:D99"/>
    <mergeCell ref="J99:L99"/>
    <mergeCell ref="U99:X99"/>
    <mergeCell ref="C100:D100"/>
    <mergeCell ref="J100:L100"/>
    <mergeCell ref="U100:X100"/>
    <mergeCell ref="C101:D101"/>
    <mergeCell ref="J101:L101"/>
    <mergeCell ref="U101:X101"/>
    <mergeCell ref="C96:D96"/>
    <mergeCell ref="J96:L96"/>
    <mergeCell ref="U96:X96"/>
    <mergeCell ref="C97:D97"/>
    <mergeCell ref="J97:L97"/>
    <mergeCell ref="U97:X97"/>
    <mergeCell ref="C98:D98"/>
    <mergeCell ref="J98:L98"/>
    <mergeCell ref="U98:X98"/>
    <mergeCell ref="C93:D93"/>
    <mergeCell ref="J93:L93"/>
    <mergeCell ref="U93:X93"/>
    <mergeCell ref="C94:D94"/>
    <mergeCell ref="J94:L94"/>
    <mergeCell ref="U94:X94"/>
    <mergeCell ref="C95:D95"/>
    <mergeCell ref="J95:L95"/>
    <mergeCell ref="U95:X95"/>
    <mergeCell ref="C90:D90"/>
    <mergeCell ref="J90:L90"/>
    <mergeCell ref="U90:X90"/>
    <mergeCell ref="C91:D91"/>
    <mergeCell ref="J91:L91"/>
    <mergeCell ref="U91:X91"/>
    <mergeCell ref="C92:D92"/>
    <mergeCell ref="J92:L92"/>
    <mergeCell ref="U92:X92"/>
    <mergeCell ref="C87:D87"/>
    <mergeCell ref="J87:L87"/>
    <mergeCell ref="U87:X87"/>
    <mergeCell ref="C88:D88"/>
    <mergeCell ref="J88:L88"/>
    <mergeCell ref="U88:X88"/>
    <mergeCell ref="C89:D89"/>
    <mergeCell ref="J89:L89"/>
    <mergeCell ref="U89:X89"/>
    <mergeCell ref="C83:D83"/>
    <mergeCell ref="J83:L83"/>
    <mergeCell ref="U83:X83"/>
    <mergeCell ref="C84:D84"/>
    <mergeCell ref="J84:L84"/>
    <mergeCell ref="C85:D85"/>
    <mergeCell ref="J85:L85"/>
    <mergeCell ref="U85:X85"/>
    <mergeCell ref="C86:D86"/>
    <mergeCell ref="J86:L86"/>
    <mergeCell ref="U86:X86"/>
    <mergeCell ref="C143:D143"/>
    <mergeCell ref="J143:L143"/>
    <mergeCell ref="U143:X143"/>
    <mergeCell ref="C144:D144"/>
    <mergeCell ref="J144:L144"/>
    <mergeCell ref="U144:X144"/>
    <mergeCell ref="B77:B110"/>
    <mergeCell ref="C77:D77"/>
    <mergeCell ref="J77:L77"/>
    <mergeCell ref="U77:X77"/>
    <mergeCell ref="C78:D78"/>
    <mergeCell ref="J78:L78"/>
    <mergeCell ref="U78:X78"/>
    <mergeCell ref="C79:D79"/>
    <mergeCell ref="J79:L79"/>
    <mergeCell ref="U79:X79"/>
    <mergeCell ref="C80:D80"/>
    <mergeCell ref="J80:L80"/>
    <mergeCell ref="U80:X80"/>
    <mergeCell ref="C81:D81"/>
    <mergeCell ref="J81:L81"/>
    <mergeCell ref="U81:X81"/>
    <mergeCell ref="C82:D82"/>
    <mergeCell ref="J82:L82"/>
    <mergeCell ref="C140:D140"/>
    <mergeCell ref="J140:L140"/>
    <mergeCell ref="U140:X140"/>
    <mergeCell ref="C141:D141"/>
    <mergeCell ref="J141:L141"/>
    <mergeCell ref="U141:X141"/>
    <mergeCell ref="C142:D142"/>
    <mergeCell ref="J142:L142"/>
    <mergeCell ref="U142:X142"/>
    <mergeCell ref="C137:D137"/>
    <mergeCell ref="J137:L137"/>
    <mergeCell ref="U137:X137"/>
    <mergeCell ref="C138:D138"/>
    <mergeCell ref="J138:L138"/>
    <mergeCell ref="U138:X138"/>
    <mergeCell ref="C139:D139"/>
    <mergeCell ref="J139:L139"/>
    <mergeCell ref="U139:X139"/>
    <mergeCell ref="C134:D134"/>
    <mergeCell ref="J134:L134"/>
    <mergeCell ref="U134:X134"/>
    <mergeCell ref="C135:D135"/>
    <mergeCell ref="J135:L135"/>
    <mergeCell ref="U135:X135"/>
    <mergeCell ref="C136:D136"/>
    <mergeCell ref="J136:L136"/>
    <mergeCell ref="U136:X136"/>
    <mergeCell ref="C131:D131"/>
    <mergeCell ref="J131:L131"/>
    <mergeCell ref="U131:X131"/>
    <mergeCell ref="C132:D132"/>
    <mergeCell ref="J132:L132"/>
    <mergeCell ref="U132:X132"/>
    <mergeCell ref="C133:D133"/>
    <mergeCell ref="J133:L133"/>
    <mergeCell ref="U133:X133"/>
    <mergeCell ref="C128:D128"/>
    <mergeCell ref="J128:L128"/>
    <mergeCell ref="U128:X128"/>
    <mergeCell ref="C129:D129"/>
    <mergeCell ref="J129:L129"/>
    <mergeCell ref="U129:X129"/>
    <mergeCell ref="C130:D130"/>
    <mergeCell ref="J130:L130"/>
    <mergeCell ref="U130:X130"/>
    <mergeCell ref="C125:D125"/>
    <mergeCell ref="J125:L125"/>
    <mergeCell ref="U125:X125"/>
    <mergeCell ref="C126:D126"/>
    <mergeCell ref="J126:L126"/>
    <mergeCell ref="U126:X126"/>
    <mergeCell ref="C127:D127"/>
    <mergeCell ref="J127:L127"/>
    <mergeCell ref="U127:X127"/>
    <mergeCell ref="C122:D122"/>
    <mergeCell ref="J122:L122"/>
    <mergeCell ref="U122:X122"/>
    <mergeCell ref="C123:D123"/>
    <mergeCell ref="J123:L123"/>
    <mergeCell ref="U123:X123"/>
    <mergeCell ref="C124:D124"/>
    <mergeCell ref="J124:L124"/>
    <mergeCell ref="U124:X124"/>
    <mergeCell ref="C119:D119"/>
    <mergeCell ref="J119:L119"/>
    <mergeCell ref="U119:X119"/>
    <mergeCell ref="C120:D120"/>
    <mergeCell ref="J120:L120"/>
    <mergeCell ref="U120:X120"/>
    <mergeCell ref="C121:D121"/>
    <mergeCell ref="J121:L121"/>
    <mergeCell ref="U121:X121"/>
    <mergeCell ref="B111:B144"/>
    <mergeCell ref="C111:D111"/>
    <mergeCell ref="J111:L111"/>
    <mergeCell ref="U111:X111"/>
    <mergeCell ref="C112:D112"/>
    <mergeCell ref="J112:L112"/>
    <mergeCell ref="U112:X112"/>
    <mergeCell ref="C113:D113"/>
    <mergeCell ref="J113:L113"/>
    <mergeCell ref="U113:X113"/>
    <mergeCell ref="C114:D114"/>
    <mergeCell ref="J114:L114"/>
    <mergeCell ref="U114:X114"/>
    <mergeCell ref="C115:D115"/>
    <mergeCell ref="J115:L115"/>
    <mergeCell ref="U115:X115"/>
    <mergeCell ref="C116:D116"/>
    <mergeCell ref="J116:L116"/>
    <mergeCell ref="U116:X116"/>
    <mergeCell ref="C117:D117"/>
    <mergeCell ref="J117:L117"/>
    <mergeCell ref="C118:D118"/>
    <mergeCell ref="J118:L118"/>
    <mergeCell ref="U118:X118"/>
    <mergeCell ref="C176:D176"/>
    <mergeCell ref="J176:L176"/>
    <mergeCell ref="U176:X176"/>
    <mergeCell ref="C177:D177"/>
    <mergeCell ref="J177:L177"/>
    <mergeCell ref="U177:X177"/>
    <mergeCell ref="C178:D178"/>
    <mergeCell ref="J178:L178"/>
    <mergeCell ref="U178:X178"/>
    <mergeCell ref="C173:D173"/>
    <mergeCell ref="J173:L173"/>
    <mergeCell ref="U173:X173"/>
    <mergeCell ref="C174:D174"/>
    <mergeCell ref="J174:L174"/>
    <mergeCell ref="U174:X174"/>
    <mergeCell ref="C175:D175"/>
    <mergeCell ref="J175:L175"/>
    <mergeCell ref="U175:X175"/>
    <mergeCell ref="C170:D170"/>
    <mergeCell ref="J170:L170"/>
    <mergeCell ref="U170:X170"/>
    <mergeCell ref="C171:D171"/>
    <mergeCell ref="J171:L171"/>
    <mergeCell ref="U171:X171"/>
    <mergeCell ref="C172:D172"/>
    <mergeCell ref="J172:L172"/>
    <mergeCell ref="U172:X172"/>
    <mergeCell ref="C167:D167"/>
    <mergeCell ref="J167:L167"/>
    <mergeCell ref="U167:X167"/>
    <mergeCell ref="C168:D168"/>
    <mergeCell ref="J168:L168"/>
    <mergeCell ref="U168:X168"/>
    <mergeCell ref="C169:D169"/>
    <mergeCell ref="J169:L169"/>
    <mergeCell ref="U169:X169"/>
    <mergeCell ref="C164:D164"/>
    <mergeCell ref="J164:L164"/>
    <mergeCell ref="U164:X164"/>
    <mergeCell ref="C165:D165"/>
    <mergeCell ref="J165:L165"/>
    <mergeCell ref="U165:X165"/>
    <mergeCell ref="C166:D166"/>
    <mergeCell ref="J166:L166"/>
    <mergeCell ref="U166:X166"/>
    <mergeCell ref="C161:D161"/>
    <mergeCell ref="J161:L161"/>
    <mergeCell ref="U161:X161"/>
    <mergeCell ref="C162:D162"/>
    <mergeCell ref="J162:L162"/>
    <mergeCell ref="U162:X162"/>
    <mergeCell ref="C163:D163"/>
    <mergeCell ref="J163:L163"/>
    <mergeCell ref="U163:X163"/>
    <mergeCell ref="B145:B178"/>
    <mergeCell ref="C145:D145"/>
    <mergeCell ref="J145:L145"/>
    <mergeCell ref="U145:X145"/>
    <mergeCell ref="C146:D146"/>
    <mergeCell ref="J146:L146"/>
    <mergeCell ref="U146:X146"/>
    <mergeCell ref="C147:D147"/>
    <mergeCell ref="J147:L147"/>
    <mergeCell ref="U147:X147"/>
    <mergeCell ref="C148:D148"/>
    <mergeCell ref="J148:L148"/>
    <mergeCell ref="U148:X148"/>
    <mergeCell ref="C149:D149"/>
    <mergeCell ref="J149:L149"/>
    <mergeCell ref="U149:X149"/>
    <mergeCell ref="C150:D150"/>
    <mergeCell ref="J150:L150"/>
    <mergeCell ref="U150:X150"/>
    <mergeCell ref="C151:D151"/>
    <mergeCell ref="J151:L151"/>
    <mergeCell ref="U151:X151"/>
    <mergeCell ref="C152:D152"/>
    <mergeCell ref="C160:D160"/>
    <mergeCell ref="U210:X210"/>
    <mergeCell ref="U211:X211"/>
    <mergeCell ref="U179:X179"/>
    <mergeCell ref="U180:X180"/>
    <mergeCell ref="U181:X181"/>
    <mergeCell ref="U182:X182"/>
    <mergeCell ref="U183:X183"/>
    <mergeCell ref="U187:X187"/>
    <mergeCell ref="U189:X189"/>
    <mergeCell ref="U190:X190"/>
    <mergeCell ref="U191:X191"/>
    <mergeCell ref="U192:X192"/>
    <mergeCell ref="U193:X193"/>
    <mergeCell ref="U194:X194"/>
    <mergeCell ref="U195:X195"/>
    <mergeCell ref="U196:X196"/>
    <mergeCell ref="U197:X197"/>
    <mergeCell ref="U205:X205"/>
    <mergeCell ref="U206:X206"/>
    <mergeCell ref="U207:X207"/>
    <mergeCell ref="G5:H6"/>
    <mergeCell ref="I5:N6"/>
    <mergeCell ref="T5:X6"/>
    <mergeCell ref="P5:S6"/>
    <mergeCell ref="U208:X208"/>
    <mergeCell ref="U209:X209"/>
    <mergeCell ref="J160:L160"/>
    <mergeCell ref="U160:X160"/>
    <mergeCell ref="U82:X82"/>
    <mergeCell ref="U14:X14"/>
    <mergeCell ref="J152:L152"/>
    <mergeCell ref="U153:X153"/>
    <mergeCell ref="U154:X154"/>
    <mergeCell ref="U155:X155"/>
    <mergeCell ref="U156:X156"/>
    <mergeCell ref="U157:X157"/>
    <mergeCell ref="C183:D183"/>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J7:L8"/>
    <mergeCell ref="I7:I8"/>
    <mergeCell ref="M7:M8"/>
    <mergeCell ref="N7:N8"/>
    <mergeCell ref="B179:B212"/>
    <mergeCell ref="C200:D200"/>
    <mergeCell ref="U188:X188"/>
    <mergeCell ref="J202:L202"/>
    <mergeCell ref="C204:D204"/>
    <mergeCell ref="C203:D203"/>
    <mergeCell ref="J203:L203"/>
    <mergeCell ref="C187:D187"/>
    <mergeCell ref="J193:L193"/>
    <mergeCell ref="J187:L187"/>
    <mergeCell ref="C189:D189"/>
    <mergeCell ref="J189:L189"/>
    <mergeCell ref="C191:D191"/>
    <mergeCell ref="J191:L191"/>
    <mergeCell ref="C193:D193"/>
    <mergeCell ref="J192:L192"/>
    <mergeCell ref="J188:L188"/>
    <mergeCell ref="C188:D188"/>
    <mergeCell ref="U198:X198"/>
    <mergeCell ref="U199:X199"/>
    <mergeCell ref="U200:X200"/>
    <mergeCell ref="U201:X201"/>
    <mergeCell ref="U202:X202"/>
    <mergeCell ref="U203:X203"/>
    <mergeCell ref="U204:X204"/>
    <mergeCell ref="U212:X212"/>
    <mergeCell ref="J196:L196"/>
    <mergeCell ref="C194:D194"/>
    <mergeCell ref="J194:L194"/>
    <mergeCell ref="C190:D190"/>
    <mergeCell ref="C202:D202"/>
    <mergeCell ref="C192:D192"/>
    <mergeCell ref="J190:L190"/>
    <mergeCell ref="J195:L195"/>
    <mergeCell ref="C201:D201"/>
    <mergeCell ref="J198:L198"/>
    <mergeCell ref="J199:L199"/>
    <mergeCell ref="J201:L201"/>
    <mergeCell ref="J200:L200"/>
    <mergeCell ref="J197:L197"/>
    <mergeCell ref="C195:D195"/>
    <mergeCell ref="C196:D196"/>
    <mergeCell ref="C197:D197"/>
    <mergeCell ref="C198:D198"/>
    <mergeCell ref="C209:D209"/>
    <mergeCell ref="C212:D212"/>
    <mergeCell ref="J212:L212"/>
    <mergeCell ref="J204:L204"/>
    <mergeCell ref="C199:D199"/>
    <mergeCell ref="C211:D211"/>
    <mergeCell ref="J211:L211"/>
    <mergeCell ref="C205:D205"/>
    <mergeCell ref="J205:L205"/>
    <mergeCell ref="J210:L210"/>
    <mergeCell ref="C210:D210"/>
    <mergeCell ref="J207:L207"/>
    <mergeCell ref="J206:L206"/>
    <mergeCell ref="J208:L208"/>
    <mergeCell ref="J209:L209"/>
    <mergeCell ref="C206:D206"/>
    <mergeCell ref="C207:D207"/>
    <mergeCell ref="C208:D208"/>
    <mergeCell ref="C153:D153"/>
    <mergeCell ref="J153:L153"/>
    <mergeCell ref="C154:D154"/>
    <mergeCell ref="J154:L154"/>
    <mergeCell ref="C155:D155"/>
    <mergeCell ref="J155:L155"/>
    <mergeCell ref="C156:D156"/>
    <mergeCell ref="J156:L156"/>
    <mergeCell ref="C157:D157"/>
    <mergeCell ref="J157:L157"/>
    <mergeCell ref="C158:D158"/>
    <mergeCell ref="J158:L158"/>
    <mergeCell ref="C159:D159"/>
    <mergeCell ref="J159:L159"/>
    <mergeCell ref="U184:X184"/>
    <mergeCell ref="U185:X185"/>
    <mergeCell ref="U186:X186"/>
    <mergeCell ref="J183:L183"/>
    <mergeCell ref="C184:D184"/>
    <mergeCell ref="C185:D185"/>
    <mergeCell ref="C186:D186"/>
    <mergeCell ref="J184:L184"/>
    <mergeCell ref="J185:L185"/>
    <mergeCell ref="J186:L186"/>
    <mergeCell ref="C182:D182"/>
    <mergeCell ref="J179:L179"/>
    <mergeCell ref="J181:L181"/>
    <mergeCell ref="C179:D179"/>
    <mergeCell ref="C181:D181"/>
    <mergeCell ref="C180:D180"/>
    <mergeCell ref="J180:L180"/>
    <mergeCell ref="J182:L182"/>
    <mergeCell ref="U158:X158"/>
    <mergeCell ref="U159:X159"/>
    <mergeCell ref="Y5:Y8"/>
    <mergeCell ref="T3:W4"/>
    <mergeCell ref="X3:Y4"/>
    <mergeCell ref="P3:S3"/>
    <mergeCell ref="P4:S4"/>
    <mergeCell ref="S7:S8"/>
    <mergeCell ref="T7:T8"/>
    <mergeCell ref="U7:X8"/>
    <mergeCell ref="U152:X152"/>
    <mergeCell ref="U48:X48"/>
    <mergeCell ref="U15:X15"/>
    <mergeCell ref="U117:X117"/>
    <mergeCell ref="U84:X84"/>
  </mergeCells>
  <phoneticPr fontId="12"/>
  <dataValidations count="3">
    <dataValidation type="list" errorStyle="warning" allowBlank="1" showInputMessage="1" showErrorMessage="1" error="選択出来ません" sqref="H9:H212" xr:uid="{1A70FD77-555F-4FFE-ACD4-79AFC5B4C600}">
      <formula1>INDIRECT(G9)</formula1>
    </dataValidation>
    <dataValidation allowBlank="1" showInputMessage="1" showErrorMessage="1" prompt="前回の定期点検年月日を入力" sqref="O6" xr:uid="{383D81ED-584A-4049-92A3-83513F9DB4B4}"/>
    <dataValidation allowBlank="1" showInputMessage="1" showErrorMessage="1" prompt="覆工スパン毎に連番を記入。_x000a_数値で入力する。" sqref="E9:E212" xr:uid="{BCD82D75-7463-4E10-BEB1-7AF8A1394E47}"/>
  </dataValidations>
  <printOptions horizontalCentered="1" verticalCentered="1"/>
  <pageMargins left="0.23622047244094491" right="0.23622047244094491" top="0.74803149606299213" bottom="0.74803149606299213" header="0.31496062992125984" footer="0.31496062992125984"/>
  <pageSetup paperSize="9" scale="77" fitToHeight="0" orientation="landscape" copies="2" r:id="rId1"/>
  <headerFooter alignWithMargins="0"/>
  <rowBreaks count="5" manualBreakCount="5">
    <brk id="42" min="1" max="24" man="1"/>
    <brk id="76" min="1" max="24" man="1"/>
    <brk id="110" min="1" max="24" man="1"/>
    <brk id="144" min="1" max="24" man="1"/>
    <brk id="178"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I9:I212</xm:sqref>
        </x14:dataValidation>
        <x14:dataValidation type="list" allowBlank="1" showInputMessage="1" showErrorMessage="1" xr:uid="{00000000-0002-0000-0600-000006000000}">
          <x14:formula1>
            <xm:f>'(参考)リスト'!$J$16:$J$18</xm:f>
          </x14:formula1>
          <xm:sqref>T9:T212</xm:sqref>
        </x14:dataValidation>
        <x14:dataValidation type="list" allowBlank="1" showInputMessage="1" showErrorMessage="1" xr:uid="{00000000-0002-0000-0600-000007000000}">
          <x14:formula1>
            <xm:f>'(参考)リスト'!$H$16:$H$17</xm:f>
          </x14:formula1>
          <xm:sqref>R9:R212</xm:sqref>
        </x14:dataValidation>
        <x14:dataValidation type="list" allowBlank="1" showInputMessage="1" showErrorMessage="1" xr:uid="{00000000-0002-0000-0600-000008000000}">
          <x14:formula1>
            <xm:f>'(参考)リスト'!$I$16:$I$18</xm:f>
          </x14:formula1>
          <xm:sqref>S9:S212</xm:sqref>
        </x14:dataValidation>
        <x14:dataValidation type="list" allowBlank="1" showInputMessage="1" showErrorMessage="1" xr:uid="{00000000-0002-0000-0600-00000C000000}">
          <x14:formula1>
            <xm:f>'(参考)リスト'!$F$16:$F$21</xm:f>
          </x14:formula1>
          <xm:sqref>O9:Q212</xm:sqref>
        </x14:dataValidation>
        <x14:dataValidation type="list" showInputMessage="1" showErrorMessage="1" xr:uid="{029E4745-3D5D-4892-8FDA-530343C9ED98}">
          <x14:formula1>
            <xm:f>'(参考)リスト'!$B$16:$B$21</xm:f>
          </x14:formula1>
          <xm:sqref>G9:G212</xm:sqref>
        </x14:dataValidation>
        <x14:dataValidation type="list" allowBlank="1" showInputMessage="1" showErrorMessage="1" xr:uid="{91402F3D-BA0A-4172-8B61-7890E57CE66D}">
          <x14:formula1>
            <xm:f>'(参考)リスト'!$E$16:$E$27</xm:f>
          </x14:formula1>
          <xm:sqref>J9:L212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C8" sqref="C8:X29"/>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04" t="s">
        <v>147</v>
      </c>
      <c r="C2" s="504"/>
      <c r="D2" s="504"/>
      <c r="E2" s="504"/>
      <c r="F2" s="504"/>
      <c r="G2" s="504"/>
      <c r="H2" s="504"/>
      <c r="I2" s="504"/>
      <c r="J2" s="641"/>
      <c r="K2" s="641"/>
      <c r="L2" s="641"/>
      <c r="M2" s="641"/>
      <c r="N2" s="641"/>
      <c r="O2" s="641"/>
      <c r="P2" s="641"/>
      <c r="Q2" s="641"/>
      <c r="R2" s="641"/>
      <c r="S2" s="641"/>
      <c r="T2" s="641"/>
      <c r="U2" s="641"/>
      <c r="V2" s="641"/>
    </row>
    <row r="3" spans="2:24" ht="20.100000000000001" customHeight="1" x14ac:dyDescent="0.15">
      <c r="B3" s="327" t="s">
        <v>381</v>
      </c>
      <c r="C3" s="331"/>
      <c r="D3" s="331"/>
      <c r="E3" s="328"/>
      <c r="F3" s="646" t="s">
        <v>382</v>
      </c>
      <c r="G3" s="647"/>
      <c r="H3" s="647"/>
      <c r="I3" s="648"/>
      <c r="J3" s="208" t="s">
        <v>383</v>
      </c>
      <c r="K3" s="326" t="s">
        <v>504</v>
      </c>
      <c r="L3" s="326"/>
      <c r="M3" s="369" t="s">
        <v>505</v>
      </c>
      <c r="N3" s="371"/>
      <c r="O3" s="603" t="s">
        <v>506</v>
      </c>
      <c r="P3" s="588"/>
      <c r="Q3" s="588"/>
      <c r="R3" s="649"/>
      <c r="S3" s="562" t="s">
        <v>503</v>
      </c>
      <c r="T3" s="595"/>
      <c r="U3" s="595"/>
      <c r="V3" s="563"/>
      <c r="W3" s="599">
        <v>45903</v>
      </c>
      <c r="X3" s="600"/>
    </row>
    <row r="4" spans="2:24" ht="20.100000000000001" customHeight="1" x14ac:dyDescent="0.15">
      <c r="B4" s="329" t="s">
        <v>522</v>
      </c>
      <c r="C4" s="360"/>
      <c r="D4" s="360"/>
      <c r="E4" s="330"/>
      <c r="F4" s="642" t="s">
        <v>389</v>
      </c>
      <c r="G4" s="643"/>
      <c r="H4" s="643"/>
      <c r="I4" s="644"/>
      <c r="J4" s="271" t="s">
        <v>385</v>
      </c>
      <c r="K4" s="326" t="s">
        <v>386</v>
      </c>
      <c r="L4" s="326"/>
      <c r="M4" s="356"/>
      <c r="N4" s="373"/>
      <c r="O4" s="605" t="s">
        <v>507</v>
      </c>
      <c r="P4" s="589"/>
      <c r="Q4" s="589"/>
      <c r="R4" s="645"/>
      <c r="S4" s="596"/>
      <c r="T4" s="597"/>
      <c r="U4" s="597"/>
      <c r="V4" s="598"/>
      <c r="W4" s="601"/>
      <c r="X4" s="602"/>
    </row>
    <row r="5" spans="2:24" ht="30" customHeight="1" x14ac:dyDescent="0.15">
      <c r="B5" s="301" t="s">
        <v>118</v>
      </c>
      <c r="C5" s="615" t="s">
        <v>119</v>
      </c>
      <c r="D5" s="616"/>
      <c r="E5" s="593" t="s">
        <v>148</v>
      </c>
      <c r="F5" s="593" t="s">
        <v>121</v>
      </c>
      <c r="G5" s="615" t="s">
        <v>149</v>
      </c>
      <c r="H5" s="635"/>
      <c r="I5" s="636"/>
      <c r="J5" s="327" t="s">
        <v>150</v>
      </c>
      <c r="K5" s="331"/>
      <c r="L5" s="331"/>
      <c r="M5" s="331"/>
      <c r="N5" s="582" t="s">
        <v>118</v>
      </c>
      <c r="O5" s="631"/>
      <c r="P5" s="624" t="s">
        <v>151</v>
      </c>
      <c r="Q5" s="628"/>
      <c r="R5" s="628"/>
      <c r="S5" s="628"/>
      <c r="T5" s="628"/>
      <c r="U5" s="625"/>
      <c r="V5" s="624" t="s">
        <v>127</v>
      </c>
      <c r="W5" s="628"/>
      <c r="X5" s="625"/>
    </row>
    <row r="6" spans="2:24" ht="16.5" customHeight="1" x14ac:dyDescent="0.15">
      <c r="B6" s="301"/>
      <c r="C6" s="637"/>
      <c r="D6" s="616"/>
      <c r="E6" s="638"/>
      <c r="F6" s="638"/>
      <c r="G6" s="624" t="s">
        <v>152</v>
      </c>
      <c r="H6" s="625"/>
      <c r="I6" s="560" t="s">
        <v>129</v>
      </c>
      <c r="J6" s="620" t="s">
        <v>153</v>
      </c>
      <c r="K6" s="620"/>
      <c r="L6" s="622" t="s">
        <v>154</v>
      </c>
      <c r="M6" s="622"/>
      <c r="N6" s="560" t="s">
        <v>155</v>
      </c>
      <c r="O6" s="621"/>
      <c r="P6" s="607" t="s">
        <v>138</v>
      </c>
      <c r="Q6" s="560" t="s">
        <v>156</v>
      </c>
      <c r="R6" s="560"/>
      <c r="S6" s="560"/>
      <c r="T6" s="560"/>
      <c r="U6" s="560"/>
      <c r="V6" s="615"/>
      <c r="W6" s="635"/>
      <c r="X6" s="636"/>
    </row>
    <row r="7" spans="2:24" ht="16.5" customHeight="1" x14ac:dyDescent="0.15">
      <c r="B7" s="301"/>
      <c r="C7" s="601"/>
      <c r="D7" s="602"/>
      <c r="E7" s="639"/>
      <c r="F7" s="639"/>
      <c r="G7" s="626"/>
      <c r="H7" s="627"/>
      <c r="I7" s="621"/>
      <c r="J7" s="606"/>
      <c r="K7" s="606"/>
      <c r="L7" s="606"/>
      <c r="M7" s="606"/>
      <c r="N7" s="267" t="s">
        <v>140</v>
      </c>
      <c r="O7" s="267" t="s">
        <v>141</v>
      </c>
      <c r="P7" s="650"/>
      <c r="Q7" s="621"/>
      <c r="R7" s="621"/>
      <c r="S7" s="621"/>
      <c r="T7" s="621"/>
      <c r="U7" s="621"/>
      <c r="V7" s="272"/>
      <c r="W7" s="273"/>
      <c r="X7" s="274"/>
    </row>
    <row r="8" spans="2:24" ht="15.95" customHeight="1" x14ac:dyDescent="0.15">
      <c r="B8" s="301"/>
      <c r="C8" s="307" t="s">
        <v>474</v>
      </c>
      <c r="D8" s="308"/>
      <c r="E8" s="221">
        <v>1</v>
      </c>
      <c r="F8" s="268">
        <v>9</v>
      </c>
      <c r="G8" s="213" t="s">
        <v>647</v>
      </c>
      <c r="H8" s="213" t="s">
        <v>326</v>
      </c>
      <c r="I8" s="213" t="s">
        <v>648</v>
      </c>
      <c r="J8" s="321" t="s">
        <v>649</v>
      </c>
      <c r="K8" s="321"/>
      <c r="L8" s="640" t="s">
        <v>650</v>
      </c>
      <c r="M8" s="335"/>
      <c r="N8" s="213"/>
      <c r="O8" s="213" t="s">
        <v>475</v>
      </c>
      <c r="P8" s="221"/>
      <c r="Q8" s="321"/>
      <c r="R8" s="321"/>
      <c r="S8" s="321"/>
      <c r="T8" s="321"/>
      <c r="U8" s="321"/>
      <c r="V8" s="307"/>
      <c r="W8" s="309"/>
      <c r="X8" s="308"/>
    </row>
    <row r="9" spans="2:24" ht="15.95" customHeight="1" x14ac:dyDescent="0.15">
      <c r="B9" s="301"/>
      <c r="C9" s="307" t="s">
        <v>476</v>
      </c>
      <c r="D9" s="308"/>
      <c r="E9" s="221">
        <v>1</v>
      </c>
      <c r="F9" s="268">
        <v>15</v>
      </c>
      <c r="G9" s="213" t="s">
        <v>647</v>
      </c>
      <c r="H9" s="213" t="s">
        <v>326</v>
      </c>
      <c r="I9" s="213" t="s">
        <v>648</v>
      </c>
      <c r="J9" s="321" t="s">
        <v>649</v>
      </c>
      <c r="K9" s="321"/>
      <c r="L9" s="640" t="s">
        <v>650</v>
      </c>
      <c r="M9" s="335"/>
      <c r="N9" s="213"/>
      <c r="O9" s="213" t="s">
        <v>475</v>
      </c>
      <c r="P9" s="221"/>
      <c r="Q9" s="321"/>
      <c r="R9" s="321"/>
      <c r="S9" s="321"/>
      <c r="T9" s="321"/>
      <c r="U9" s="321"/>
      <c r="V9" s="334"/>
      <c r="W9" s="610"/>
      <c r="X9" s="335"/>
    </row>
    <row r="10" spans="2:24" ht="15.95" customHeight="1" x14ac:dyDescent="0.15">
      <c r="B10" s="301"/>
      <c r="C10" s="307" t="s">
        <v>477</v>
      </c>
      <c r="D10" s="308"/>
      <c r="E10" s="221">
        <v>1</v>
      </c>
      <c r="F10" s="268">
        <v>24</v>
      </c>
      <c r="G10" s="213" t="s">
        <v>647</v>
      </c>
      <c r="H10" s="213" t="s">
        <v>326</v>
      </c>
      <c r="I10" s="213" t="s">
        <v>648</v>
      </c>
      <c r="J10" s="321" t="s">
        <v>649</v>
      </c>
      <c r="K10" s="321"/>
      <c r="L10" s="640" t="s">
        <v>650</v>
      </c>
      <c r="M10" s="335"/>
      <c r="N10" s="213"/>
      <c r="O10" s="213" t="s">
        <v>475</v>
      </c>
      <c r="P10" s="221"/>
      <c r="Q10" s="321"/>
      <c r="R10" s="321"/>
      <c r="S10" s="321"/>
      <c r="T10" s="321"/>
      <c r="U10" s="321"/>
      <c r="V10" s="307"/>
      <c r="W10" s="309"/>
      <c r="X10" s="308"/>
    </row>
    <row r="11" spans="2:24" ht="15.95" customHeight="1" x14ac:dyDescent="0.15">
      <c r="B11" s="301"/>
      <c r="C11" s="307" t="s">
        <v>477</v>
      </c>
      <c r="D11" s="308"/>
      <c r="E11" s="221">
        <v>2</v>
      </c>
      <c r="F11" s="268">
        <v>27</v>
      </c>
      <c r="G11" s="213" t="s">
        <v>647</v>
      </c>
      <c r="H11" s="213" t="s">
        <v>326</v>
      </c>
      <c r="I11" s="213" t="s">
        <v>648</v>
      </c>
      <c r="J11" s="321" t="s">
        <v>649</v>
      </c>
      <c r="K11" s="321"/>
      <c r="L11" s="640" t="s">
        <v>650</v>
      </c>
      <c r="M11" s="335"/>
      <c r="N11" s="213"/>
      <c r="O11" s="213" t="s">
        <v>475</v>
      </c>
      <c r="P11" s="221"/>
      <c r="Q11" s="321"/>
      <c r="R11" s="321"/>
      <c r="S11" s="321"/>
      <c r="T11" s="321"/>
      <c r="U11" s="321"/>
      <c r="V11" s="307"/>
      <c r="W11" s="309"/>
      <c r="X11" s="308"/>
    </row>
    <row r="12" spans="2:24" ht="15.95" customHeight="1" x14ac:dyDescent="0.15">
      <c r="B12" s="301"/>
      <c r="C12" s="307" t="s">
        <v>478</v>
      </c>
      <c r="D12" s="308"/>
      <c r="E12" s="221">
        <v>1</v>
      </c>
      <c r="F12" s="268">
        <v>36</v>
      </c>
      <c r="G12" s="213" t="s">
        <v>647</v>
      </c>
      <c r="H12" s="213" t="s">
        <v>326</v>
      </c>
      <c r="I12" s="213" t="s">
        <v>648</v>
      </c>
      <c r="J12" s="321" t="s">
        <v>649</v>
      </c>
      <c r="K12" s="321"/>
      <c r="L12" s="640" t="s">
        <v>650</v>
      </c>
      <c r="M12" s="335"/>
      <c r="N12" s="213"/>
      <c r="O12" s="213" t="s">
        <v>475</v>
      </c>
      <c r="P12" s="221"/>
      <c r="Q12" s="321"/>
      <c r="R12" s="321"/>
      <c r="S12" s="321"/>
      <c r="T12" s="321"/>
      <c r="U12" s="321"/>
      <c r="V12" s="307"/>
      <c r="W12" s="309"/>
      <c r="X12" s="308"/>
    </row>
    <row r="13" spans="2:24" ht="15.95" customHeight="1" x14ac:dyDescent="0.15">
      <c r="B13" s="301"/>
      <c r="C13" s="307" t="s">
        <v>478</v>
      </c>
      <c r="D13" s="308"/>
      <c r="E13" s="221">
        <v>2</v>
      </c>
      <c r="F13" s="268">
        <v>40</v>
      </c>
      <c r="G13" s="213" t="s">
        <v>647</v>
      </c>
      <c r="H13" s="213" t="s">
        <v>326</v>
      </c>
      <c r="I13" s="213" t="s">
        <v>648</v>
      </c>
      <c r="J13" s="321" t="s">
        <v>649</v>
      </c>
      <c r="K13" s="321"/>
      <c r="L13" s="321" t="s">
        <v>650</v>
      </c>
      <c r="M13" s="321"/>
      <c r="N13" s="213"/>
      <c r="O13" s="213" t="s">
        <v>475</v>
      </c>
      <c r="P13" s="221"/>
      <c r="Q13" s="321"/>
      <c r="R13" s="321"/>
      <c r="S13" s="321"/>
      <c r="T13" s="321"/>
      <c r="U13" s="321"/>
      <c r="V13" s="307"/>
      <c r="W13" s="309"/>
      <c r="X13" s="308"/>
    </row>
    <row r="14" spans="2:24" ht="15.95" customHeight="1" x14ac:dyDescent="0.15">
      <c r="B14" s="301"/>
      <c r="C14" s="307" t="s">
        <v>480</v>
      </c>
      <c r="D14" s="308"/>
      <c r="E14" s="221">
        <v>1</v>
      </c>
      <c r="F14" s="268">
        <v>54</v>
      </c>
      <c r="G14" s="213" t="s">
        <v>647</v>
      </c>
      <c r="H14" s="213" t="s">
        <v>326</v>
      </c>
      <c r="I14" s="213" t="s">
        <v>648</v>
      </c>
      <c r="J14" s="321" t="s">
        <v>649</v>
      </c>
      <c r="K14" s="321"/>
      <c r="L14" s="321" t="s">
        <v>650</v>
      </c>
      <c r="M14" s="321"/>
      <c r="N14" s="213"/>
      <c r="O14" s="213" t="s">
        <v>475</v>
      </c>
      <c r="P14" s="221"/>
      <c r="Q14" s="321"/>
      <c r="R14" s="321"/>
      <c r="S14" s="321"/>
      <c r="T14" s="321"/>
      <c r="U14" s="321"/>
      <c r="V14" s="307"/>
      <c r="W14" s="309"/>
      <c r="X14" s="308"/>
    </row>
    <row r="15" spans="2:24" ht="15.95" customHeight="1" x14ac:dyDescent="0.15">
      <c r="B15" s="301"/>
      <c r="C15" s="307" t="s">
        <v>480</v>
      </c>
      <c r="D15" s="308"/>
      <c r="E15" s="228">
        <v>2</v>
      </c>
      <c r="F15" s="268">
        <v>57</v>
      </c>
      <c r="G15" s="213" t="s">
        <v>647</v>
      </c>
      <c r="H15" s="213" t="s">
        <v>326</v>
      </c>
      <c r="I15" s="213" t="s">
        <v>648</v>
      </c>
      <c r="J15" s="321" t="s">
        <v>649</v>
      </c>
      <c r="K15" s="321"/>
      <c r="L15" s="321" t="s">
        <v>650</v>
      </c>
      <c r="M15" s="321"/>
      <c r="N15" s="213"/>
      <c r="O15" s="213" t="s">
        <v>475</v>
      </c>
      <c r="P15" s="221"/>
      <c r="Q15" s="321"/>
      <c r="R15" s="321"/>
      <c r="S15" s="321"/>
      <c r="T15" s="321"/>
      <c r="U15" s="321"/>
      <c r="V15" s="307"/>
      <c r="W15" s="309"/>
      <c r="X15" s="308"/>
    </row>
    <row r="16" spans="2:24" ht="15.95" customHeight="1" x14ac:dyDescent="0.15">
      <c r="B16" s="301"/>
      <c r="C16" s="307" t="s">
        <v>481</v>
      </c>
      <c r="D16" s="308"/>
      <c r="E16" s="228">
        <v>1</v>
      </c>
      <c r="F16" s="268">
        <v>66</v>
      </c>
      <c r="G16" s="213" t="s">
        <v>647</v>
      </c>
      <c r="H16" s="213" t="s">
        <v>326</v>
      </c>
      <c r="I16" s="213" t="s">
        <v>648</v>
      </c>
      <c r="J16" s="321" t="s">
        <v>649</v>
      </c>
      <c r="K16" s="321"/>
      <c r="L16" s="321" t="s">
        <v>650</v>
      </c>
      <c r="M16" s="321"/>
      <c r="N16" s="213"/>
      <c r="O16" s="213" t="s">
        <v>475</v>
      </c>
      <c r="P16" s="221"/>
      <c r="Q16" s="321"/>
      <c r="R16" s="321"/>
      <c r="S16" s="321"/>
      <c r="T16" s="321"/>
      <c r="U16" s="321"/>
      <c r="V16" s="307"/>
      <c r="W16" s="309"/>
      <c r="X16" s="308"/>
    </row>
    <row r="17" spans="2:24" ht="15.95" customHeight="1" x14ac:dyDescent="0.15">
      <c r="B17" s="301"/>
      <c r="C17" s="307" t="s">
        <v>483</v>
      </c>
      <c r="D17" s="308"/>
      <c r="E17" s="228">
        <v>1</v>
      </c>
      <c r="F17" s="268">
        <v>93</v>
      </c>
      <c r="G17" s="213" t="s">
        <v>647</v>
      </c>
      <c r="H17" s="213" t="s">
        <v>326</v>
      </c>
      <c r="I17" s="213" t="s">
        <v>648</v>
      </c>
      <c r="J17" s="321" t="s">
        <v>649</v>
      </c>
      <c r="K17" s="321"/>
      <c r="L17" s="321" t="s">
        <v>650</v>
      </c>
      <c r="M17" s="321"/>
      <c r="N17" s="213"/>
      <c r="O17" s="213" t="s">
        <v>475</v>
      </c>
      <c r="P17" s="221"/>
      <c r="Q17" s="321"/>
      <c r="R17" s="321"/>
      <c r="S17" s="321"/>
      <c r="T17" s="321"/>
      <c r="U17" s="321"/>
      <c r="V17" s="307"/>
      <c r="W17" s="309"/>
      <c r="X17" s="308"/>
    </row>
    <row r="18" spans="2:24" ht="15.95" customHeight="1" x14ac:dyDescent="0.15">
      <c r="B18" s="301"/>
      <c r="C18" s="307" t="s">
        <v>484</v>
      </c>
      <c r="D18" s="308"/>
      <c r="E18" s="228">
        <v>1</v>
      </c>
      <c r="F18" s="268">
        <v>99</v>
      </c>
      <c r="G18" s="213" t="s">
        <v>647</v>
      </c>
      <c r="H18" s="213" t="s">
        <v>326</v>
      </c>
      <c r="I18" s="213" t="s">
        <v>648</v>
      </c>
      <c r="J18" s="321" t="s">
        <v>649</v>
      </c>
      <c r="K18" s="321"/>
      <c r="L18" s="321" t="s">
        <v>650</v>
      </c>
      <c r="M18" s="321"/>
      <c r="N18" s="213"/>
      <c r="O18" s="213" t="s">
        <v>475</v>
      </c>
      <c r="P18" s="221"/>
      <c r="Q18" s="321"/>
      <c r="R18" s="321"/>
      <c r="S18" s="321"/>
      <c r="T18" s="321"/>
      <c r="U18" s="321"/>
      <c r="V18" s="307"/>
      <c r="W18" s="309"/>
      <c r="X18" s="308"/>
    </row>
    <row r="19" spans="2:24" ht="15.95" customHeight="1" x14ac:dyDescent="0.15">
      <c r="B19" s="301"/>
      <c r="C19" s="307" t="s">
        <v>485</v>
      </c>
      <c r="D19" s="308"/>
      <c r="E19" s="228">
        <v>1</v>
      </c>
      <c r="F19" s="268">
        <v>108</v>
      </c>
      <c r="G19" s="213" t="s">
        <v>647</v>
      </c>
      <c r="H19" s="213" t="s">
        <v>326</v>
      </c>
      <c r="I19" s="213" t="s">
        <v>648</v>
      </c>
      <c r="J19" s="321" t="s">
        <v>649</v>
      </c>
      <c r="K19" s="321"/>
      <c r="L19" s="321" t="s">
        <v>650</v>
      </c>
      <c r="M19" s="321"/>
      <c r="N19" s="213"/>
      <c r="O19" s="213" t="s">
        <v>475</v>
      </c>
      <c r="P19" s="221"/>
      <c r="Q19" s="321"/>
      <c r="R19" s="321"/>
      <c r="S19" s="321"/>
      <c r="T19" s="321"/>
      <c r="U19" s="321"/>
      <c r="V19" s="307"/>
      <c r="W19" s="309"/>
      <c r="X19" s="308"/>
    </row>
    <row r="20" spans="2:24" ht="15.95" customHeight="1" x14ac:dyDescent="0.15">
      <c r="B20" s="301"/>
      <c r="C20" s="307" t="s">
        <v>496</v>
      </c>
      <c r="D20" s="308"/>
      <c r="E20" s="228">
        <v>1</v>
      </c>
      <c r="F20" s="268">
        <v>231</v>
      </c>
      <c r="G20" s="213" t="s">
        <v>647</v>
      </c>
      <c r="H20" s="213" t="s">
        <v>326</v>
      </c>
      <c r="I20" s="213" t="s">
        <v>648</v>
      </c>
      <c r="J20" s="321" t="s">
        <v>649</v>
      </c>
      <c r="K20" s="321"/>
      <c r="L20" s="321" t="s">
        <v>650</v>
      </c>
      <c r="M20" s="321"/>
      <c r="N20" s="213"/>
      <c r="O20" s="213" t="s">
        <v>475</v>
      </c>
      <c r="P20" s="221"/>
      <c r="Q20" s="321"/>
      <c r="R20" s="321"/>
      <c r="S20" s="321"/>
      <c r="T20" s="321"/>
      <c r="U20" s="321"/>
      <c r="V20" s="307"/>
      <c r="W20" s="309"/>
      <c r="X20" s="308"/>
    </row>
    <row r="21" spans="2:24" ht="15.95" customHeight="1" x14ac:dyDescent="0.15">
      <c r="B21" s="301"/>
      <c r="C21" s="307" t="s">
        <v>498</v>
      </c>
      <c r="D21" s="308"/>
      <c r="E21" s="228">
        <v>1</v>
      </c>
      <c r="F21" s="268">
        <v>246</v>
      </c>
      <c r="G21" s="213" t="s">
        <v>647</v>
      </c>
      <c r="H21" s="213" t="s">
        <v>326</v>
      </c>
      <c r="I21" s="213" t="s">
        <v>648</v>
      </c>
      <c r="J21" s="321" t="s">
        <v>649</v>
      </c>
      <c r="K21" s="321"/>
      <c r="L21" s="321" t="s">
        <v>650</v>
      </c>
      <c r="M21" s="321"/>
      <c r="N21" s="213"/>
      <c r="O21" s="213" t="s">
        <v>475</v>
      </c>
      <c r="P21" s="221"/>
      <c r="Q21" s="321"/>
      <c r="R21" s="321"/>
      <c r="S21" s="321"/>
      <c r="T21" s="321"/>
      <c r="U21" s="321"/>
      <c r="V21" s="307"/>
      <c r="W21" s="309"/>
      <c r="X21" s="308"/>
    </row>
    <row r="22" spans="2:24" ht="15.95" customHeight="1" x14ac:dyDescent="0.15">
      <c r="B22" s="301"/>
      <c r="C22" s="307" t="s">
        <v>498</v>
      </c>
      <c r="D22" s="308"/>
      <c r="E22" s="228">
        <v>2</v>
      </c>
      <c r="F22" s="268">
        <v>249</v>
      </c>
      <c r="G22" s="213" t="s">
        <v>647</v>
      </c>
      <c r="H22" s="213" t="s">
        <v>326</v>
      </c>
      <c r="I22" s="213" t="s">
        <v>648</v>
      </c>
      <c r="J22" s="321" t="s">
        <v>649</v>
      </c>
      <c r="K22" s="321"/>
      <c r="L22" s="321" t="s">
        <v>650</v>
      </c>
      <c r="M22" s="321"/>
      <c r="N22" s="213"/>
      <c r="O22" s="213" t="s">
        <v>475</v>
      </c>
      <c r="P22" s="221"/>
      <c r="Q22" s="321"/>
      <c r="R22" s="321"/>
      <c r="S22" s="321"/>
      <c r="T22" s="321"/>
      <c r="U22" s="321"/>
      <c r="V22" s="307"/>
      <c r="W22" s="309"/>
      <c r="X22" s="308"/>
    </row>
    <row r="23" spans="2:24" ht="15.95" customHeight="1" x14ac:dyDescent="0.15">
      <c r="B23" s="301"/>
      <c r="C23" s="307" t="s">
        <v>498</v>
      </c>
      <c r="D23" s="308"/>
      <c r="E23" s="228">
        <v>3</v>
      </c>
      <c r="F23" s="268">
        <v>255</v>
      </c>
      <c r="G23" s="213" t="s">
        <v>647</v>
      </c>
      <c r="H23" s="213" t="s">
        <v>326</v>
      </c>
      <c r="I23" s="213" t="s">
        <v>648</v>
      </c>
      <c r="J23" s="321" t="s">
        <v>649</v>
      </c>
      <c r="K23" s="321"/>
      <c r="L23" s="321" t="s">
        <v>650</v>
      </c>
      <c r="M23" s="321"/>
      <c r="N23" s="213"/>
      <c r="O23" s="213" t="s">
        <v>475</v>
      </c>
      <c r="P23" s="221"/>
      <c r="Q23" s="321"/>
      <c r="R23" s="321"/>
      <c r="S23" s="321"/>
      <c r="T23" s="321"/>
      <c r="U23" s="321"/>
      <c r="V23" s="307"/>
      <c r="W23" s="309"/>
      <c r="X23" s="308"/>
    </row>
    <row r="24" spans="2:24" ht="15.95" customHeight="1" x14ac:dyDescent="0.15">
      <c r="B24" s="301"/>
      <c r="C24" s="307" t="s">
        <v>499</v>
      </c>
      <c r="D24" s="308"/>
      <c r="E24" s="228">
        <v>1</v>
      </c>
      <c r="F24" s="268">
        <v>258</v>
      </c>
      <c r="G24" s="213" t="s">
        <v>647</v>
      </c>
      <c r="H24" s="213" t="s">
        <v>326</v>
      </c>
      <c r="I24" s="213" t="s">
        <v>648</v>
      </c>
      <c r="J24" s="321" t="s">
        <v>649</v>
      </c>
      <c r="K24" s="321"/>
      <c r="L24" s="321" t="s">
        <v>650</v>
      </c>
      <c r="M24" s="321"/>
      <c r="N24" s="213"/>
      <c r="O24" s="213" t="s">
        <v>475</v>
      </c>
      <c r="P24" s="221"/>
      <c r="Q24" s="321"/>
      <c r="R24" s="321"/>
      <c r="S24" s="321"/>
      <c r="T24" s="321"/>
      <c r="U24" s="321"/>
      <c r="V24" s="307"/>
      <c r="W24" s="309"/>
      <c r="X24" s="308"/>
    </row>
    <row r="25" spans="2:24" ht="15.95" customHeight="1" x14ac:dyDescent="0.15">
      <c r="B25" s="301"/>
      <c r="C25" s="307" t="s">
        <v>499</v>
      </c>
      <c r="D25" s="308"/>
      <c r="E25" s="228">
        <v>2</v>
      </c>
      <c r="F25" s="268">
        <v>264</v>
      </c>
      <c r="G25" s="213" t="s">
        <v>647</v>
      </c>
      <c r="H25" s="213" t="s">
        <v>326</v>
      </c>
      <c r="I25" s="213" t="s">
        <v>648</v>
      </c>
      <c r="J25" s="321" t="s">
        <v>649</v>
      </c>
      <c r="K25" s="321"/>
      <c r="L25" s="321" t="s">
        <v>650</v>
      </c>
      <c r="M25" s="321"/>
      <c r="N25" s="213"/>
      <c r="O25" s="213" t="s">
        <v>475</v>
      </c>
      <c r="P25" s="221"/>
      <c r="Q25" s="321"/>
      <c r="R25" s="321"/>
      <c r="S25" s="321"/>
      <c r="T25" s="321"/>
      <c r="U25" s="321"/>
      <c r="V25" s="307"/>
      <c r="W25" s="309"/>
      <c r="X25" s="308"/>
    </row>
    <row r="26" spans="2:24" ht="15.95" customHeight="1" x14ac:dyDescent="0.15">
      <c r="B26" s="301"/>
      <c r="C26" s="307" t="s">
        <v>500</v>
      </c>
      <c r="D26" s="308"/>
      <c r="E26" s="228">
        <v>1</v>
      </c>
      <c r="F26" s="268">
        <v>267</v>
      </c>
      <c r="G26" s="213" t="s">
        <v>647</v>
      </c>
      <c r="H26" s="213" t="s">
        <v>326</v>
      </c>
      <c r="I26" s="213" t="s">
        <v>648</v>
      </c>
      <c r="J26" s="321" t="s">
        <v>649</v>
      </c>
      <c r="K26" s="321"/>
      <c r="L26" s="321" t="s">
        <v>650</v>
      </c>
      <c r="M26" s="321"/>
      <c r="N26" s="213"/>
      <c r="O26" s="213" t="s">
        <v>475</v>
      </c>
      <c r="P26" s="221"/>
      <c r="Q26" s="321"/>
      <c r="R26" s="321"/>
      <c r="S26" s="321"/>
      <c r="T26" s="321"/>
      <c r="U26" s="321"/>
      <c r="V26" s="307"/>
      <c r="W26" s="309"/>
      <c r="X26" s="308"/>
    </row>
    <row r="27" spans="2:24" ht="15.95" customHeight="1" x14ac:dyDescent="0.15">
      <c r="B27" s="301"/>
      <c r="C27" s="307" t="s">
        <v>500</v>
      </c>
      <c r="D27" s="308"/>
      <c r="E27" s="228">
        <v>2</v>
      </c>
      <c r="F27" s="268">
        <v>270</v>
      </c>
      <c r="G27" s="213" t="s">
        <v>647</v>
      </c>
      <c r="H27" s="213" t="s">
        <v>326</v>
      </c>
      <c r="I27" s="213" t="s">
        <v>648</v>
      </c>
      <c r="J27" s="321" t="s">
        <v>649</v>
      </c>
      <c r="K27" s="321"/>
      <c r="L27" s="321" t="s">
        <v>650</v>
      </c>
      <c r="M27" s="321"/>
      <c r="N27" s="213"/>
      <c r="O27" s="213" t="s">
        <v>475</v>
      </c>
      <c r="P27" s="221"/>
      <c r="Q27" s="321"/>
      <c r="R27" s="321"/>
      <c r="S27" s="321"/>
      <c r="T27" s="321"/>
      <c r="U27" s="321"/>
      <c r="V27" s="307"/>
      <c r="W27" s="309"/>
      <c r="X27" s="308"/>
    </row>
    <row r="28" spans="2:24" ht="15.95" customHeight="1" x14ac:dyDescent="0.15">
      <c r="B28" s="301"/>
      <c r="C28" s="307" t="s">
        <v>500</v>
      </c>
      <c r="D28" s="308"/>
      <c r="E28" s="228">
        <v>3</v>
      </c>
      <c r="F28" s="268">
        <v>273</v>
      </c>
      <c r="G28" s="213" t="s">
        <v>647</v>
      </c>
      <c r="H28" s="213" t="s">
        <v>326</v>
      </c>
      <c r="I28" s="213" t="s">
        <v>648</v>
      </c>
      <c r="J28" s="321" t="s">
        <v>649</v>
      </c>
      <c r="K28" s="321"/>
      <c r="L28" s="321" t="s">
        <v>650</v>
      </c>
      <c r="M28" s="321"/>
      <c r="N28" s="213"/>
      <c r="O28" s="213" t="s">
        <v>475</v>
      </c>
      <c r="P28" s="221"/>
      <c r="Q28" s="321"/>
      <c r="R28" s="321"/>
      <c r="S28" s="321"/>
      <c r="T28" s="321"/>
      <c r="U28" s="321"/>
      <c r="V28" s="307"/>
      <c r="W28" s="309"/>
      <c r="X28" s="308"/>
    </row>
    <row r="29" spans="2:24" ht="15.95" customHeight="1" x14ac:dyDescent="0.15">
      <c r="B29" s="301"/>
      <c r="C29" s="307" t="s">
        <v>500</v>
      </c>
      <c r="D29" s="308"/>
      <c r="E29" s="228">
        <v>4</v>
      </c>
      <c r="F29" s="268">
        <v>276</v>
      </c>
      <c r="G29" s="213" t="s">
        <v>647</v>
      </c>
      <c r="H29" s="213" t="s">
        <v>326</v>
      </c>
      <c r="I29" s="213" t="s">
        <v>648</v>
      </c>
      <c r="J29" s="321" t="s">
        <v>649</v>
      </c>
      <c r="K29" s="321"/>
      <c r="L29" s="321" t="s">
        <v>650</v>
      </c>
      <c r="M29" s="321"/>
      <c r="N29" s="213"/>
      <c r="O29" s="213" t="s">
        <v>475</v>
      </c>
      <c r="P29" s="221"/>
      <c r="Q29" s="321"/>
      <c r="R29" s="321"/>
      <c r="S29" s="321"/>
      <c r="T29" s="321"/>
      <c r="U29" s="321"/>
      <c r="V29" s="307"/>
      <c r="W29" s="309"/>
      <c r="X29" s="308"/>
    </row>
    <row r="30" spans="2:24" ht="15.95" customHeight="1" x14ac:dyDescent="0.15">
      <c r="B30" s="301"/>
      <c r="C30" s="307"/>
      <c r="D30" s="308"/>
      <c r="E30" s="228"/>
      <c r="F30" s="268"/>
      <c r="G30" s="213"/>
      <c r="H30" s="213"/>
      <c r="I30" s="213"/>
      <c r="J30" s="321"/>
      <c r="K30" s="321"/>
      <c r="L30" s="321"/>
      <c r="M30" s="321"/>
      <c r="N30" s="213"/>
      <c r="O30" s="213"/>
      <c r="P30" s="221"/>
      <c r="Q30" s="321"/>
      <c r="R30" s="321"/>
      <c r="S30" s="321"/>
      <c r="T30" s="321"/>
      <c r="U30" s="321"/>
      <c r="V30" s="307"/>
      <c r="W30" s="309"/>
      <c r="X30" s="308"/>
    </row>
    <row r="31" spans="2:24" ht="15.95" customHeight="1" x14ac:dyDescent="0.15">
      <c r="B31" s="301"/>
      <c r="C31" s="307"/>
      <c r="D31" s="308"/>
      <c r="E31" s="228"/>
      <c r="F31" s="268"/>
      <c r="G31" s="213"/>
      <c r="H31" s="213"/>
      <c r="I31" s="213"/>
      <c r="J31" s="321"/>
      <c r="K31" s="321"/>
      <c r="L31" s="321"/>
      <c r="M31" s="321"/>
      <c r="N31" s="213"/>
      <c r="O31" s="213"/>
      <c r="P31" s="221"/>
      <c r="Q31" s="321"/>
      <c r="R31" s="321"/>
      <c r="S31" s="321"/>
      <c r="T31" s="321"/>
      <c r="U31" s="321"/>
      <c r="V31" s="307"/>
      <c r="W31" s="309"/>
      <c r="X31" s="308"/>
    </row>
    <row r="32" spans="2:24" ht="15.95" customHeight="1" x14ac:dyDescent="0.15">
      <c r="B32" s="301"/>
      <c r="C32" s="307"/>
      <c r="D32" s="308"/>
      <c r="E32" s="228"/>
      <c r="F32" s="268"/>
      <c r="G32" s="213"/>
      <c r="H32" s="213"/>
      <c r="I32" s="213"/>
      <c r="J32" s="321"/>
      <c r="K32" s="321"/>
      <c r="L32" s="321"/>
      <c r="M32" s="321"/>
      <c r="N32" s="213"/>
      <c r="O32" s="213"/>
      <c r="P32" s="221"/>
      <c r="Q32" s="321"/>
      <c r="R32" s="321"/>
      <c r="S32" s="321"/>
      <c r="T32" s="321"/>
      <c r="U32" s="321"/>
      <c r="V32" s="307"/>
      <c r="W32" s="309"/>
      <c r="X32" s="308"/>
    </row>
    <row r="33" spans="2:24" ht="15.95" customHeight="1" x14ac:dyDescent="0.15">
      <c r="B33" s="301"/>
      <c r="C33" s="307"/>
      <c r="D33" s="308"/>
      <c r="E33" s="228"/>
      <c r="F33" s="268"/>
      <c r="G33" s="213"/>
      <c r="H33" s="213"/>
      <c r="I33" s="213"/>
      <c r="J33" s="321"/>
      <c r="K33" s="321"/>
      <c r="L33" s="321"/>
      <c r="M33" s="321"/>
      <c r="N33" s="213"/>
      <c r="O33" s="213"/>
      <c r="P33" s="221"/>
      <c r="Q33" s="321"/>
      <c r="R33" s="321"/>
      <c r="S33" s="321"/>
      <c r="T33" s="321"/>
      <c r="U33" s="321"/>
      <c r="V33" s="307"/>
      <c r="W33" s="309"/>
      <c r="X33" s="308"/>
    </row>
    <row r="34" spans="2:24" ht="15.95" customHeight="1" x14ac:dyDescent="0.15">
      <c r="B34" s="301"/>
      <c r="C34" s="307"/>
      <c r="D34" s="308"/>
      <c r="E34" s="228"/>
      <c r="F34" s="268"/>
      <c r="G34" s="213"/>
      <c r="H34" s="213"/>
      <c r="I34" s="213"/>
      <c r="J34" s="321"/>
      <c r="K34" s="321"/>
      <c r="L34" s="321"/>
      <c r="M34" s="321"/>
      <c r="N34" s="213"/>
      <c r="O34" s="213"/>
      <c r="P34" s="221"/>
      <c r="Q34" s="321"/>
      <c r="R34" s="321"/>
      <c r="S34" s="321"/>
      <c r="T34" s="321"/>
      <c r="U34" s="321"/>
      <c r="V34" s="307"/>
      <c r="W34" s="309"/>
      <c r="X34" s="308"/>
    </row>
    <row r="35" spans="2:24" ht="15.95" customHeight="1" x14ac:dyDescent="0.15">
      <c r="B35" s="301"/>
      <c r="C35" s="307"/>
      <c r="D35" s="308"/>
      <c r="E35" s="228"/>
      <c r="F35" s="268"/>
      <c r="G35" s="213"/>
      <c r="H35" s="213"/>
      <c r="I35" s="213"/>
      <c r="J35" s="321"/>
      <c r="K35" s="321"/>
      <c r="L35" s="321"/>
      <c r="M35" s="321"/>
      <c r="N35" s="213"/>
      <c r="O35" s="213"/>
      <c r="P35" s="221"/>
      <c r="Q35" s="321"/>
      <c r="R35" s="321"/>
      <c r="S35" s="321"/>
      <c r="T35" s="321"/>
      <c r="U35" s="321"/>
      <c r="V35" s="307"/>
      <c r="W35" s="309"/>
      <c r="X35" s="308"/>
    </row>
    <row r="36" spans="2:24" ht="15.95" customHeight="1" x14ac:dyDescent="0.15">
      <c r="B36" s="301"/>
      <c r="C36" s="307"/>
      <c r="D36" s="308"/>
      <c r="E36" s="228"/>
      <c r="F36" s="268"/>
      <c r="G36" s="213"/>
      <c r="H36" s="213"/>
      <c r="I36" s="213"/>
      <c r="J36" s="321"/>
      <c r="K36" s="321"/>
      <c r="L36" s="321"/>
      <c r="M36" s="321"/>
      <c r="N36" s="213"/>
      <c r="O36" s="213"/>
      <c r="P36" s="221"/>
      <c r="Q36" s="321"/>
      <c r="R36" s="321"/>
      <c r="S36" s="321"/>
      <c r="T36" s="321"/>
      <c r="U36" s="321"/>
      <c r="V36" s="307"/>
      <c r="W36" s="309"/>
      <c r="X36" s="308"/>
    </row>
    <row r="37" spans="2:24" ht="15.95" customHeight="1" x14ac:dyDescent="0.15">
      <c r="B37" s="301"/>
      <c r="C37" s="307"/>
      <c r="D37" s="308"/>
      <c r="E37" s="228"/>
      <c r="F37" s="268"/>
      <c r="G37" s="213"/>
      <c r="H37" s="213"/>
      <c r="I37" s="213"/>
      <c r="J37" s="321"/>
      <c r="K37" s="321"/>
      <c r="L37" s="321"/>
      <c r="M37" s="321"/>
      <c r="N37" s="213"/>
      <c r="O37" s="213"/>
      <c r="P37" s="221"/>
      <c r="Q37" s="321"/>
      <c r="R37" s="321"/>
      <c r="S37" s="321"/>
      <c r="T37" s="321"/>
      <c r="U37" s="321"/>
      <c r="V37" s="307"/>
      <c r="W37" s="309"/>
      <c r="X37" s="308"/>
    </row>
    <row r="38" spans="2:24" ht="15.95" customHeight="1" x14ac:dyDescent="0.15">
      <c r="B38" s="301"/>
      <c r="C38" s="307"/>
      <c r="D38" s="308"/>
      <c r="E38" s="228"/>
      <c r="F38" s="268"/>
      <c r="G38" s="213"/>
      <c r="H38" s="213"/>
      <c r="I38" s="213"/>
      <c r="J38" s="321"/>
      <c r="K38" s="321"/>
      <c r="L38" s="321"/>
      <c r="M38" s="321"/>
      <c r="N38" s="213"/>
      <c r="O38" s="213"/>
      <c r="P38" s="221"/>
      <c r="Q38" s="321"/>
      <c r="R38" s="321"/>
      <c r="S38" s="321"/>
      <c r="T38" s="321"/>
      <c r="U38" s="321"/>
      <c r="V38" s="307"/>
      <c r="W38" s="309"/>
      <c r="X38" s="308"/>
    </row>
    <row r="39" spans="2:24" ht="15.95" customHeight="1" x14ac:dyDescent="0.15">
      <c r="B39" s="301"/>
      <c r="C39" s="307"/>
      <c r="D39" s="308"/>
      <c r="E39" s="228"/>
      <c r="F39" s="268"/>
      <c r="G39" s="213"/>
      <c r="H39" s="213"/>
      <c r="I39" s="213"/>
      <c r="J39" s="321"/>
      <c r="K39" s="321"/>
      <c r="L39" s="321"/>
      <c r="M39" s="321"/>
      <c r="N39" s="213"/>
      <c r="O39" s="213"/>
      <c r="P39" s="221"/>
      <c r="Q39" s="321"/>
      <c r="R39" s="321"/>
      <c r="S39" s="321"/>
      <c r="T39" s="321"/>
      <c r="U39" s="321"/>
      <c r="V39" s="307"/>
      <c r="W39" s="309"/>
      <c r="X39" s="308"/>
    </row>
    <row r="40" spans="2:24" ht="15.95" customHeight="1" x14ac:dyDescent="0.15">
      <c r="B40" s="301"/>
      <c r="C40" s="608"/>
      <c r="D40" s="609"/>
      <c r="E40" s="228"/>
      <c r="F40" s="268"/>
      <c r="G40" s="213"/>
      <c r="H40" s="213"/>
      <c r="I40" s="213"/>
      <c r="J40" s="321"/>
      <c r="K40" s="321"/>
      <c r="L40" s="321"/>
      <c r="M40" s="321"/>
      <c r="N40" s="213"/>
      <c r="O40" s="213"/>
      <c r="P40" s="221"/>
      <c r="Q40" s="321"/>
      <c r="R40" s="321"/>
      <c r="S40" s="321"/>
      <c r="T40" s="321"/>
      <c r="U40" s="321"/>
      <c r="V40" s="307"/>
      <c r="W40" s="309"/>
      <c r="X40" s="308"/>
    </row>
    <row r="41" spans="2:24" ht="15.95" customHeight="1" x14ac:dyDescent="0.15">
      <c r="B41" s="302"/>
      <c r="C41" s="608"/>
      <c r="D41" s="609"/>
      <c r="E41" s="228"/>
      <c r="F41" s="268"/>
      <c r="G41" s="213"/>
      <c r="H41" s="213"/>
      <c r="I41" s="213"/>
      <c r="J41" s="321"/>
      <c r="K41" s="321"/>
      <c r="L41" s="321"/>
      <c r="M41" s="321"/>
      <c r="N41" s="213"/>
      <c r="O41" s="213"/>
      <c r="P41" s="221"/>
      <c r="Q41" s="321"/>
      <c r="R41" s="321"/>
      <c r="S41" s="321"/>
      <c r="T41" s="321"/>
      <c r="U41" s="321"/>
      <c r="V41" s="307"/>
      <c r="W41" s="309"/>
      <c r="X41" s="308"/>
    </row>
    <row r="42" spans="2:24" ht="15.95" customHeight="1" x14ac:dyDescent="0.15">
      <c r="B42" s="26"/>
      <c r="C42" s="1" t="s">
        <v>157</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158</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159</v>
      </c>
    </row>
    <row r="45" spans="2:24" ht="15.95" customHeight="1" x14ac:dyDescent="0.15">
      <c r="C45" s="3" t="s">
        <v>160</v>
      </c>
    </row>
    <row r="46" spans="2:24" ht="15.95" customHeight="1" x14ac:dyDescent="0.15">
      <c r="C46" s="4" t="s">
        <v>106</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7"/>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H7" sqref="H7:N7"/>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641" t="s">
        <v>161</v>
      </c>
      <c r="C2" s="641"/>
      <c r="D2" s="641"/>
      <c r="E2" s="504"/>
      <c r="F2" s="504"/>
      <c r="G2" s="504"/>
      <c r="H2" s="641"/>
      <c r="I2" s="641"/>
      <c r="J2" s="641"/>
      <c r="K2" s="641"/>
      <c r="L2" s="641"/>
      <c r="M2" s="641"/>
      <c r="N2" s="641"/>
      <c r="O2" s="641"/>
      <c r="P2" s="641"/>
      <c r="Q2" s="641"/>
      <c r="R2" s="641"/>
      <c r="S2" s="641"/>
      <c r="T2" s="641"/>
      <c r="U2" s="641"/>
      <c r="V2" s="641"/>
      <c r="W2" s="641"/>
      <c r="X2" s="641"/>
      <c r="Y2" s="641"/>
      <c r="Z2" s="641"/>
    </row>
    <row r="3" spans="2:28" ht="20.100000000000001" customHeight="1" x14ac:dyDescent="0.15">
      <c r="B3" s="672" t="s">
        <v>381</v>
      </c>
      <c r="C3" s="672"/>
      <c r="D3" s="505"/>
      <c r="E3" s="673" t="s">
        <v>382</v>
      </c>
      <c r="F3" s="674"/>
      <c r="G3" s="675"/>
      <c r="H3" s="676" t="s">
        <v>383</v>
      </c>
      <c r="I3" s="511"/>
      <c r="J3" s="677" t="s">
        <v>504</v>
      </c>
      <c r="K3" s="677"/>
      <c r="L3" s="677"/>
      <c r="M3" s="369" t="s">
        <v>505</v>
      </c>
      <c r="N3" s="370"/>
      <c r="O3" s="370"/>
      <c r="P3" s="370"/>
      <c r="Q3" s="688" t="s">
        <v>506</v>
      </c>
      <c r="R3" s="689"/>
      <c r="S3" s="689"/>
      <c r="T3" s="690"/>
      <c r="U3" s="542" t="s">
        <v>503</v>
      </c>
      <c r="V3" s="543"/>
      <c r="W3" s="544"/>
      <c r="X3" s="513">
        <v>45903</v>
      </c>
      <c r="Y3" s="514"/>
      <c r="Z3" s="515"/>
    </row>
    <row r="4" spans="2:28" ht="20.100000000000001" customHeight="1" x14ac:dyDescent="0.15">
      <c r="B4" s="684" t="s">
        <v>522</v>
      </c>
      <c r="C4" s="684"/>
      <c r="D4" s="519"/>
      <c r="E4" s="685" t="s">
        <v>389</v>
      </c>
      <c r="F4" s="686"/>
      <c r="G4" s="687"/>
      <c r="H4" s="655" t="s">
        <v>385</v>
      </c>
      <c r="I4" s="525"/>
      <c r="J4" s="677" t="s">
        <v>386</v>
      </c>
      <c r="K4" s="677"/>
      <c r="L4" s="677"/>
      <c r="M4" s="356"/>
      <c r="N4" s="372"/>
      <c r="O4" s="372"/>
      <c r="P4" s="372"/>
      <c r="Q4" s="691" t="s">
        <v>507</v>
      </c>
      <c r="R4" s="692"/>
      <c r="S4" s="692"/>
      <c r="T4" s="693"/>
      <c r="U4" s="678"/>
      <c r="V4" s="679"/>
      <c r="W4" s="680"/>
      <c r="X4" s="681"/>
      <c r="Y4" s="682"/>
      <c r="Z4" s="683"/>
    </row>
    <row r="5" spans="2:28" ht="28.5" customHeight="1" x14ac:dyDescent="0.15">
      <c r="B5" s="694" t="s">
        <v>162</v>
      </c>
      <c r="C5" s="697" t="s">
        <v>163</v>
      </c>
      <c r="D5" s="697"/>
      <c r="E5" s="698" t="s">
        <v>120</v>
      </c>
      <c r="F5" s="704" t="s">
        <v>162</v>
      </c>
      <c r="G5" s="705"/>
      <c r="H5" s="654"/>
      <c r="I5" s="654"/>
      <c r="J5" s="654"/>
      <c r="K5" s="654"/>
      <c r="L5" s="654"/>
      <c r="M5" s="654"/>
      <c r="N5" s="654"/>
      <c r="O5" s="654"/>
      <c r="P5" s="654"/>
      <c r="Q5" s="654"/>
      <c r="R5" s="654"/>
      <c r="S5" s="706"/>
      <c r="T5" s="706"/>
      <c r="U5" s="706"/>
      <c r="V5" s="706"/>
      <c r="W5" s="706"/>
      <c r="X5" s="706"/>
      <c r="Y5" s="706"/>
      <c r="Z5" s="707"/>
      <c r="AA5" s="21"/>
      <c r="AB5" s="5"/>
    </row>
    <row r="6" spans="2:28" ht="24.75" customHeight="1" x14ac:dyDescent="0.15">
      <c r="B6" s="694"/>
      <c r="C6" s="525"/>
      <c r="D6" s="525"/>
      <c r="E6" s="699"/>
      <c r="F6" s="511" t="s">
        <v>164</v>
      </c>
      <c r="G6" s="511"/>
      <c r="H6" s="653" t="s">
        <v>165</v>
      </c>
      <c r="I6" s="706"/>
      <c r="J6" s="706"/>
      <c r="K6" s="706"/>
      <c r="L6" s="706"/>
      <c r="M6" s="706"/>
      <c r="N6" s="707"/>
      <c r="O6" s="653" t="s">
        <v>166</v>
      </c>
      <c r="P6" s="654"/>
      <c r="Q6" s="654"/>
      <c r="R6" s="654"/>
      <c r="S6" s="654"/>
      <c r="T6" s="654"/>
      <c r="U6" s="654"/>
      <c r="V6" s="654"/>
      <c r="W6" s="654"/>
      <c r="X6" s="655"/>
      <c r="Y6" s="653" t="s">
        <v>167</v>
      </c>
      <c r="Z6" s="655"/>
      <c r="AA6" s="5"/>
      <c r="AB6" s="5"/>
    </row>
    <row r="7" spans="2:28" ht="27.75" customHeight="1" x14ac:dyDescent="0.15">
      <c r="B7" s="695"/>
      <c r="C7" s="700"/>
      <c r="D7" s="701"/>
      <c r="E7" s="111"/>
      <c r="F7" s="666"/>
      <c r="G7" s="666"/>
      <c r="H7" s="661"/>
      <c r="I7" s="663"/>
      <c r="J7" s="663"/>
      <c r="K7" s="663"/>
      <c r="L7" s="663"/>
      <c r="M7" s="663"/>
      <c r="N7" s="664"/>
      <c r="O7" s="656"/>
      <c r="P7" s="657"/>
      <c r="Q7" s="657"/>
      <c r="R7" s="657"/>
      <c r="S7" s="657"/>
      <c r="T7" s="657"/>
      <c r="U7" s="657"/>
      <c r="V7" s="657"/>
      <c r="W7" s="657"/>
      <c r="X7" s="658"/>
      <c r="Y7" s="660"/>
      <c r="Z7" s="660"/>
    </row>
    <row r="8" spans="2:28" ht="27.75" customHeight="1" x14ac:dyDescent="0.15">
      <c r="B8" s="695"/>
      <c r="C8" s="700"/>
      <c r="D8" s="701"/>
      <c r="E8" s="111"/>
      <c r="F8" s="666"/>
      <c r="G8" s="666"/>
      <c r="H8" s="661"/>
      <c r="I8" s="662"/>
      <c r="J8" s="662"/>
      <c r="K8" s="662"/>
      <c r="L8" s="663"/>
      <c r="M8" s="663"/>
      <c r="N8" s="664"/>
      <c r="O8" s="656"/>
      <c r="P8" s="657"/>
      <c r="Q8" s="657"/>
      <c r="R8" s="657"/>
      <c r="S8" s="657"/>
      <c r="T8" s="657"/>
      <c r="U8" s="657"/>
      <c r="V8" s="657"/>
      <c r="W8" s="657"/>
      <c r="X8" s="658"/>
      <c r="Y8" s="660"/>
      <c r="Z8" s="660"/>
    </row>
    <row r="9" spans="2:28" ht="27.75" customHeight="1" x14ac:dyDescent="0.15">
      <c r="B9" s="695"/>
      <c r="C9" s="702"/>
      <c r="D9" s="703"/>
      <c r="E9" s="111"/>
      <c r="F9" s="666"/>
      <c r="G9" s="666"/>
      <c r="H9" s="661"/>
      <c r="I9" s="662"/>
      <c r="J9" s="662"/>
      <c r="K9" s="662"/>
      <c r="L9" s="663"/>
      <c r="M9" s="663"/>
      <c r="N9" s="664"/>
      <c r="O9" s="656"/>
      <c r="P9" s="657"/>
      <c r="Q9" s="657"/>
      <c r="R9" s="657"/>
      <c r="S9" s="657"/>
      <c r="T9" s="657"/>
      <c r="U9" s="657"/>
      <c r="V9" s="657"/>
      <c r="W9" s="657"/>
      <c r="X9" s="658"/>
      <c r="Y9" s="651"/>
      <c r="Z9" s="652"/>
    </row>
    <row r="10" spans="2:28" ht="27.75" customHeight="1" x14ac:dyDescent="0.15">
      <c r="B10" s="695"/>
      <c r="C10" s="702"/>
      <c r="D10" s="703"/>
      <c r="E10" s="111"/>
      <c r="F10" s="667"/>
      <c r="G10" s="668"/>
      <c r="H10" s="661"/>
      <c r="I10" s="662"/>
      <c r="J10" s="662"/>
      <c r="K10" s="662"/>
      <c r="L10" s="662"/>
      <c r="M10" s="662"/>
      <c r="N10" s="671"/>
      <c r="O10" s="656"/>
      <c r="P10" s="657"/>
      <c r="Q10" s="657"/>
      <c r="R10" s="657"/>
      <c r="S10" s="657"/>
      <c r="T10" s="657"/>
      <c r="U10" s="657"/>
      <c r="V10" s="657"/>
      <c r="W10" s="657"/>
      <c r="X10" s="658"/>
      <c r="Y10" s="651"/>
      <c r="Z10" s="652"/>
    </row>
    <row r="11" spans="2:28" ht="27.75" customHeight="1" x14ac:dyDescent="0.15">
      <c r="B11" s="695"/>
      <c r="C11" s="651"/>
      <c r="D11" s="652"/>
      <c r="E11" s="20"/>
      <c r="F11" s="669"/>
      <c r="G11" s="670"/>
      <c r="H11" s="661"/>
      <c r="I11" s="662"/>
      <c r="J11" s="662"/>
      <c r="K11" s="662"/>
      <c r="L11" s="662"/>
      <c r="M11" s="662"/>
      <c r="N11" s="671"/>
      <c r="O11" s="651"/>
      <c r="P11" s="659"/>
      <c r="Q11" s="659"/>
      <c r="R11" s="659"/>
      <c r="S11" s="659"/>
      <c r="T11" s="659"/>
      <c r="U11" s="659"/>
      <c r="V11" s="659"/>
      <c r="W11" s="659"/>
      <c r="X11" s="652"/>
      <c r="Y11" s="651"/>
      <c r="Z11" s="652"/>
    </row>
    <row r="12" spans="2:28" ht="27.75" customHeight="1" x14ac:dyDescent="0.15">
      <c r="B12" s="695"/>
      <c r="C12" s="651"/>
      <c r="D12" s="652"/>
      <c r="E12" s="20"/>
      <c r="F12" s="665"/>
      <c r="G12" s="665"/>
      <c r="H12" s="661"/>
      <c r="I12" s="662"/>
      <c r="J12" s="662"/>
      <c r="K12" s="662"/>
      <c r="L12" s="663"/>
      <c r="M12" s="663"/>
      <c r="N12" s="664"/>
      <c r="O12" s="651"/>
      <c r="P12" s="659"/>
      <c r="Q12" s="659"/>
      <c r="R12" s="659"/>
      <c r="S12" s="659"/>
      <c r="T12" s="659"/>
      <c r="U12" s="659"/>
      <c r="V12" s="659"/>
      <c r="W12" s="659"/>
      <c r="X12" s="652"/>
      <c r="Y12" s="651"/>
      <c r="Z12" s="652"/>
    </row>
    <row r="13" spans="2:28" ht="27.75" customHeight="1" x14ac:dyDescent="0.15">
      <c r="B13" s="695"/>
      <c r="C13" s="651"/>
      <c r="D13" s="652"/>
      <c r="E13" s="20"/>
      <c r="F13" s="665"/>
      <c r="G13" s="665"/>
      <c r="H13" s="661"/>
      <c r="I13" s="662"/>
      <c r="J13" s="662"/>
      <c r="K13" s="662"/>
      <c r="L13" s="663"/>
      <c r="M13" s="663"/>
      <c r="N13" s="664"/>
      <c r="O13" s="651"/>
      <c r="P13" s="659"/>
      <c r="Q13" s="659"/>
      <c r="R13" s="659"/>
      <c r="S13" s="659"/>
      <c r="T13" s="659"/>
      <c r="U13" s="659"/>
      <c r="V13" s="659"/>
      <c r="W13" s="659"/>
      <c r="X13" s="652"/>
      <c r="Y13" s="651"/>
      <c r="Z13" s="652"/>
    </row>
    <row r="14" spans="2:28" ht="27.75" customHeight="1" x14ac:dyDescent="0.15">
      <c r="B14" s="695"/>
      <c r="C14" s="651"/>
      <c r="D14" s="652"/>
      <c r="E14" s="20"/>
      <c r="F14" s="666"/>
      <c r="G14" s="666"/>
      <c r="H14" s="661"/>
      <c r="I14" s="662"/>
      <c r="J14" s="662"/>
      <c r="K14" s="662"/>
      <c r="L14" s="663"/>
      <c r="M14" s="663"/>
      <c r="N14" s="664"/>
      <c r="O14" s="651"/>
      <c r="P14" s="659"/>
      <c r="Q14" s="659"/>
      <c r="R14" s="659"/>
      <c r="S14" s="659"/>
      <c r="T14" s="659"/>
      <c r="U14" s="659"/>
      <c r="V14" s="659"/>
      <c r="W14" s="659"/>
      <c r="X14" s="652"/>
      <c r="Y14" s="651"/>
      <c r="Z14" s="652"/>
    </row>
    <row r="15" spans="2:28" ht="27.75" customHeight="1" x14ac:dyDescent="0.15">
      <c r="B15" s="695"/>
      <c r="C15" s="651"/>
      <c r="D15" s="652"/>
      <c r="E15" s="20"/>
      <c r="F15" s="665"/>
      <c r="G15" s="665"/>
      <c r="H15" s="661"/>
      <c r="I15" s="662"/>
      <c r="J15" s="662"/>
      <c r="K15" s="662"/>
      <c r="L15" s="663"/>
      <c r="M15" s="663"/>
      <c r="N15" s="664"/>
      <c r="O15" s="651"/>
      <c r="P15" s="659"/>
      <c r="Q15" s="659"/>
      <c r="R15" s="659"/>
      <c r="S15" s="659"/>
      <c r="T15" s="659"/>
      <c r="U15" s="659"/>
      <c r="V15" s="659"/>
      <c r="W15" s="659"/>
      <c r="X15" s="652"/>
      <c r="Y15" s="651"/>
      <c r="Z15" s="652"/>
    </row>
    <row r="16" spans="2:28" ht="27.75" customHeight="1" x14ac:dyDescent="0.15">
      <c r="B16" s="695"/>
      <c r="C16" s="651"/>
      <c r="D16" s="652"/>
      <c r="E16" s="20"/>
      <c r="F16" s="665"/>
      <c r="G16" s="665"/>
      <c r="H16" s="661"/>
      <c r="I16" s="662"/>
      <c r="J16" s="662"/>
      <c r="K16" s="662"/>
      <c r="L16" s="663"/>
      <c r="M16" s="663"/>
      <c r="N16" s="664"/>
      <c r="O16" s="651"/>
      <c r="P16" s="659"/>
      <c r="Q16" s="659"/>
      <c r="R16" s="659"/>
      <c r="S16" s="659"/>
      <c r="T16" s="659"/>
      <c r="U16" s="659"/>
      <c r="V16" s="659"/>
      <c r="W16" s="659"/>
      <c r="X16" s="652"/>
      <c r="Y16" s="651"/>
      <c r="Z16" s="652"/>
    </row>
    <row r="17" spans="2:26" ht="27.75" customHeight="1" x14ac:dyDescent="0.15">
      <c r="B17" s="695"/>
      <c r="C17" s="651"/>
      <c r="D17" s="652"/>
      <c r="E17" s="20"/>
      <c r="F17" s="665"/>
      <c r="G17" s="665"/>
      <c r="H17" s="661"/>
      <c r="I17" s="662"/>
      <c r="J17" s="662"/>
      <c r="K17" s="662"/>
      <c r="L17" s="663"/>
      <c r="M17" s="663"/>
      <c r="N17" s="664"/>
      <c r="O17" s="651"/>
      <c r="P17" s="659"/>
      <c r="Q17" s="659"/>
      <c r="R17" s="659"/>
      <c r="S17" s="659"/>
      <c r="T17" s="659"/>
      <c r="U17" s="659"/>
      <c r="V17" s="659"/>
      <c r="W17" s="659"/>
      <c r="X17" s="652"/>
      <c r="Y17" s="651"/>
      <c r="Z17" s="652"/>
    </row>
    <row r="18" spans="2:26" ht="27.75" customHeight="1" x14ac:dyDescent="0.15">
      <c r="B18" s="695"/>
      <c r="C18" s="651"/>
      <c r="D18" s="652"/>
      <c r="E18" s="20"/>
      <c r="F18" s="665"/>
      <c r="G18" s="665"/>
      <c r="H18" s="661"/>
      <c r="I18" s="662"/>
      <c r="J18" s="662"/>
      <c r="K18" s="662"/>
      <c r="L18" s="663"/>
      <c r="M18" s="663"/>
      <c r="N18" s="664"/>
      <c r="O18" s="651"/>
      <c r="P18" s="659"/>
      <c r="Q18" s="659"/>
      <c r="R18" s="659"/>
      <c r="S18" s="659"/>
      <c r="T18" s="659"/>
      <c r="U18" s="659"/>
      <c r="V18" s="659"/>
      <c r="W18" s="659"/>
      <c r="X18" s="652"/>
      <c r="Y18" s="651"/>
      <c r="Z18" s="652"/>
    </row>
    <row r="19" spans="2:26" ht="27.75" customHeight="1" x14ac:dyDescent="0.15">
      <c r="B19" s="695"/>
      <c r="C19" s="651"/>
      <c r="D19" s="652"/>
      <c r="E19" s="20"/>
      <c r="F19" s="665"/>
      <c r="G19" s="665"/>
      <c r="H19" s="661"/>
      <c r="I19" s="662"/>
      <c r="J19" s="662"/>
      <c r="K19" s="662"/>
      <c r="L19" s="663"/>
      <c r="M19" s="663"/>
      <c r="N19" s="664"/>
      <c r="O19" s="651"/>
      <c r="P19" s="659"/>
      <c r="Q19" s="659"/>
      <c r="R19" s="659"/>
      <c r="S19" s="659"/>
      <c r="T19" s="659"/>
      <c r="U19" s="659"/>
      <c r="V19" s="659"/>
      <c r="W19" s="659"/>
      <c r="X19" s="652"/>
      <c r="Y19" s="651"/>
      <c r="Z19" s="652"/>
    </row>
    <row r="20" spans="2:26" ht="27.75" customHeight="1" x14ac:dyDescent="0.15">
      <c r="B20" s="695"/>
      <c r="C20" s="651"/>
      <c r="D20" s="652"/>
      <c r="E20" s="20"/>
      <c r="F20" s="665"/>
      <c r="G20" s="665"/>
      <c r="H20" s="661"/>
      <c r="I20" s="662"/>
      <c r="J20" s="662"/>
      <c r="K20" s="662"/>
      <c r="L20" s="663"/>
      <c r="M20" s="663"/>
      <c r="N20" s="664"/>
      <c r="O20" s="651"/>
      <c r="P20" s="659"/>
      <c r="Q20" s="659"/>
      <c r="R20" s="659"/>
      <c r="S20" s="659"/>
      <c r="T20" s="659"/>
      <c r="U20" s="659"/>
      <c r="V20" s="659"/>
      <c r="W20" s="659"/>
      <c r="X20" s="652"/>
      <c r="Y20" s="651"/>
      <c r="Z20" s="652"/>
    </row>
    <row r="21" spans="2:26" ht="27.75" customHeight="1" x14ac:dyDescent="0.15">
      <c r="B21" s="696"/>
      <c r="C21" s="651"/>
      <c r="D21" s="652"/>
      <c r="E21" s="20"/>
      <c r="F21" s="665"/>
      <c r="G21" s="665"/>
      <c r="H21" s="661"/>
      <c r="I21" s="662"/>
      <c r="J21" s="662"/>
      <c r="K21" s="662"/>
      <c r="L21" s="663"/>
      <c r="M21" s="663"/>
      <c r="N21" s="664"/>
      <c r="O21" s="651"/>
      <c r="P21" s="659"/>
      <c r="Q21" s="659"/>
      <c r="R21" s="659"/>
      <c r="S21" s="659"/>
      <c r="T21" s="659"/>
      <c r="U21" s="659"/>
      <c r="V21" s="659"/>
      <c r="W21" s="659"/>
      <c r="X21" s="652"/>
      <c r="Y21" s="651"/>
      <c r="Z21" s="652"/>
    </row>
    <row r="22" spans="2:26" ht="15.95" customHeight="1" x14ac:dyDescent="0.15">
      <c r="B22" s="1" t="s">
        <v>168</v>
      </c>
    </row>
    <row r="23" spans="2:26" ht="15.95" customHeight="1" x14ac:dyDescent="0.15">
      <c r="B23" s="4" t="s">
        <v>106</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2"/>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474</v>
      </c>
      <c r="F5" s="716"/>
      <c r="G5" s="717"/>
      <c r="H5" s="717"/>
      <c r="I5" s="717"/>
      <c r="J5" s="717"/>
      <c r="K5" s="717"/>
      <c r="L5" s="718"/>
      <c r="M5" s="744" t="s">
        <v>653</v>
      </c>
      <c r="N5" s="749" t="s">
        <v>654</v>
      </c>
      <c r="O5" s="750"/>
      <c r="P5" s="277" t="s">
        <v>474</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430</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523</v>
      </c>
      <c r="F8" s="719"/>
      <c r="G8" s="720"/>
      <c r="H8" s="720"/>
      <c r="I8" s="720"/>
      <c r="J8" s="720"/>
      <c r="K8" s="720"/>
      <c r="L8" s="721"/>
      <c r="M8" s="745"/>
      <c r="N8" s="749" t="s">
        <v>273</v>
      </c>
      <c r="O8" s="750"/>
      <c r="P8" s="277" t="s">
        <v>528</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320</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320</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525</v>
      </c>
      <c r="F12" s="722"/>
      <c r="G12" s="723"/>
      <c r="H12" s="723"/>
      <c r="I12" s="723"/>
      <c r="J12" s="723"/>
      <c r="K12" s="723"/>
      <c r="L12" s="724"/>
      <c r="M12" s="746"/>
      <c r="N12" s="715" t="s">
        <v>660</v>
      </c>
      <c r="O12" s="715"/>
      <c r="P12" s="213" t="s">
        <v>531</v>
      </c>
      <c r="Q12" s="722"/>
      <c r="R12" s="723"/>
      <c r="S12" s="723"/>
      <c r="T12" s="723"/>
      <c r="U12" s="723"/>
      <c r="V12" s="723"/>
      <c r="W12" s="724"/>
    </row>
    <row r="13" spans="2:23" s="31" customFormat="1" ht="25.5" customHeight="1" x14ac:dyDescent="0.15">
      <c r="B13" s="725" t="s">
        <v>175</v>
      </c>
      <c r="C13" s="725"/>
      <c r="D13" s="725"/>
      <c r="E13" s="741" t="s">
        <v>524</v>
      </c>
      <c r="F13" s="742"/>
      <c r="G13" s="743"/>
      <c r="H13" s="725" t="s">
        <v>661</v>
      </c>
      <c r="I13" s="725"/>
      <c r="J13" s="726" t="s">
        <v>662</v>
      </c>
      <c r="K13" s="726"/>
      <c r="L13" s="726"/>
      <c r="M13" s="725" t="s">
        <v>663</v>
      </c>
      <c r="N13" s="725"/>
      <c r="O13" s="725"/>
      <c r="P13" s="738" t="s">
        <v>664</v>
      </c>
      <c r="Q13" s="739"/>
      <c r="R13" s="740"/>
      <c r="S13" s="725" t="s">
        <v>661</v>
      </c>
      <c r="T13" s="725"/>
      <c r="U13" s="726" t="s">
        <v>665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534</v>
      </c>
      <c r="Q14" s="748"/>
      <c r="R14" s="748"/>
      <c r="S14" s="736" t="s">
        <v>666</v>
      </c>
      <c r="T14" s="737"/>
      <c r="U14" s="731" t="s">
        <v>533</v>
      </c>
      <c r="V14" s="732"/>
      <c r="W14" s="733"/>
    </row>
    <row r="15" spans="2:23" s="31" customFormat="1" ht="39.75" customHeight="1" x14ac:dyDescent="0.15">
      <c r="B15" s="708" t="s">
        <v>179</v>
      </c>
      <c r="C15" s="708"/>
      <c r="D15" s="708"/>
      <c r="E15" s="709" t="s">
        <v>668</v>
      </c>
      <c r="F15" s="710"/>
      <c r="G15" s="710"/>
      <c r="H15" s="710"/>
      <c r="I15" s="710"/>
      <c r="J15" s="710"/>
      <c r="K15" s="710"/>
      <c r="L15" s="711"/>
      <c r="M15" s="708" t="s">
        <v>669</v>
      </c>
      <c r="N15" s="708"/>
      <c r="O15" s="708"/>
      <c r="P15" s="709" t="s">
        <v>670</v>
      </c>
      <c r="Q15" s="710"/>
      <c r="R15" s="710"/>
      <c r="S15" s="710"/>
      <c r="T15" s="710"/>
      <c r="U15" s="710"/>
      <c r="V15" s="710"/>
      <c r="W15" s="711"/>
    </row>
    <row r="16" spans="2:23" s="31" customFormat="1" ht="25.5" customHeight="1" x14ac:dyDescent="0.15">
      <c r="B16" s="715" t="s">
        <v>169</v>
      </c>
      <c r="C16" s="715" t="s">
        <v>170</v>
      </c>
      <c r="D16" s="715"/>
      <c r="E16" s="277" t="s">
        <v>474</v>
      </c>
      <c r="F16" s="716"/>
      <c r="G16" s="717"/>
      <c r="H16" s="717"/>
      <c r="I16" s="717"/>
      <c r="J16" s="717"/>
      <c r="K16" s="717"/>
      <c r="L16" s="718"/>
      <c r="M16" s="715" t="s">
        <v>653</v>
      </c>
      <c r="N16" s="715" t="s">
        <v>654</v>
      </c>
      <c r="O16" s="715"/>
      <c r="P16" s="277" t="s">
        <v>474</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4</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528</v>
      </c>
      <c r="F19" s="719"/>
      <c r="G19" s="720"/>
      <c r="H19" s="720"/>
      <c r="I19" s="720"/>
      <c r="J19" s="720"/>
      <c r="K19" s="720"/>
      <c r="L19" s="721"/>
      <c r="M19" s="715"/>
      <c r="N19" s="715" t="s">
        <v>273</v>
      </c>
      <c r="O19" s="715"/>
      <c r="P19" s="277" t="s">
        <v>537</v>
      </c>
      <c r="Q19" s="719"/>
      <c r="R19" s="720"/>
      <c r="S19" s="720"/>
      <c r="T19" s="720"/>
      <c r="U19" s="720"/>
      <c r="V19" s="720"/>
      <c r="W19" s="721"/>
    </row>
    <row r="20" spans="2:24" s="31" customFormat="1" ht="25.5" customHeight="1" x14ac:dyDescent="0.15">
      <c r="B20" s="708" t="s">
        <v>131</v>
      </c>
      <c r="C20" s="708"/>
      <c r="D20" s="708"/>
      <c r="E20" s="280" t="s">
        <v>292</v>
      </c>
      <c r="F20" s="719"/>
      <c r="G20" s="720"/>
      <c r="H20" s="720"/>
      <c r="I20" s="720"/>
      <c r="J20" s="720"/>
      <c r="K20" s="720"/>
      <c r="L20" s="721"/>
      <c r="M20" s="708" t="s">
        <v>275</v>
      </c>
      <c r="N20" s="708"/>
      <c r="O20" s="708"/>
      <c r="P20" s="280" t="s">
        <v>320</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525</v>
      </c>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671</v>
      </c>
      <c r="F24" s="739"/>
      <c r="G24" s="740"/>
      <c r="H24" s="725" t="s">
        <v>661</v>
      </c>
      <c r="I24" s="725"/>
      <c r="J24" s="741" t="s">
        <v>662</v>
      </c>
      <c r="K24" s="742"/>
      <c r="L24" s="743"/>
      <c r="M24" s="725" t="s">
        <v>663</v>
      </c>
      <c r="N24" s="725"/>
      <c r="O24" s="725"/>
      <c r="P24" s="738" t="s">
        <v>672</v>
      </c>
      <c r="Q24" s="739"/>
      <c r="R24" s="740"/>
      <c r="S24" s="725" t="s">
        <v>661</v>
      </c>
      <c r="T24" s="725"/>
      <c r="U24" s="726" t="s">
        <v>665</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534</v>
      </c>
      <c r="Q25" s="728"/>
      <c r="R25" s="728"/>
      <c r="S25" s="736" t="s">
        <v>666</v>
      </c>
      <c r="T25" s="737"/>
      <c r="U25" s="731" t="s">
        <v>533</v>
      </c>
      <c r="V25" s="732"/>
      <c r="W25" s="733"/>
    </row>
    <row r="26" spans="2:24" s="31" customFormat="1" ht="39.75" customHeight="1" x14ac:dyDescent="0.15">
      <c r="B26" s="708" t="s">
        <v>179</v>
      </c>
      <c r="C26" s="708"/>
      <c r="D26" s="708"/>
      <c r="E26" s="709" t="s">
        <v>673</v>
      </c>
      <c r="F26" s="710"/>
      <c r="G26" s="710"/>
      <c r="H26" s="710"/>
      <c r="I26" s="710"/>
      <c r="J26" s="710"/>
      <c r="K26" s="710"/>
      <c r="L26" s="711"/>
      <c r="M26" s="708" t="s">
        <v>669</v>
      </c>
      <c r="N26" s="708"/>
      <c r="O26" s="708"/>
      <c r="P26" s="709" t="s">
        <v>674</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12"/>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474</v>
      </c>
      <c r="F5" s="716"/>
      <c r="G5" s="717"/>
      <c r="H5" s="717"/>
      <c r="I5" s="717"/>
      <c r="J5" s="717"/>
      <c r="K5" s="717"/>
      <c r="L5" s="718"/>
      <c r="M5" s="744" t="s">
        <v>653</v>
      </c>
      <c r="N5" s="749" t="s">
        <v>654</v>
      </c>
      <c r="O5" s="750"/>
      <c r="P5" s="277" t="s">
        <v>474</v>
      </c>
      <c r="Q5" s="716"/>
      <c r="R5" s="717"/>
      <c r="S5" s="717"/>
      <c r="T5" s="717"/>
      <c r="U5" s="717"/>
      <c r="V5" s="717"/>
      <c r="W5" s="718"/>
    </row>
    <row r="6" spans="2:23" s="31" customFormat="1" ht="25.5" customHeight="1" x14ac:dyDescent="0.15">
      <c r="B6" s="746"/>
      <c r="C6" s="749" t="s">
        <v>171</v>
      </c>
      <c r="D6" s="750"/>
      <c r="E6" s="278">
        <v>5</v>
      </c>
      <c r="F6" s="719"/>
      <c r="G6" s="720"/>
      <c r="H6" s="720"/>
      <c r="I6" s="720"/>
      <c r="J6" s="720"/>
      <c r="K6" s="720"/>
      <c r="L6" s="721"/>
      <c r="M6" s="746"/>
      <c r="N6" s="749" t="s">
        <v>655</v>
      </c>
      <c r="O6" s="750"/>
      <c r="P6" s="278">
        <v>6</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537</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301</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531</v>
      </c>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675</v>
      </c>
      <c r="F13" s="742"/>
      <c r="G13" s="743"/>
      <c r="H13" s="725" t="s">
        <v>661</v>
      </c>
      <c r="I13" s="725"/>
      <c r="J13" s="726" t="s">
        <v>676</v>
      </c>
      <c r="K13" s="726"/>
      <c r="L13" s="726"/>
      <c r="M13" s="725" t="s">
        <v>663</v>
      </c>
      <c r="N13" s="725"/>
      <c r="O13" s="725"/>
      <c r="P13" s="738" t="s">
        <v>677</v>
      </c>
      <c r="Q13" s="739"/>
      <c r="R13" s="740"/>
      <c r="S13" s="725" t="s">
        <v>661</v>
      </c>
      <c r="T13" s="725"/>
      <c r="U13" s="726" t="s">
        <v>678</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679</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474</v>
      </c>
      <c r="F16" s="716"/>
      <c r="G16" s="717"/>
      <c r="H16" s="717"/>
      <c r="I16" s="717"/>
      <c r="J16" s="717"/>
      <c r="K16" s="717"/>
      <c r="L16" s="718"/>
      <c r="M16" s="715" t="s">
        <v>653</v>
      </c>
      <c r="N16" s="715" t="s">
        <v>654</v>
      </c>
      <c r="O16" s="715"/>
      <c r="P16" s="277" t="s">
        <v>474</v>
      </c>
      <c r="Q16" s="716"/>
      <c r="R16" s="717"/>
      <c r="S16" s="717"/>
      <c r="T16" s="717"/>
      <c r="U16" s="717"/>
      <c r="V16" s="717"/>
      <c r="W16" s="718"/>
    </row>
    <row r="17" spans="2:24" s="31" customFormat="1" ht="25.5" customHeight="1" x14ac:dyDescent="0.15">
      <c r="B17" s="715"/>
      <c r="C17" s="715" t="s">
        <v>171</v>
      </c>
      <c r="D17" s="715"/>
      <c r="E17" s="278">
        <v>7</v>
      </c>
      <c r="F17" s="719"/>
      <c r="G17" s="720"/>
      <c r="H17" s="720"/>
      <c r="I17" s="720"/>
      <c r="J17" s="720"/>
      <c r="K17" s="720"/>
      <c r="L17" s="721"/>
      <c r="M17" s="715"/>
      <c r="N17" s="715" t="s">
        <v>655</v>
      </c>
      <c r="O17" s="715"/>
      <c r="P17" s="278">
        <v>8</v>
      </c>
      <c r="Q17" s="719"/>
      <c r="R17" s="720"/>
      <c r="S17" s="720"/>
      <c r="T17" s="720"/>
      <c r="U17" s="720"/>
      <c r="V17" s="720"/>
      <c r="W17" s="721"/>
    </row>
    <row r="18" spans="2:24" s="31" customFormat="1" ht="25.5" customHeight="1" x14ac:dyDescent="0.15">
      <c r="B18" s="715" t="s">
        <v>172</v>
      </c>
      <c r="C18" s="715" t="s">
        <v>128</v>
      </c>
      <c r="D18" s="715"/>
      <c r="E18" s="279" t="s">
        <v>430</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523</v>
      </c>
      <c r="F19" s="719"/>
      <c r="G19" s="720"/>
      <c r="H19" s="720"/>
      <c r="I19" s="720"/>
      <c r="J19" s="720"/>
      <c r="K19" s="720"/>
      <c r="L19" s="721"/>
      <c r="M19" s="715"/>
      <c r="N19" s="715" t="s">
        <v>273</v>
      </c>
      <c r="O19" s="715"/>
      <c r="P19" s="277" t="s">
        <v>537</v>
      </c>
      <c r="Q19" s="719"/>
      <c r="R19" s="720"/>
      <c r="S19" s="720"/>
      <c r="T19" s="720"/>
      <c r="U19" s="720"/>
      <c r="V19" s="720"/>
      <c r="W19" s="721"/>
    </row>
    <row r="20" spans="2:24" s="31" customFormat="1" ht="25.5" customHeight="1" x14ac:dyDescent="0.15">
      <c r="B20" s="708" t="s">
        <v>131</v>
      </c>
      <c r="C20" s="708"/>
      <c r="D20" s="708"/>
      <c r="E20" s="280" t="s">
        <v>301</v>
      </c>
      <c r="F20" s="719"/>
      <c r="G20" s="720"/>
      <c r="H20" s="720"/>
      <c r="I20" s="720"/>
      <c r="J20" s="720"/>
      <c r="K20" s="720"/>
      <c r="L20" s="721"/>
      <c r="M20" s="708" t="s">
        <v>275</v>
      </c>
      <c r="N20" s="708"/>
      <c r="O20" s="708"/>
      <c r="P20" s="280" t="s">
        <v>301</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515</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531</v>
      </c>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681</v>
      </c>
      <c r="F24" s="739"/>
      <c r="G24" s="740"/>
      <c r="H24" s="725" t="s">
        <v>661</v>
      </c>
      <c r="I24" s="725"/>
      <c r="J24" s="741" t="s">
        <v>682</v>
      </c>
      <c r="K24" s="742"/>
      <c r="L24" s="743"/>
      <c r="M24" s="725" t="s">
        <v>663</v>
      </c>
      <c r="N24" s="725"/>
      <c r="O24" s="725"/>
      <c r="P24" s="738" t="s">
        <v>683</v>
      </c>
      <c r="Q24" s="739"/>
      <c r="R24" s="740"/>
      <c r="S24" s="725" t="s">
        <v>661</v>
      </c>
      <c r="T24" s="725"/>
      <c r="U24" s="726" t="s">
        <v>682</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684</v>
      </c>
      <c r="F26" s="710"/>
      <c r="G26" s="710"/>
      <c r="H26" s="710"/>
      <c r="I26" s="710"/>
      <c r="J26" s="710"/>
      <c r="K26" s="710"/>
      <c r="L26" s="711"/>
      <c r="M26" s="708" t="s">
        <v>669</v>
      </c>
      <c r="N26" s="708"/>
      <c r="O26" s="708"/>
      <c r="P26" s="709" t="s">
        <v>685</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474</v>
      </c>
      <c r="F5" s="716"/>
      <c r="G5" s="717"/>
      <c r="H5" s="717"/>
      <c r="I5" s="717"/>
      <c r="J5" s="717"/>
      <c r="K5" s="717"/>
      <c r="L5" s="718"/>
      <c r="M5" s="744" t="s">
        <v>653</v>
      </c>
      <c r="N5" s="749" t="s">
        <v>654</v>
      </c>
      <c r="O5" s="750"/>
      <c r="P5" s="277" t="s">
        <v>476</v>
      </c>
      <c r="Q5" s="716"/>
      <c r="R5" s="717"/>
      <c r="S5" s="717"/>
      <c r="T5" s="717"/>
      <c r="U5" s="717"/>
      <c r="V5" s="717"/>
      <c r="W5" s="718"/>
    </row>
    <row r="6" spans="2:23" s="31" customFormat="1" ht="25.5" customHeight="1" x14ac:dyDescent="0.15">
      <c r="B6" s="746"/>
      <c r="C6" s="749" t="s">
        <v>171</v>
      </c>
      <c r="D6" s="750"/>
      <c r="E6" s="278">
        <v>9</v>
      </c>
      <c r="F6" s="719"/>
      <c r="G6" s="720"/>
      <c r="H6" s="720"/>
      <c r="I6" s="720"/>
      <c r="J6" s="720"/>
      <c r="K6" s="720"/>
      <c r="L6" s="721"/>
      <c r="M6" s="746"/>
      <c r="N6" s="749" t="s">
        <v>655</v>
      </c>
      <c r="O6" s="750"/>
      <c r="P6" s="278">
        <v>1</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545</v>
      </c>
      <c r="F8" s="719"/>
      <c r="G8" s="720"/>
      <c r="H8" s="720"/>
      <c r="I8" s="720"/>
      <c r="J8" s="720"/>
      <c r="K8" s="720"/>
      <c r="L8" s="721"/>
      <c r="M8" s="745"/>
      <c r="N8" s="749" t="s">
        <v>273</v>
      </c>
      <c r="O8" s="750"/>
      <c r="P8" s="277" t="s">
        <v>545</v>
      </c>
      <c r="Q8" s="719"/>
      <c r="R8" s="720"/>
      <c r="S8" s="720"/>
      <c r="T8" s="720"/>
      <c r="U8" s="720"/>
      <c r="V8" s="720"/>
      <c r="W8" s="721"/>
    </row>
    <row r="9" spans="2:23" s="31" customFormat="1" ht="25.5" customHeight="1" x14ac:dyDescent="0.15">
      <c r="B9" s="751" t="s">
        <v>131</v>
      </c>
      <c r="C9" s="753"/>
      <c r="D9" s="752"/>
      <c r="E9" s="280" t="s">
        <v>292</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531</v>
      </c>
      <c r="F12" s="722"/>
      <c r="G12" s="723"/>
      <c r="H12" s="723"/>
      <c r="I12" s="723"/>
      <c r="J12" s="723"/>
      <c r="K12" s="723"/>
      <c r="L12" s="724"/>
      <c r="M12" s="746"/>
      <c r="N12" s="715" t="s">
        <v>660</v>
      </c>
      <c r="O12" s="715"/>
      <c r="P12" s="213" t="s">
        <v>525</v>
      </c>
      <c r="Q12" s="722"/>
      <c r="R12" s="723"/>
      <c r="S12" s="723"/>
      <c r="T12" s="723"/>
      <c r="U12" s="723"/>
      <c r="V12" s="723"/>
      <c r="W12" s="724"/>
    </row>
    <row r="13" spans="2:23" s="31" customFormat="1" ht="25.5" customHeight="1" x14ac:dyDescent="0.15">
      <c r="B13" s="725" t="s">
        <v>175</v>
      </c>
      <c r="C13" s="725"/>
      <c r="D13" s="725"/>
      <c r="E13" s="741" t="s">
        <v>686</v>
      </c>
      <c r="F13" s="742"/>
      <c r="G13" s="743"/>
      <c r="H13" s="725" t="s">
        <v>661</v>
      </c>
      <c r="I13" s="725"/>
      <c r="J13" s="726" t="s">
        <v>682</v>
      </c>
      <c r="K13" s="726"/>
      <c r="L13" s="726"/>
      <c r="M13" s="725" t="s">
        <v>663</v>
      </c>
      <c r="N13" s="725"/>
      <c r="O13" s="725"/>
      <c r="P13" s="738" t="s">
        <v>524</v>
      </c>
      <c r="Q13" s="739"/>
      <c r="R13" s="740"/>
      <c r="S13" s="725" t="s">
        <v>661</v>
      </c>
      <c r="T13" s="725"/>
      <c r="U13" s="726" t="s">
        <v>662</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687</v>
      </c>
      <c r="F15" s="710"/>
      <c r="G15" s="710"/>
      <c r="H15" s="710"/>
      <c r="I15" s="710"/>
      <c r="J15" s="710"/>
      <c r="K15" s="710"/>
      <c r="L15" s="711"/>
      <c r="M15" s="708" t="s">
        <v>669</v>
      </c>
      <c r="N15" s="708"/>
      <c r="O15" s="708"/>
      <c r="P15" s="709" t="s">
        <v>688</v>
      </c>
      <c r="Q15" s="710"/>
      <c r="R15" s="710"/>
      <c r="S15" s="710"/>
      <c r="T15" s="710"/>
      <c r="U15" s="710"/>
      <c r="V15" s="710"/>
      <c r="W15" s="711"/>
    </row>
    <row r="16" spans="2:23" s="31" customFormat="1" ht="25.5" customHeight="1" x14ac:dyDescent="0.15">
      <c r="B16" s="715" t="s">
        <v>169</v>
      </c>
      <c r="C16" s="715" t="s">
        <v>170</v>
      </c>
      <c r="D16" s="715"/>
      <c r="E16" s="277" t="s">
        <v>476</v>
      </c>
      <c r="F16" s="716"/>
      <c r="G16" s="717"/>
      <c r="H16" s="717"/>
      <c r="I16" s="717"/>
      <c r="J16" s="717"/>
      <c r="K16" s="717"/>
      <c r="L16" s="718"/>
      <c r="M16" s="715" t="s">
        <v>653</v>
      </c>
      <c r="N16" s="715" t="s">
        <v>654</v>
      </c>
      <c r="O16" s="715"/>
      <c r="P16" s="277" t="s">
        <v>476</v>
      </c>
      <c r="Q16" s="716"/>
      <c r="R16" s="717"/>
      <c r="S16" s="717"/>
      <c r="T16" s="717"/>
      <c r="U16" s="717"/>
      <c r="V16" s="717"/>
      <c r="W16" s="718"/>
    </row>
    <row r="17" spans="2:24" s="31" customFormat="1" ht="25.5" customHeight="1" x14ac:dyDescent="0.15">
      <c r="B17" s="715"/>
      <c r="C17" s="715" t="s">
        <v>171</v>
      </c>
      <c r="D17" s="715"/>
      <c r="E17" s="278">
        <v>2</v>
      </c>
      <c r="F17" s="719"/>
      <c r="G17" s="720"/>
      <c r="H17" s="720"/>
      <c r="I17" s="720"/>
      <c r="J17" s="720"/>
      <c r="K17" s="720"/>
      <c r="L17" s="721"/>
      <c r="M17" s="715"/>
      <c r="N17" s="715" t="s">
        <v>655</v>
      </c>
      <c r="O17" s="715"/>
      <c r="P17" s="278">
        <v>3</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689</v>
      </c>
      <c r="F24" s="739"/>
      <c r="G24" s="740"/>
      <c r="H24" s="725" t="s">
        <v>661</v>
      </c>
      <c r="I24" s="725"/>
      <c r="J24" s="741" t="s">
        <v>690</v>
      </c>
      <c r="K24" s="742"/>
      <c r="L24" s="743"/>
      <c r="M24" s="725" t="s">
        <v>663</v>
      </c>
      <c r="N24" s="725"/>
      <c r="O24" s="725"/>
      <c r="P24" s="738" t="s">
        <v>691</v>
      </c>
      <c r="Q24" s="739"/>
      <c r="R24" s="740"/>
      <c r="S24" s="725" t="s">
        <v>661</v>
      </c>
      <c r="T24" s="725"/>
      <c r="U24" s="726" t="s">
        <v>692</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476</v>
      </c>
      <c r="F5" s="716"/>
      <c r="G5" s="717"/>
      <c r="H5" s="717"/>
      <c r="I5" s="717"/>
      <c r="J5" s="717"/>
      <c r="K5" s="717"/>
      <c r="L5" s="718"/>
      <c r="M5" s="744" t="s">
        <v>653</v>
      </c>
      <c r="N5" s="749" t="s">
        <v>654</v>
      </c>
      <c r="O5" s="750"/>
      <c r="P5" s="277" t="s">
        <v>476</v>
      </c>
      <c r="Q5" s="716"/>
      <c r="R5" s="717"/>
      <c r="S5" s="717"/>
      <c r="T5" s="717"/>
      <c r="U5" s="717"/>
      <c r="V5" s="717"/>
      <c r="W5" s="718"/>
    </row>
    <row r="6" spans="2:23" s="31" customFormat="1" ht="25.5" customHeight="1" x14ac:dyDescent="0.15">
      <c r="B6" s="746"/>
      <c r="C6" s="749" t="s">
        <v>171</v>
      </c>
      <c r="D6" s="750"/>
      <c r="E6" s="278">
        <v>4</v>
      </c>
      <c r="F6" s="719"/>
      <c r="G6" s="720"/>
      <c r="H6" s="720"/>
      <c r="I6" s="720"/>
      <c r="J6" s="720"/>
      <c r="K6" s="720"/>
      <c r="L6" s="721"/>
      <c r="M6" s="746"/>
      <c r="N6" s="749" t="s">
        <v>655</v>
      </c>
      <c r="O6" s="750"/>
      <c r="P6" s="278">
        <v>5</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677</v>
      </c>
      <c r="F13" s="742"/>
      <c r="G13" s="743"/>
      <c r="H13" s="725" t="s">
        <v>661</v>
      </c>
      <c r="I13" s="725"/>
      <c r="J13" s="726" t="s">
        <v>678</v>
      </c>
      <c r="K13" s="726"/>
      <c r="L13" s="726"/>
      <c r="M13" s="725" t="s">
        <v>663</v>
      </c>
      <c r="N13" s="725"/>
      <c r="O13" s="725"/>
      <c r="P13" s="738" t="s">
        <v>693</v>
      </c>
      <c r="Q13" s="739"/>
      <c r="R13" s="740"/>
      <c r="S13" s="725" t="s">
        <v>661</v>
      </c>
      <c r="T13" s="725"/>
      <c r="U13" s="726" t="s">
        <v>694</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476</v>
      </c>
      <c r="F16" s="716"/>
      <c r="G16" s="717"/>
      <c r="H16" s="717"/>
      <c r="I16" s="717"/>
      <c r="J16" s="717"/>
      <c r="K16" s="717"/>
      <c r="L16" s="718"/>
      <c r="M16" s="715" t="s">
        <v>653</v>
      </c>
      <c r="N16" s="715" t="s">
        <v>654</v>
      </c>
      <c r="O16" s="715"/>
      <c r="P16" s="277" t="s">
        <v>477</v>
      </c>
      <c r="Q16" s="716"/>
      <c r="R16" s="717"/>
      <c r="S16" s="717"/>
      <c r="T16" s="717"/>
      <c r="U16" s="717"/>
      <c r="V16" s="717"/>
      <c r="W16" s="718"/>
    </row>
    <row r="17" spans="2:24" s="31" customFormat="1" ht="25.5" customHeight="1" x14ac:dyDescent="0.15">
      <c r="B17" s="715"/>
      <c r="C17" s="715" t="s">
        <v>171</v>
      </c>
      <c r="D17" s="715"/>
      <c r="E17" s="278">
        <v>6</v>
      </c>
      <c r="F17" s="719"/>
      <c r="G17" s="720"/>
      <c r="H17" s="720"/>
      <c r="I17" s="720"/>
      <c r="J17" s="720"/>
      <c r="K17" s="720"/>
      <c r="L17" s="721"/>
      <c r="M17" s="715"/>
      <c r="N17" s="715" t="s">
        <v>655</v>
      </c>
      <c r="O17" s="715"/>
      <c r="P17" s="278">
        <v>1</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549</v>
      </c>
      <c r="F19" s="719"/>
      <c r="G19" s="720"/>
      <c r="H19" s="720"/>
      <c r="I19" s="720"/>
      <c r="J19" s="720"/>
      <c r="K19" s="720"/>
      <c r="L19" s="721"/>
      <c r="M19" s="715"/>
      <c r="N19" s="715" t="s">
        <v>273</v>
      </c>
      <c r="O19" s="715"/>
      <c r="P19" s="277" t="s">
        <v>545</v>
      </c>
      <c r="Q19" s="719"/>
      <c r="R19" s="720"/>
      <c r="S19" s="720"/>
      <c r="T19" s="720"/>
      <c r="U19" s="720"/>
      <c r="V19" s="720"/>
      <c r="W19" s="721"/>
    </row>
    <row r="20" spans="2:24" s="31" customFormat="1" ht="25.5" customHeight="1" x14ac:dyDescent="0.15">
      <c r="B20" s="708" t="s">
        <v>131</v>
      </c>
      <c r="C20" s="708"/>
      <c r="D20" s="708"/>
      <c r="E20" s="280" t="s">
        <v>292</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515</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531</v>
      </c>
      <c r="F23" s="722"/>
      <c r="G23" s="723"/>
      <c r="H23" s="723"/>
      <c r="I23" s="723"/>
      <c r="J23" s="723"/>
      <c r="K23" s="723"/>
      <c r="L23" s="724"/>
      <c r="M23" s="746"/>
      <c r="N23" s="708" t="s">
        <v>660</v>
      </c>
      <c r="O23" s="708"/>
      <c r="P23" s="213" t="s">
        <v>525</v>
      </c>
      <c r="Q23" s="722"/>
      <c r="R23" s="723"/>
      <c r="S23" s="723"/>
      <c r="T23" s="723"/>
      <c r="U23" s="723"/>
      <c r="V23" s="723"/>
      <c r="W23" s="724"/>
    </row>
    <row r="24" spans="2:24" s="31" customFormat="1" ht="25.5" customHeight="1" x14ac:dyDescent="0.15">
      <c r="B24" s="725" t="s">
        <v>175</v>
      </c>
      <c r="C24" s="725"/>
      <c r="D24" s="725"/>
      <c r="E24" s="738" t="s">
        <v>695</v>
      </c>
      <c r="F24" s="739"/>
      <c r="G24" s="740"/>
      <c r="H24" s="725" t="s">
        <v>661</v>
      </c>
      <c r="I24" s="725"/>
      <c r="J24" s="741" t="s">
        <v>682</v>
      </c>
      <c r="K24" s="742"/>
      <c r="L24" s="743"/>
      <c r="M24" s="725" t="s">
        <v>663</v>
      </c>
      <c r="N24" s="725"/>
      <c r="O24" s="725"/>
      <c r="P24" s="738" t="s">
        <v>524</v>
      </c>
      <c r="Q24" s="739"/>
      <c r="R24" s="740"/>
      <c r="S24" s="725" t="s">
        <v>661</v>
      </c>
      <c r="T24" s="725"/>
      <c r="U24" s="726" t="s">
        <v>662</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696</v>
      </c>
      <c r="F26" s="710"/>
      <c r="G26" s="710"/>
      <c r="H26" s="710"/>
      <c r="I26" s="710"/>
      <c r="J26" s="710"/>
      <c r="K26" s="710"/>
      <c r="L26" s="711"/>
      <c r="M26" s="708" t="s">
        <v>669</v>
      </c>
      <c r="N26" s="708"/>
      <c r="O26" s="708"/>
      <c r="P26" s="709" t="s">
        <v>688</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477</v>
      </c>
      <c r="F5" s="716"/>
      <c r="G5" s="717"/>
      <c r="H5" s="717"/>
      <c r="I5" s="717"/>
      <c r="J5" s="717"/>
      <c r="K5" s="717"/>
      <c r="L5" s="718"/>
      <c r="M5" s="744" t="s">
        <v>653</v>
      </c>
      <c r="N5" s="749" t="s">
        <v>654</v>
      </c>
      <c r="O5" s="750"/>
      <c r="P5" s="277" t="s">
        <v>477</v>
      </c>
      <c r="Q5" s="716"/>
      <c r="R5" s="717"/>
      <c r="S5" s="717"/>
      <c r="T5" s="717"/>
      <c r="U5" s="717"/>
      <c r="V5" s="717"/>
      <c r="W5" s="718"/>
    </row>
    <row r="6" spans="2:23" s="31" customFormat="1" ht="25.5" customHeight="1" x14ac:dyDescent="0.15">
      <c r="B6" s="746"/>
      <c r="C6" s="749" t="s">
        <v>171</v>
      </c>
      <c r="D6" s="750"/>
      <c r="E6" s="278">
        <v>2</v>
      </c>
      <c r="F6" s="719"/>
      <c r="G6" s="720"/>
      <c r="H6" s="720"/>
      <c r="I6" s="720"/>
      <c r="J6" s="720"/>
      <c r="K6" s="720"/>
      <c r="L6" s="721"/>
      <c r="M6" s="746"/>
      <c r="N6" s="749" t="s">
        <v>655</v>
      </c>
      <c r="O6" s="750"/>
      <c r="P6" s="278">
        <v>3</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697</v>
      </c>
      <c r="F13" s="742"/>
      <c r="G13" s="743"/>
      <c r="H13" s="725" t="s">
        <v>661</v>
      </c>
      <c r="I13" s="725"/>
      <c r="J13" s="726" t="s">
        <v>698</v>
      </c>
      <c r="K13" s="726"/>
      <c r="L13" s="726"/>
      <c r="M13" s="725" t="s">
        <v>663</v>
      </c>
      <c r="N13" s="725"/>
      <c r="O13" s="725"/>
      <c r="P13" s="738" t="s">
        <v>699</v>
      </c>
      <c r="Q13" s="739"/>
      <c r="R13" s="740"/>
      <c r="S13" s="725" t="s">
        <v>661</v>
      </c>
      <c r="T13" s="725"/>
      <c r="U13" s="726" t="s">
        <v>700</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477</v>
      </c>
      <c r="F16" s="716"/>
      <c r="G16" s="717"/>
      <c r="H16" s="717"/>
      <c r="I16" s="717"/>
      <c r="J16" s="717"/>
      <c r="K16" s="717"/>
      <c r="L16" s="718"/>
      <c r="M16" s="715" t="s">
        <v>653</v>
      </c>
      <c r="N16" s="715" t="s">
        <v>654</v>
      </c>
      <c r="O16" s="715"/>
      <c r="P16" s="277" t="s">
        <v>477</v>
      </c>
      <c r="Q16" s="716"/>
      <c r="R16" s="717"/>
      <c r="S16" s="717"/>
      <c r="T16" s="717"/>
      <c r="U16" s="717"/>
      <c r="V16" s="717"/>
      <c r="W16" s="718"/>
    </row>
    <row r="17" spans="2:24" s="31" customFormat="1" ht="25.5" customHeight="1" x14ac:dyDescent="0.15">
      <c r="B17" s="715"/>
      <c r="C17" s="715" t="s">
        <v>171</v>
      </c>
      <c r="D17" s="715"/>
      <c r="E17" s="278">
        <v>4</v>
      </c>
      <c r="F17" s="719"/>
      <c r="G17" s="720"/>
      <c r="H17" s="720"/>
      <c r="I17" s="720"/>
      <c r="J17" s="720"/>
      <c r="K17" s="720"/>
      <c r="L17" s="721"/>
      <c r="M17" s="715"/>
      <c r="N17" s="715" t="s">
        <v>655</v>
      </c>
      <c r="O17" s="715"/>
      <c r="P17" s="278">
        <v>5</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701</v>
      </c>
      <c r="F24" s="739"/>
      <c r="G24" s="740"/>
      <c r="H24" s="725" t="s">
        <v>661</v>
      </c>
      <c r="I24" s="725"/>
      <c r="J24" s="741" t="s">
        <v>702</v>
      </c>
      <c r="K24" s="742"/>
      <c r="L24" s="743"/>
      <c r="M24" s="725" t="s">
        <v>663</v>
      </c>
      <c r="N24" s="725"/>
      <c r="O24" s="725"/>
      <c r="P24" s="738" t="s">
        <v>677</v>
      </c>
      <c r="Q24" s="739"/>
      <c r="R24" s="740"/>
      <c r="S24" s="725" t="s">
        <v>661</v>
      </c>
      <c r="T24" s="725"/>
      <c r="U24" s="726" t="s">
        <v>678</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477</v>
      </c>
      <c r="F5" s="716"/>
      <c r="G5" s="717"/>
      <c r="H5" s="717"/>
      <c r="I5" s="717"/>
      <c r="J5" s="717"/>
      <c r="K5" s="717"/>
      <c r="L5" s="718"/>
      <c r="M5" s="744" t="s">
        <v>653</v>
      </c>
      <c r="N5" s="749" t="s">
        <v>654</v>
      </c>
      <c r="O5" s="750"/>
      <c r="P5" s="277" t="s">
        <v>477</v>
      </c>
      <c r="Q5" s="716"/>
      <c r="R5" s="717"/>
      <c r="S5" s="717"/>
      <c r="T5" s="717"/>
      <c r="U5" s="717"/>
      <c r="V5" s="717"/>
      <c r="W5" s="718"/>
    </row>
    <row r="6" spans="2:23" s="31" customFormat="1" ht="25.5" customHeight="1" x14ac:dyDescent="0.15">
      <c r="B6" s="746"/>
      <c r="C6" s="749" t="s">
        <v>171</v>
      </c>
      <c r="D6" s="750"/>
      <c r="E6" s="278">
        <v>6</v>
      </c>
      <c r="F6" s="719"/>
      <c r="G6" s="720"/>
      <c r="H6" s="720"/>
      <c r="I6" s="720"/>
      <c r="J6" s="720"/>
      <c r="K6" s="720"/>
      <c r="L6" s="721"/>
      <c r="M6" s="746"/>
      <c r="N6" s="749" t="s">
        <v>655</v>
      </c>
      <c r="O6" s="750"/>
      <c r="P6" s="278">
        <v>7</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703</v>
      </c>
      <c r="F13" s="742"/>
      <c r="G13" s="743"/>
      <c r="H13" s="725" t="s">
        <v>661</v>
      </c>
      <c r="I13" s="725"/>
      <c r="J13" s="726" t="s">
        <v>704</v>
      </c>
      <c r="K13" s="726"/>
      <c r="L13" s="726"/>
      <c r="M13" s="725" t="s">
        <v>663</v>
      </c>
      <c r="N13" s="725"/>
      <c r="O13" s="725"/>
      <c r="P13" s="738" t="s">
        <v>701</v>
      </c>
      <c r="Q13" s="739"/>
      <c r="R13" s="740"/>
      <c r="S13" s="725" t="s">
        <v>661</v>
      </c>
      <c r="T13" s="725"/>
      <c r="U13" s="726" t="s">
        <v>678</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478</v>
      </c>
      <c r="F16" s="716"/>
      <c r="G16" s="717"/>
      <c r="H16" s="717"/>
      <c r="I16" s="717"/>
      <c r="J16" s="717"/>
      <c r="K16" s="717"/>
      <c r="L16" s="718"/>
      <c r="M16" s="715" t="s">
        <v>653</v>
      </c>
      <c r="N16" s="715" t="s">
        <v>654</v>
      </c>
      <c r="O16" s="715"/>
      <c r="P16" s="277" t="s">
        <v>478</v>
      </c>
      <c r="Q16" s="716"/>
      <c r="R16" s="717"/>
      <c r="S16" s="717"/>
      <c r="T16" s="717"/>
      <c r="U16" s="717"/>
      <c r="V16" s="717"/>
      <c r="W16" s="718"/>
    </row>
    <row r="17" spans="2:24" s="31" customFormat="1" ht="25.5" customHeight="1" x14ac:dyDescent="0.15">
      <c r="B17" s="715"/>
      <c r="C17" s="715" t="s">
        <v>171</v>
      </c>
      <c r="D17" s="715"/>
      <c r="E17" s="278">
        <v>1</v>
      </c>
      <c r="F17" s="719"/>
      <c r="G17" s="720"/>
      <c r="H17" s="720"/>
      <c r="I17" s="720"/>
      <c r="J17" s="720"/>
      <c r="K17" s="720"/>
      <c r="L17" s="721"/>
      <c r="M17" s="715"/>
      <c r="N17" s="715" t="s">
        <v>655</v>
      </c>
      <c r="O17" s="715"/>
      <c r="P17" s="278">
        <v>2</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677</v>
      </c>
      <c r="F24" s="739"/>
      <c r="G24" s="740"/>
      <c r="H24" s="725" t="s">
        <v>661</v>
      </c>
      <c r="I24" s="725"/>
      <c r="J24" s="741" t="s">
        <v>678</v>
      </c>
      <c r="K24" s="742"/>
      <c r="L24" s="743"/>
      <c r="M24" s="725" t="s">
        <v>663</v>
      </c>
      <c r="N24" s="725"/>
      <c r="O24" s="725"/>
      <c r="P24" s="738" t="s">
        <v>689</v>
      </c>
      <c r="Q24" s="739"/>
      <c r="R24" s="740"/>
      <c r="S24" s="725" t="s">
        <v>661</v>
      </c>
      <c r="T24" s="725"/>
      <c r="U24" s="726" t="s">
        <v>705</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479</v>
      </c>
      <c r="F5" s="716"/>
      <c r="G5" s="717"/>
      <c r="H5" s="717"/>
      <c r="I5" s="717"/>
      <c r="J5" s="717"/>
      <c r="K5" s="717"/>
      <c r="L5" s="718"/>
      <c r="M5" s="744" t="s">
        <v>653</v>
      </c>
      <c r="N5" s="749" t="s">
        <v>654</v>
      </c>
      <c r="O5" s="750"/>
      <c r="P5" s="277" t="s">
        <v>479</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706</v>
      </c>
      <c r="F13" s="742"/>
      <c r="G13" s="743"/>
      <c r="H13" s="725" t="s">
        <v>661</v>
      </c>
      <c r="I13" s="725"/>
      <c r="J13" s="726" t="s">
        <v>707</v>
      </c>
      <c r="K13" s="726"/>
      <c r="L13" s="726"/>
      <c r="M13" s="725" t="s">
        <v>663</v>
      </c>
      <c r="N13" s="725"/>
      <c r="O13" s="725"/>
      <c r="P13" s="738" t="s">
        <v>689</v>
      </c>
      <c r="Q13" s="739"/>
      <c r="R13" s="740"/>
      <c r="S13" s="725" t="s">
        <v>661</v>
      </c>
      <c r="T13" s="725"/>
      <c r="U13" s="726" t="s">
        <v>705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479</v>
      </c>
      <c r="F16" s="716"/>
      <c r="G16" s="717"/>
      <c r="H16" s="717"/>
      <c r="I16" s="717"/>
      <c r="J16" s="717"/>
      <c r="K16" s="717"/>
      <c r="L16" s="718"/>
      <c r="M16" s="715" t="s">
        <v>653</v>
      </c>
      <c r="N16" s="715" t="s">
        <v>654</v>
      </c>
      <c r="O16" s="715"/>
      <c r="P16" s="277" t="s">
        <v>480</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1</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545</v>
      </c>
      <c r="F19" s="719"/>
      <c r="G19" s="720"/>
      <c r="H19" s="720"/>
      <c r="I19" s="720"/>
      <c r="J19" s="720"/>
      <c r="K19" s="720"/>
      <c r="L19" s="721"/>
      <c r="M19" s="715"/>
      <c r="N19" s="715" t="s">
        <v>273</v>
      </c>
      <c r="O19" s="715"/>
      <c r="P19" s="277" t="s">
        <v>545</v>
      </c>
      <c r="Q19" s="719"/>
      <c r="R19" s="720"/>
      <c r="S19" s="720"/>
      <c r="T19" s="720"/>
      <c r="U19" s="720"/>
      <c r="V19" s="720"/>
      <c r="W19" s="721"/>
    </row>
    <row r="20" spans="2:24" s="31" customFormat="1" ht="25.5" customHeight="1" x14ac:dyDescent="0.15">
      <c r="B20" s="708" t="s">
        <v>131</v>
      </c>
      <c r="C20" s="708"/>
      <c r="D20" s="708"/>
      <c r="E20" s="280" t="s">
        <v>292</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515</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531</v>
      </c>
      <c r="F23" s="722"/>
      <c r="G23" s="723"/>
      <c r="H23" s="723"/>
      <c r="I23" s="723"/>
      <c r="J23" s="723"/>
      <c r="K23" s="723"/>
      <c r="L23" s="724"/>
      <c r="M23" s="746"/>
      <c r="N23" s="708" t="s">
        <v>660</v>
      </c>
      <c r="O23" s="708"/>
      <c r="P23" s="213" t="s">
        <v>525</v>
      </c>
      <c r="Q23" s="722"/>
      <c r="R23" s="723"/>
      <c r="S23" s="723"/>
      <c r="T23" s="723"/>
      <c r="U23" s="723"/>
      <c r="V23" s="723"/>
      <c r="W23" s="724"/>
    </row>
    <row r="24" spans="2:24" s="31" customFormat="1" ht="25.5" customHeight="1" x14ac:dyDescent="0.15">
      <c r="B24" s="725" t="s">
        <v>175</v>
      </c>
      <c r="C24" s="725"/>
      <c r="D24" s="725"/>
      <c r="E24" s="738" t="s">
        <v>708</v>
      </c>
      <c r="F24" s="739"/>
      <c r="G24" s="740"/>
      <c r="H24" s="725" t="s">
        <v>661</v>
      </c>
      <c r="I24" s="725"/>
      <c r="J24" s="741" t="s">
        <v>682</v>
      </c>
      <c r="K24" s="742"/>
      <c r="L24" s="743"/>
      <c r="M24" s="725" t="s">
        <v>663</v>
      </c>
      <c r="N24" s="725"/>
      <c r="O24" s="725"/>
      <c r="P24" s="738" t="s">
        <v>524</v>
      </c>
      <c r="Q24" s="739"/>
      <c r="R24" s="740"/>
      <c r="S24" s="725" t="s">
        <v>661</v>
      </c>
      <c r="T24" s="725"/>
      <c r="U24" s="726" t="s">
        <v>662</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687</v>
      </c>
      <c r="F26" s="710"/>
      <c r="G26" s="710"/>
      <c r="H26" s="710"/>
      <c r="I26" s="710"/>
      <c r="J26" s="710"/>
      <c r="K26" s="710"/>
      <c r="L26" s="711"/>
      <c r="M26" s="708" t="s">
        <v>669</v>
      </c>
      <c r="N26" s="708"/>
      <c r="O26" s="708"/>
      <c r="P26" s="709" t="s">
        <v>688</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480</v>
      </c>
      <c r="F5" s="716"/>
      <c r="G5" s="717"/>
      <c r="H5" s="717"/>
      <c r="I5" s="717"/>
      <c r="J5" s="717"/>
      <c r="K5" s="717"/>
      <c r="L5" s="718"/>
      <c r="M5" s="744" t="s">
        <v>653</v>
      </c>
      <c r="N5" s="749" t="s">
        <v>654</v>
      </c>
      <c r="O5" s="750"/>
      <c r="P5" s="277" t="s">
        <v>480</v>
      </c>
      <c r="Q5" s="716"/>
      <c r="R5" s="717"/>
      <c r="S5" s="717"/>
      <c r="T5" s="717"/>
      <c r="U5" s="717"/>
      <c r="V5" s="717"/>
      <c r="W5" s="718"/>
    </row>
    <row r="6" spans="2:23" s="31" customFormat="1" ht="25.5" customHeight="1" x14ac:dyDescent="0.15">
      <c r="B6" s="746"/>
      <c r="C6" s="749" t="s">
        <v>171</v>
      </c>
      <c r="D6" s="750"/>
      <c r="E6" s="278">
        <v>2</v>
      </c>
      <c r="F6" s="719"/>
      <c r="G6" s="720"/>
      <c r="H6" s="720"/>
      <c r="I6" s="720"/>
      <c r="J6" s="720"/>
      <c r="K6" s="720"/>
      <c r="L6" s="721"/>
      <c r="M6" s="746"/>
      <c r="N6" s="749" t="s">
        <v>655</v>
      </c>
      <c r="O6" s="750"/>
      <c r="P6" s="278">
        <v>3</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537</v>
      </c>
      <c r="F8" s="719"/>
      <c r="G8" s="720"/>
      <c r="H8" s="720"/>
      <c r="I8" s="720"/>
      <c r="J8" s="720"/>
      <c r="K8" s="720"/>
      <c r="L8" s="721"/>
      <c r="M8" s="745"/>
      <c r="N8" s="749" t="s">
        <v>273</v>
      </c>
      <c r="O8" s="750"/>
      <c r="P8" s="277" t="s">
        <v>558</v>
      </c>
      <c r="Q8" s="719"/>
      <c r="R8" s="720"/>
      <c r="S8" s="720"/>
      <c r="T8" s="720"/>
      <c r="U8" s="720"/>
      <c r="V8" s="720"/>
      <c r="W8" s="721"/>
    </row>
    <row r="9" spans="2:23" s="31" customFormat="1" ht="25.5" customHeight="1" x14ac:dyDescent="0.15">
      <c r="B9" s="751" t="s">
        <v>131</v>
      </c>
      <c r="C9" s="753"/>
      <c r="D9" s="752"/>
      <c r="E9" s="280" t="s">
        <v>292</v>
      </c>
      <c r="F9" s="719"/>
      <c r="G9" s="720"/>
      <c r="H9" s="720"/>
      <c r="I9" s="720"/>
      <c r="J9" s="720"/>
      <c r="K9" s="720"/>
      <c r="L9" s="721"/>
      <c r="M9" s="749" t="s">
        <v>275</v>
      </c>
      <c r="N9" s="754"/>
      <c r="O9" s="750"/>
      <c r="P9" s="280" t="s">
        <v>301</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531</v>
      </c>
      <c r="F12" s="722"/>
      <c r="G12" s="723"/>
      <c r="H12" s="723"/>
      <c r="I12" s="723"/>
      <c r="J12" s="723"/>
      <c r="K12" s="723"/>
      <c r="L12" s="724"/>
      <c r="M12" s="746"/>
      <c r="N12" s="715" t="s">
        <v>660</v>
      </c>
      <c r="O12" s="715"/>
      <c r="P12" s="213" t="s">
        <v>541</v>
      </c>
      <c r="Q12" s="722"/>
      <c r="R12" s="723"/>
      <c r="S12" s="723"/>
      <c r="T12" s="723"/>
      <c r="U12" s="723"/>
      <c r="V12" s="723"/>
      <c r="W12" s="724"/>
    </row>
    <row r="13" spans="2:23" s="31" customFormat="1" ht="25.5" customHeight="1" x14ac:dyDescent="0.15">
      <c r="B13" s="725" t="s">
        <v>175</v>
      </c>
      <c r="C13" s="725"/>
      <c r="D13" s="725"/>
      <c r="E13" s="741" t="s">
        <v>709</v>
      </c>
      <c r="F13" s="742"/>
      <c r="G13" s="743"/>
      <c r="H13" s="725" t="s">
        <v>661</v>
      </c>
      <c r="I13" s="725"/>
      <c r="J13" s="726" t="s">
        <v>710</v>
      </c>
      <c r="K13" s="726"/>
      <c r="L13" s="726"/>
      <c r="M13" s="725" t="s">
        <v>663</v>
      </c>
      <c r="N13" s="725"/>
      <c r="O13" s="725"/>
      <c r="P13" s="738" t="s">
        <v>711</v>
      </c>
      <c r="Q13" s="739"/>
      <c r="R13" s="740"/>
      <c r="S13" s="725" t="s">
        <v>661</v>
      </c>
      <c r="T13" s="725"/>
      <c r="U13" s="726" t="s">
        <v>712</v>
      </c>
      <c r="V13" s="726"/>
      <c r="W13" s="726"/>
    </row>
    <row r="14" spans="2:23" s="31" customFormat="1" ht="25.5" customHeight="1" x14ac:dyDescent="0.15">
      <c r="B14" s="727" t="s">
        <v>177</v>
      </c>
      <c r="C14" s="727"/>
      <c r="D14" s="727"/>
      <c r="E14" s="728" t="s">
        <v>534</v>
      </c>
      <c r="F14" s="728"/>
      <c r="G14" s="728"/>
      <c r="H14" s="729" t="s">
        <v>666</v>
      </c>
      <c r="I14" s="730"/>
      <c r="J14" s="731" t="s">
        <v>533</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713</v>
      </c>
      <c r="F15" s="710"/>
      <c r="G15" s="710"/>
      <c r="H15" s="710"/>
      <c r="I15" s="710"/>
      <c r="J15" s="710"/>
      <c r="K15" s="710"/>
      <c r="L15" s="711"/>
      <c r="M15" s="708" t="s">
        <v>669</v>
      </c>
      <c r="N15" s="708"/>
      <c r="O15" s="708"/>
      <c r="P15" s="709" t="s">
        <v>714</v>
      </c>
      <c r="Q15" s="710"/>
      <c r="R15" s="710"/>
      <c r="S15" s="710"/>
      <c r="T15" s="710"/>
      <c r="U15" s="710"/>
      <c r="V15" s="710"/>
      <c r="W15" s="711"/>
    </row>
    <row r="16" spans="2:23" s="31" customFormat="1" ht="25.5" customHeight="1" x14ac:dyDescent="0.15">
      <c r="B16" s="715" t="s">
        <v>169</v>
      </c>
      <c r="C16" s="715" t="s">
        <v>170</v>
      </c>
      <c r="D16" s="715"/>
      <c r="E16" s="277" t="s">
        <v>480</v>
      </c>
      <c r="F16" s="716"/>
      <c r="G16" s="717"/>
      <c r="H16" s="717"/>
      <c r="I16" s="717"/>
      <c r="J16" s="717"/>
      <c r="K16" s="717"/>
      <c r="L16" s="718"/>
      <c r="M16" s="715" t="s">
        <v>653</v>
      </c>
      <c r="N16" s="715" t="s">
        <v>654</v>
      </c>
      <c r="O16" s="715"/>
      <c r="P16" s="277" t="s">
        <v>480</v>
      </c>
      <c r="Q16" s="716"/>
      <c r="R16" s="717"/>
      <c r="S16" s="717"/>
      <c r="T16" s="717"/>
      <c r="U16" s="717"/>
      <c r="V16" s="717"/>
      <c r="W16" s="718"/>
    </row>
    <row r="17" spans="2:24" s="31" customFormat="1" ht="25.5" customHeight="1" x14ac:dyDescent="0.15">
      <c r="B17" s="715"/>
      <c r="C17" s="715" t="s">
        <v>171</v>
      </c>
      <c r="D17" s="715"/>
      <c r="E17" s="278">
        <v>4</v>
      </c>
      <c r="F17" s="719"/>
      <c r="G17" s="720"/>
      <c r="H17" s="720"/>
      <c r="I17" s="720"/>
      <c r="J17" s="720"/>
      <c r="K17" s="720"/>
      <c r="L17" s="721"/>
      <c r="M17" s="715"/>
      <c r="N17" s="715" t="s">
        <v>655</v>
      </c>
      <c r="O17" s="715"/>
      <c r="P17" s="278">
        <v>5</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689</v>
      </c>
      <c r="F24" s="739"/>
      <c r="G24" s="740"/>
      <c r="H24" s="725" t="s">
        <v>661</v>
      </c>
      <c r="I24" s="725"/>
      <c r="J24" s="741" t="s">
        <v>690</v>
      </c>
      <c r="K24" s="742"/>
      <c r="L24" s="743"/>
      <c r="M24" s="725" t="s">
        <v>663</v>
      </c>
      <c r="N24" s="725"/>
      <c r="O24" s="725"/>
      <c r="P24" s="738" t="s">
        <v>715</v>
      </c>
      <c r="Q24" s="739"/>
      <c r="R24" s="740"/>
      <c r="S24" s="725" t="s">
        <v>661</v>
      </c>
      <c r="T24" s="725"/>
      <c r="U24" s="726" t="s">
        <v>716</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0E08B-AA9A-4FC4-A509-277EFA7A16DA}">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480</v>
      </c>
      <c r="F5" s="716"/>
      <c r="G5" s="717"/>
      <c r="H5" s="717"/>
      <c r="I5" s="717"/>
      <c r="J5" s="717"/>
      <c r="K5" s="717"/>
      <c r="L5" s="718"/>
      <c r="M5" s="744" t="s">
        <v>653</v>
      </c>
      <c r="N5" s="749" t="s">
        <v>654</v>
      </c>
      <c r="O5" s="750"/>
      <c r="P5" s="277" t="s">
        <v>480</v>
      </c>
      <c r="Q5" s="716"/>
      <c r="R5" s="717"/>
      <c r="S5" s="717"/>
      <c r="T5" s="717"/>
      <c r="U5" s="717"/>
      <c r="V5" s="717"/>
      <c r="W5" s="718"/>
    </row>
    <row r="6" spans="2:23" s="31" customFormat="1" ht="25.5" customHeight="1" x14ac:dyDescent="0.15">
      <c r="B6" s="746"/>
      <c r="C6" s="749" t="s">
        <v>171</v>
      </c>
      <c r="D6" s="750"/>
      <c r="E6" s="278">
        <v>6</v>
      </c>
      <c r="F6" s="719"/>
      <c r="G6" s="720"/>
      <c r="H6" s="720"/>
      <c r="I6" s="720"/>
      <c r="J6" s="720"/>
      <c r="K6" s="720"/>
      <c r="L6" s="721"/>
      <c r="M6" s="746"/>
      <c r="N6" s="749" t="s">
        <v>655</v>
      </c>
      <c r="O6" s="750"/>
      <c r="P6" s="278">
        <v>7</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717</v>
      </c>
      <c r="F13" s="742"/>
      <c r="G13" s="743"/>
      <c r="H13" s="725" t="s">
        <v>661</v>
      </c>
      <c r="I13" s="725"/>
      <c r="J13" s="726" t="s">
        <v>718</v>
      </c>
      <c r="K13" s="726"/>
      <c r="L13" s="726"/>
      <c r="M13" s="725" t="s">
        <v>663</v>
      </c>
      <c r="N13" s="725"/>
      <c r="O13" s="725"/>
      <c r="P13" s="738" t="s">
        <v>719</v>
      </c>
      <c r="Q13" s="739"/>
      <c r="R13" s="740"/>
      <c r="S13" s="725" t="s">
        <v>661</v>
      </c>
      <c r="T13" s="725"/>
      <c r="U13" s="726" t="s">
        <v>720</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481</v>
      </c>
      <c r="F16" s="716"/>
      <c r="G16" s="717"/>
      <c r="H16" s="717"/>
      <c r="I16" s="717"/>
      <c r="J16" s="717"/>
      <c r="K16" s="717"/>
      <c r="L16" s="718"/>
      <c r="M16" s="715" t="s">
        <v>653</v>
      </c>
      <c r="N16" s="715" t="s">
        <v>654</v>
      </c>
      <c r="O16" s="715"/>
      <c r="P16" s="277" t="s">
        <v>481</v>
      </c>
      <c r="Q16" s="716"/>
      <c r="R16" s="717"/>
      <c r="S16" s="717"/>
      <c r="T16" s="717"/>
      <c r="U16" s="717"/>
      <c r="V16" s="717"/>
      <c r="W16" s="718"/>
    </row>
    <row r="17" spans="2:24" s="31" customFormat="1" ht="25.5" customHeight="1" x14ac:dyDescent="0.15">
      <c r="B17" s="715"/>
      <c r="C17" s="715" t="s">
        <v>171</v>
      </c>
      <c r="D17" s="715"/>
      <c r="E17" s="278">
        <v>1</v>
      </c>
      <c r="F17" s="719"/>
      <c r="G17" s="720"/>
      <c r="H17" s="720"/>
      <c r="I17" s="720"/>
      <c r="J17" s="720"/>
      <c r="K17" s="720"/>
      <c r="L17" s="721"/>
      <c r="M17" s="715"/>
      <c r="N17" s="715" t="s">
        <v>655</v>
      </c>
      <c r="O17" s="715"/>
      <c r="P17" s="278">
        <v>2</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721</v>
      </c>
      <c r="F24" s="739"/>
      <c r="G24" s="740"/>
      <c r="H24" s="725" t="s">
        <v>661</v>
      </c>
      <c r="I24" s="725"/>
      <c r="J24" s="741" t="s">
        <v>722</v>
      </c>
      <c r="K24" s="742"/>
      <c r="L24" s="743"/>
      <c r="M24" s="725" t="s">
        <v>663</v>
      </c>
      <c r="N24" s="725"/>
      <c r="O24" s="725"/>
      <c r="P24" s="738" t="s">
        <v>723</v>
      </c>
      <c r="Q24" s="739"/>
      <c r="R24" s="740"/>
      <c r="S24" s="725" t="s">
        <v>661</v>
      </c>
      <c r="T24" s="725"/>
      <c r="U24" s="726" t="s">
        <v>724</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725</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38A8C2D-CA13-4743-B7E7-2A648A5596EA}"/>
    <dataValidation type="list" allowBlank="1" showInputMessage="1" showErrorMessage="1" sqref="E8 E19 P8 P19" xr:uid="{DADF1EAC-8D2B-4050-A524-B416007500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17F2E80-5B7A-43DB-AE4B-41DA7626098B}">
          <x14:formula1>
            <xm:f>'(参考)リスト'!$F$16:$F$21</xm:f>
          </x14:formula1>
          <xm:sqref>E11:E12 E22:E23 P11:P12 P22:P23</xm:sqref>
        </x14:dataValidation>
        <x14:dataValidation type="list" allowBlank="1" showInputMessage="1" showErrorMessage="1" xr:uid="{9F268F6C-613B-4987-91D3-E99F9AFFFF8F}">
          <x14:formula1>
            <xm:f>'(参考)リスト'!$D$16:$D$18</xm:f>
          </x14:formula1>
          <xm:sqref>E10 E21 P10 P21</xm:sqref>
        </x14:dataValidation>
        <x14:dataValidation type="list" allowBlank="1" showInputMessage="1" showErrorMessage="1" xr:uid="{7F4D4D97-EDF4-41C4-8771-EE67401F6C7C}">
          <x14:formula1>
            <xm:f>'(参考)リスト'!$E$16:$E$27</xm:f>
          </x14:formula1>
          <xm:sqref>E9 E20 P9 P20</xm:sqref>
        </x14:dataValidation>
        <x14:dataValidation type="list" allowBlank="1" showInputMessage="1" showErrorMessage="1" xr:uid="{E8005D11-1E97-4CE8-A036-00E6BA0B3441}">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5850D-AA25-4E9B-BDD2-9BF52C81D8FF}">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482</v>
      </c>
      <c r="F5" s="716"/>
      <c r="G5" s="717"/>
      <c r="H5" s="717"/>
      <c r="I5" s="717"/>
      <c r="J5" s="717"/>
      <c r="K5" s="717"/>
      <c r="L5" s="718"/>
      <c r="M5" s="744" t="s">
        <v>653</v>
      </c>
      <c r="N5" s="749" t="s">
        <v>654</v>
      </c>
      <c r="O5" s="750"/>
      <c r="P5" s="277" t="s">
        <v>482</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528</v>
      </c>
      <c r="F8" s="719"/>
      <c r="G8" s="720"/>
      <c r="H8" s="720"/>
      <c r="I8" s="720"/>
      <c r="J8" s="720"/>
      <c r="K8" s="720"/>
      <c r="L8" s="721"/>
      <c r="M8" s="745"/>
      <c r="N8" s="749" t="s">
        <v>273</v>
      </c>
      <c r="O8" s="750"/>
      <c r="P8" s="277" t="s">
        <v>545</v>
      </c>
      <c r="Q8" s="719"/>
      <c r="R8" s="720"/>
      <c r="S8" s="720"/>
      <c r="T8" s="720"/>
      <c r="U8" s="720"/>
      <c r="V8" s="720"/>
      <c r="W8" s="721"/>
    </row>
    <row r="9" spans="2:23" s="31" customFormat="1" ht="25.5" customHeight="1" x14ac:dyDescent="0.15">
      <c r="B9" s="751" t="s">
        <v>131</v>
      </c>
      <c r="C9" s="753"/>
      <c r="D9" s="752"/>
      <c r="E9" s="280" t="s">
        <v>320</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t="s">
        <v>320</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531</v>
      </c>
      <c r="F12" s="722"/>
      <c r="G12" s="723"/>
      <c r="H12" s="723"/>
      <c r="I12" s="723"/>
      <c r="J12" s="723"/>
      <c r="K12" s="723"/>
      <c r="L12" s="724"/>
      <c r="M12" s="746"/>
      <c r="N12" s="715" t="s">
        <v>660</v>
      </c>
      <c r="O12" s="715"/>
      <c r="P12" s="213" t="s">
        <v>525</v>
      </c>
      <c r="Q12" s="722"/>
      <c r="R12" s="723"/>
      <c r="S12" s="723"/>
      <c r="T12" s="723"/>
      <c r="U12" s="723"/>
      <c r="V12" s="723"/>
      <c r="W12" s="724"/>
    </row>
    <row r="13" spans="2:23" s="31" customFormat="1" ht="25.5" customHeight="1" x14ac:dyDescent="0.15">
      <c r="B13" s="725" t="s">
        <v>175</v>
      </c>
      <c r="C13" s="725"/>
      <c r="D13" s="725"/>
      <c r="E13" s="741" t="s">
        <v>726</v>
      </c>
      <c r="F13" s="742"/>
      <c r="G13" s="743"/>
      <c r="H13" s="725" t="s">
        <v>661</v>
      </c>
      <c r="I13" s="725"/>
      <c r="J13" s="726" t="s">
        <v>665</v>
      </c>
      <c r="K13" s="726"/>
      <c r="L13" s="726"/>
      <c r="M13" s="725" t="s">
        <v>663</v>
      </c>
      <c r="N13" s="725"/>
      <c r="O13" s="725"/>
      <c r="P13" s="738" t="s">
        <v>524</v>
      </c>
      <c r="Q13" s="739"/>
      <c r="R13" s="740"/>
      <c r="S13" s="725" t="s">
        <v>661</v>
      </c>
      <c r="T13" s="725"/>
      <c r="U13" s="726" t="s">
        <v>662</v>
      </c>
      <c r="V13" s="726"/>
      <c r="W13" s="726"/>
    </row>
    <row r="14" spans="2:23" s="31" customFormat="1" ht="25.5" customHeight="1" x14ac:dyDescent="0.15">
      <c r="B14" s="727" t="s">
        <v>177</v>
      </c>
      <c r="C14" s="727"/>
      <c r="D14" s="727"/>
      <c r="E14" s="728" t="s">
        <v>534</v>
      </c>
      <c r="F14" s="728"/>
      <c r="G14" s="728"/>
      <c r="H14" s="729" t="s">
        <v>666</v>
      </c>
      <c r="I14" s="730"/>
      <c r="J14" s="731" t="s">
        <v>533</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727</v>
      </c>
      <c r="F15" s="710"/>
      <c r="G15" s="710"/>
      <c r="H15" s="710"/>
      <c r="I15" s="710"/>
      <c r="J15" s="710"/>
      <c r="K15" s="710"/>
      <c r="L15" s="711"/>
      <c r="M15" s="708" t="s">
        <v>669</v>
      </c>
      <c r="N15" s="708"/>
      <c r="O15" s="708"/>
      <c r="P15" s="709" t="s">
        <v>688</v>
      </c>
      <c r="Q15" s="710"/>
      <c r="R15" s="710"/>
      <c r="S15" s="710"/>
      <c r="T15" s="710"/>
      <c r="U15" s="710"/>
      <c r="V15" s="710"/>
      <c r="W15" s="711"/>
    </row>
    <row r="16" spans="2:23" s="31" customFormat="1" ht="25.5" customHeight="1" x14ac:dyDescent="0.15">
      <c r="B16" s="715" t="s">
        <v>169</v>
      </c>
      <c r="C16" s="715" t="s">
        <v>170</v>
      </c>
      <c r="D16" s="715"/>
      <c r="E16" s="277" t="s">
        <v>482</v>
      </c>
      <c r="F16" s="716"/>
      <c r="G16" s="717"/>
      <c r="H16" s="717"/>
      <c r="I16" s="717"/>
      <c r="J16" s="717"/>
      <c r="K16" s="717"/>
      <c r="L16" s="718"/>
      <c r="M16" s="715" t="s">
        <v>653</v>
      </c>
      <c r="N16" s="715" t="s">
        <v>654</v>
      </c>
      <c r="O16" s="715"/>
      <c r="P16" s="277" t="s">
        <v>482</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4</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570</v>
      </c>
      <c r="F19" s="719"/>
      <c r="G19" s="720"/>
      <c r="H19" s="720"/>
      <c r="I19" s="720"/>
      <c r="J19" s="720"/>
      <c r="K19" s="720"/>
      <c r="L19" s="721"/>
      <c r="M19" s="715"/>
      <c r="N19" s="715" t="s">
        <v>273</v>
      </c>
      <c r="O19" s="715"/>
      <c r="P19" s="277" t="s">
        <v>558</v>
      </c>
      <c r="Q19" s="719"/>
      <c r="R19" s="720"/>
      <c r="S19" s="720"/>
      <c r="T19" s="720"/>
      <c r="U19" s="720"/>
      <c r="V19" s="720"/>
      <c r="W19" s="721"/>
    </row>
    <row r="20" spans="2:24" s="31" customFormat="1" ht="25.5" customHeight="1" x14ac:dyDescent="0.15">
      <c r="B20" s="708" t="s">
        <v>131</v>
      </c>
      <c r="C20" s="708"/>
      <c r="D20" s="708"/>
      <c r="E20" s="280" t="s">
        <v>320</v>
      </c>
      <c r="F20" s="719"/>
      <c r="G20" s="720"/>
      <c r="H20" s="720"/>
      <c r="I20" s="720"/>
      <c r="J20" s="720"/>
      <c r="K20" s="720"/>
      <c r="L20" s="721"/>
      <c r="M20" s="708" t="s">
        <v>275</v>
      </c>
      <c r="N20" s="708"/>
      <c r="O20" s="708"/>
      <c r="P20" s="280" t="s">
        <v>320</v>
      </c>
      <c r="Q20" s="719"/>
      <c r="R20" s="720"/>
      <c r="S20" s="720"/>
      <c r="T20" s="720"/>
      <c r="U20" s="720"/>
      <c r="V20" s="720"/>
      <c r="W20" s="721"/>
    </row>
    <row r="21" spans="2:24" s="31" customFormat="1" ht="25.5" customHeight="1" x14ac:dyDescent="0.15">
      <c r="B21" s="744" t="s">
        <v>173</v>
      </c>
      <c r="C21" s="708" t="s">
        <v>174</v>
      </c>
      <c r="D21" s="708"/>
      <c r="E21" s="278" t="s">
        <v>320</v>
      </c>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531</v>
      </c>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728</v>
      </c>
      <c r="F24" s="739"/>
      <c r="G24" s="740"/>
      <c r="H24" s="725" t="s">
        <v>661</v>
      </c>
      <c r="I24" s="725"/>
      <c r="J24" s="741" t="s">
        <v>665</v>
      </c>
      <c r="K24" s="742"/>
      <c r="L24" s="743"/>
      <c r="M24" s="725" t="s">
        <v>663</v>
      </c>
      <c r="N24" s="725"/>
      <c r="O24" s="725"/>
      <c r="P24" s="738" t="s">
        <v>729</v>
      </c>
      <c r="Q24" s="739"/>
      <c r="R24" s="740"/>
      <c r="S24" s="725" t="s">
        <v>661</v>
      </c>
      <c r="T24" s="725"/>
      <c r="U24" s="726" t="s">
        <v>665</v>
      </c>
      <c r="V24" s="726"/>
      <c r="W24" s="726"/>
    </row>
    <row r="25" spans="2:24" s="31" customFormat="1" ht="25.5" customHeight="1" x14ac:dyDescent="0.15">
      <c r="B25" s="727" t="s">
        <v>177</v>
      </c>
      <c r="C25" s="727"/>
      <c r="D25" s="727"/>
      <c r="E25" s="728" t="s">
        <v>534</v>
      </c>
      <c r="F25" s="728"/>
      <c r="G25" s="728"/>
      <c r="H25" s="729" t="s">
        <v>666</v>
      </c>
      <c r="I25" s="730"/>
      <c r="J25" s="731" t="s">
        <v>533</v>
      </c>
      <c r="K25" s="732"/>
      <c r="L25" s="733"/>
      <c r="M25" s="729" t="s">
        <v>667</v>
      </c>
      <c r="N25" s="730"/>
      <c r="O25" s="734"/>
      <c r="P25" s="735" t="s">
        <v>534</v>
      </c>
      <c r="Q25" s="728"/>
      <c r="R25" s="728"/>
      <c r="S25" s="736" t="s">
        <v>666</v>
      </c>
      <c r="T25" s="737"/>
      <c r="U25" s="731" t="s">
        <v>533</v>
      </c>
      <c r="V25" s="732"/>
      <c r="W25" s="733"/>
    </row>
    <row r="26" spans="2:24" s="31" customFormat="1" ht="39.75" customHeight="1" x14ac:dyDescent="0.15">
      <c r="B26" s="708" t="s">
        <v>179</v>
      </c>
      <c r="C26" s="708"/>
      <c r="D26" s="708"/>
      <c r="E26" s="709" t="s">
        <v>730</v>
      </c>
      <c r="F26" s="710"/>
      <c r="G26" s="710"/>
      <c r="H26" s="710"/>
      <c r="I26" s="710"/>
      <c r="J26" s="710"/>
      <c r="K26" s="710"/>
      <c r="L26" s="711"/>
      <c r="M26" s="708" t="s">
        <v>669</v>
      </c>
      <c r="N26" s="708"/>
      <c r="O26" s="708"/>
      <c r="P26" s="709" t="s">
        <v>731</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FA37C50-34B8-4D41-B042-59229CA3951D}">
      <formula1>INDIRECT(E7)</formula1>
    </dataValidation>
    <dataValidation allowBlank="1" showInputMessage="1" showErrorMessage="1" prompt="覆工スパン毎に連番を記入。_x000a_数値で入力する。" sqref="E6 E17 P17 P6" xr:uid="{E98CF32F-DA35-420F-92D4-835735E545A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9D07DD-2AAA-4C33-B0FF-A4D6133177AF}">
          <x14:formula1>
            <xm:f>'(参考)リスト'!$B$16:$B$21</xm:f>
          </x14:formula1>
          <xm:sqref>E7 E18 P7 P18</xm:sqref>
        </x14:dataValidation>
        <x14:dataValidation type="list" allowBlank="1" showInputMessage="1" showErrorMessage="1" xr:uid="{5F2A19AD-4660-46A5-83ED-3F9340F8C9AF}">
          <x14:formula1>
            <xm:f>'(参考)リスト'!$E$16:$E$27</xm:f>
          </x14:formula1>
          <xm:sqref>E9 E20 P9 P20</xm:sqref>
        </x14:dataValidation>
        <x14:dataValidation type="list" allowBlank="1" showInputMessage="1" showErrorMessage="1" xr:uid="{AF6C34A0-AA4B-4548-BD2C-99AE24293FC9}">
          <x14:formula1>
            <xm:f>'(参考)リスト'!$D$16:$D$18</xm:f>
          </x14:formula1>
          <xm:sqref>E10 E21 P10 P21</xm:sqref>
        </x14:dataValidation>
        <x14:dataValidation type="list" allowBlank="1" showInputMessage="1" showErrorMessage="1" xr:uid="{2CC13CAA-A4D5-4BBB-B7D7-117C7F49C8AF}">
          <x14:formula1>
            <xm:f>'(参考)リスト'!$F$16:$F$21</xm:f>
          </x14:formula1>
          <xm:sqref>E11:E12 E22:E23 P11:P12 P22:P23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646-61E5-426E-AAAA-D9478CACF6AF}">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482</v>
      </c>
      <c r="F5" s="716"/>
      <c r="G5" s="717"/>
      <c r="H5" s="717"/>
      <c r="I5" s="717"/>
      <c r="J5" s="717"/>
      <c r="K5" s="717"/>
      <c r="L5" s="718"/>
      <c r="M5" s="744" t="s">
        <v>653</v>
      </c>
      <c r="N5" s="749" t="s">
        <v>654</v>
      </c>
      <c r="O5" s="750"/>
      <c r="P5" s="277" t="s">
        <v>482</v>
      </c>
      <c r="Q5" s="716"/>
      <c r="R5" s="717"/>
      <c r="S5" s="717"/>
      <c r="T5" s="717"/>
      <c r="U5" s="717"/>
      <c r="V5" s="717"/>
      <c r="W5" s="718"/>
    </row>
    <row r="6" spans="2:23" s="31" customFormat="1" ht="25.5" customHeight="1" x14ac:dyDescent="0.15">
      <c r="B6" s="746"/>
      <c r="C6" s="749" t="s">
        <v>171</v>
      </c>
      <c r="D6" s="750"/>
      <c r="E6" s="278">
        <v>5</v>
      </c>
      <c r="F6" s="719"/>
      <c r="G6" s="720"/>
      <c r="H6" s="720"/>
      <c r="I6" s="720"/>
      <c r="J6" s="720"/>
      <c r="K6" s="720"/>
      <c r="L6" s="721"/>
      <c r="M6" s="746"/>
      <c r="N6" s="749" t="s">
        <v>655</v>
      </c>
      <c r="O6" s="750"/>
      <c r="P6" s="278">
        <v>6</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732</v>
      </c>
      <c r="F13" s="742"/>
      <c r="G13" s="743"/>
      <c r="H13" s="725" t="s">
        <v>661</v>
      </c>
      <c r="I13" s="725"/>
      <c r="J13" s="726" t="s">
        <v>733</v>
      </c>
      <c r="K13" s="726"/>
      <c r="L13" s="726"/>
      <c r="M13" s="725" t="s">
        <v>663</v>
      </c>
      <c r="N13" s="725"/>
      <c r="O13" s="725"/>
      <c r="P13" s="738" t="s">
        <v>734</v>
      </c>
      <c r="Q13" s="739"/>
      <c r="R13" s="740"/>
      <c r="S13" s="725" t="s">
        <v>661</v>
      </c>
      <c r="T13" s="725"/>
      <c r="U13" s="726" t="s">
        <v>735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482</v>
      </c>
      <c r="F16" s="716"/>
      <c r="G16" s="717"/>
      <c r="H16" s="717"/>
      <c r="I16" s="717"/>
      <c r="J16" s="717"/>
      <c r="K16" s="717"/>
      <c r="L16" s="718"/>
      <c r="M16" s="715" t="s">
        <v>653</v>
      </c>
      <c r="N16" s="715" t="s">
        <v>654</v>
      </c>
      <c r="O16" s="715"/>
      <c r="P16" s="277" t="s">
        <v>482</v>
      </c>
      <c r="Q16" s="716"/>
      <c r="R16" s="717"/>
      <c r="S16" s="717"/>
      <c r="T16" s="717"/>
      <c r="U16" s="717"/>
      <c r="V16" s="717"/>
      <c r="W16" s="718"/>
    </row>
    <row r="17" spans="2:24" s="31" customFormat="1" ht="25.5" customHeight="1" x14ac:dyDescent="0.15">
      <c r="B17" s="715"/>
      <c r="C17" s="715" t="s">
        <v>171</v>
      </c>
      <c r="D17" s="715"/>
      <c r="E17" s="278">
        <v>7</v>
      </c>
      <c r="F17" s="719"/>
      <c r="G17" s="720"/>
      <c r="H17" s="720"/>
      <c r="I17" s="720"/>
      <c r="J17" s="720"/>
      <c r="K17" s="720"/>
      <c r="L17" s="721"/>
      <c r="M17" s="715"/>
      <c r="N17" s="715" t="s">
        <v>655</v>
      </c>
      <c r="O17" s="715"/>
      <c r="P17" s="278">
        <v>8</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576</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322</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736</v>
      </c>
      <c r="F24" s="739"/>
      <c r="G24" s="740"/>
      <c r="H24" s="725" t="s">
        <v>661</v>
      </c>
      <c r="I24" s="725"/>
      <c r="J24" s="741" t="s">
        <v>737</v>
      </c>
      <c r="K24" s="742"/>
      <c r="L24" s="743"/>
      <c r="M24" s="725" t="s">
        <v>663</v>
      </c>
      <c r="N24" s="725"/>
      <c r="O24" s="725"/>
      <c r="P24" s="738" t="s">
        <v>738</v>
      </c>
      <c r="Q24" s="739"/>
      <c r="R24" s="740"/>
      <c r="S24" s="725" t="s">
        <v>661</v>
      </c>
      <c r="T24" s="725"/>
      <c r="U24" s="726" t="s">
        <v>662</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739</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3348B8-3774-4569-B40A-5F5F19922B7F}">
      <formula1>INDIRECT(E7)</formula1>
    </dataValidation>
    <dataValidation allowBlank="1" showInputMessage="1" showErrorMessage="1" prompt="覆工スパン毎に連番を記入。_x000a_数値で入力する。" sqref="E6 E17 P17 P6" xr:uid="{4E32CCCE-D065-4388-B1E3-3DFC58A9901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7EDC09-55C6-49F6-9095-0B2C91FD2038}">
          <x14:formula1>
            <xm:f>'(参考)リスト'!$B$16:$B$21</xm:f>
          </x14:formula1>
          <xm:sqref>E7 E18 P7 P18</xm:sqref>
        </x14:dataValidation>
        <x14:dataValidation type="list" allowBlank="1" showInputMessage="1" showErrorMessage="1" xr:uid="{277E57F0-E46F-4CBC-B963-544E37CB8978}">
          <x14:formula1>
            <xm:f>'(参考)リスト'!$E$16:$E$27</xm:f>
          </x14:formula1>
          <xm:sqref>E9 E20 P9 P20</xm:sqref>
        </x14:dataValidation>
        <x14:dataValidation type="list" allowBlank="1" showInputMessage="1" showErrorMessage="1" xr:uid="{3556BB20-6580-41E6-93B9-DD5ADA94EA23}">
          <x14:formula1>
            <xm:f>'(参考)リスト'!$D$16:$D$18</xm:f>
          </x14:formula1>
          <xm:sqref>E10 E21 P10 P21</xm:sqref>
        </x14:dataValidation>
        <x14:dataValidation type="list" allowBlank="1" showInputMessage="1" showErrorMessage="1" xr:uid="{F3345CFF-8031-4C92-B063-16C219BE4B0E}">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73628-76BA-430B-9060-C0E18BEC5E10}">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483</v>
      </c>
      <c r="F5" s="716"/>
      <c r="G5" s="717"/>
      <c r="H5" s="717"/>
      <c r="I5" s="717"/>
      <c r="J5" s="717"/>
      <c r="K5" s="717"/>
      <c r="L5" s="718"/>
      <c r="M5" s="744" t="s">
        <v>653</v>
      </c>
      <c r="N5" s="749" t="s">
        <v>654</v>
      </c>
      <c r="O5" s="750"/>
      <c r="P5" s="277" t="s">
        <v>483</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545</v>
      </c>
      <c r="F8" s="719"/>
      <c r="G8" s="720"/>
      <c r="H8" s="720"/>
      <c r="I8" s="720"/>
      <c r="J8" s="720"/>
      <c r="K8" s="720"/>
      <c r="L8" s="721"/>
      <c r="M8" s="745"/>
      <c r="N8" s="749" t="s">
        <v>273</v>
      </c>
      <c r="O8" s="750"/>
      <c r="P8" s="277" t="s">
        <v>570</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320</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320</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525</v>
      </c>
      <c r="F12" s="722"/>
      <c r="G12" s="723"/>
      <c r="H12" s="723"/>
      <c r="I12" s="723"/>
      <c r="J12" s="723"/>
      <c r="K12" s="723"/>
      <c r="L12" s="724"/>
      <c r="M12" s="746"/>
      <c r="N12" s="715" t="s">
        <v>660</v>
      </c>
      <c r="O12" s="715"/>
      <c r="P12" s="213" t="s">
        <v>531</v>
      </c>
      <c r="Q12" s="722"/>
      <c r="R12" s="723"/>
      <c r="S12" s="723"/>
      <c r="T12" s="723"/>
      <c r="U12" s="723"/>
      <c r="V12" s="723"/>
      <c r="W12" s="724"/>
    </row>
    <row r="13" spans="2:23" s="31" customFormat="1" ht="25.5" customHeight="1" x14ac:dyDescent="0.15">
      <c r="B13" s="725" t="s">
        <v>175</v>
      </c>
      <c r="C13" s="725"/>
      <c r="D13" s="725"/>
      <c r="E13" s="741" t="s">
        <v>524</v>
      </c>
      <c r="F13" s="742"/>
      <c r="G13" s="743"/>
      <c r="H13" s="725" t="s">
        <v>661</v>
      </c>
      <c r="I13" s="725"/>
      <c r="J13" s="726" t="s">
        <v>662</v>
      </c>
      <c r="K13" s="726"/>
      <c r="L13" s="726"/>
      <c r="M13" s="725" t="s">
        <v>663</v>
      </c>
      <c r="N13" s="725"/>
      <c r="O13" s="725"/>
      <c r="P13" s="738" t="s">
        <v>740</v>
      </c>
      <c r="Q13" s="739"/>
      <c r="R13" s="740"/>
      <c r="S13" s="725" t="s">
        <v>661</v>
      </c>
      <c r="T13" s="725"/>
      <c r="U13" s="726" t="s">
        <v>665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534</v>
      </c>
      <c r="Q14" s="748"/>
      <c r="R14" s="748"/>
      <c r="S14" s="736" t="s">
        <v>666</v>
      </c>
      <c r="T14" s="737"/>
      <c r="U14" s="731" t="s">
        <v>533</v>
      </c>
      <c r="V14" s="732"/>
      <c r="W14" s="733"/>
    </row>
    <row r="15" spans="2:23" s="31" customFormat="1" ht="39.75" customHeight="1" x14ac:dyDescent="0.15">
      <c r="B15" s="708" t="s">
        <v>179</v>
      </c>
      <c r="C15" s="708"/>
      <c r="D15" s="708"/>
      <c r="E15" s="709" t="s">
        <v>688</v>
      </c>
      <c r="F15" s="710"/>
      <c r="G15" s="710"/>
      <c r="H15" s="710"/>
      <c r="I15" s="710"/>
      <c r="J15" s="710"/>
      <c r="K15" s="710"/>
      <c r="L15" s="711"/>
      <c r="M15" s="708" t="s">
        <v>669</v>
      </c>
      <c r="N15" s="708"/>
      <c r="O15" s="708"/>
      <c r="P15" s="709" t="s">
        <v>741</v>
      </c>
      <c r="Q15" s="710"/>
      <c r="R15" s="710"/>
      <c r="S15" s="710"/>
      <c r="T15" s="710"/>
      <c r="U15" s="710"/>
      <c r="V15" s="710"/>
      <c r="W15" s="711"/>
    </row>
    <row r="16" spans="2:23" s="31" customFormat="1" ht="25.5" customHeight="1" x14ac:dyDescent="0.15">
      <c r="B16" s="715" t="s">
        <v>169</v>
      </c>
      <c r="C16" s="715" t="s">
        <v>170</v>
      </c>
      <c r="D16" s="715"/>
      <c r="E16" s="277" t="s">
        <v>483</v>
      </c>
      <c r="F16" s="716"/>
      <c r="G16" s="717"/>
      <c r="H16" s="717"/>
      <c r="I16" s="717"/>
      <c r="J16" s="717"/>
      <c r="K16" s="717"/>
      <c r="L16" s="718"/>
      <c r="M16" s="715" t="s">
        <v>653</v>
      </c>
      <c r="N16" s="715" t="s">
        <v>654</v>
      </c>
      <c r="O16" s="715"/>
      <c r="P16" s="277" t="s">
        <v>483</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4</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742</v>
      </c>
      <c r="F24" s="739"/>
      <c r="G24" s="740"/>
      <c r="H24" s="725" t="s">
        <v>661</v>
      </c>
      <c r="I24" s="725"/>
      <c r="J24" s="741" t="s">
        <v>743</v>
      </c>
      <c r="K24" s="742"/>
      <c r="L24" s="743"/>
      <c r="M24" s="725" t="s">
        <v>663</v>
      </c>
      <c r="N24" s="725"/>
      <c r="O24" s="725"/>
      <c r="P24" s="738" t="s">
        <v>744</v>
      </c>
      <c r="Q24" s="739"/>
      <c r="R24" s="740"/>
      <c r="S24" s="725" t="s">
        <v>661</v>
      </c>
      <c r="T24" s="725"/>
      <c r="U24" s="726" t="s">
        <v>745</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4FBA3C2-E2D5-4F1A-97BC-1A00288C9983}"/>
    <dataValidation type="list" allowBlank="1" showInputMessage="1" showErrorMessage="1" sqref="E8 E19 P8 P19" xr:uid="{841FBD60-ED40-424A-B9B8-85991B109E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14CD1A-0C39-42CE-ABE3-93B9C1B6ED05}">
          <x14:formula1>
            <xm:f>'(参考)リスト'!$F$16:$F$21</xm:f>
          </x14:formula1>
          <xm:sqref>E11:E12 E22:E23 P11:P12 P22:P23</xm:sqref>
        </x14:dataValidation>
        <x14:dataValidation type="list" allowBlank="1" showInputMessage="1" showErrorMessage="1" xr:uid="{A0832C98-14B6-459A-885F-90029924E787}">
          <x14:formula1>
            <xm:f>'(参考)リスト'!$D$16:$D$18</xm:f>
          </x14:formula1>
          <xm:sqref>E10 E21 P10 P21</xm:sqref>
        </x14:dataValidation>
        <x14:dataValidation type="list" allowBlank="1" showInputMessage="1" showErrorMessage="1" xr:uid="{DAE5093B-F09F-403C-883C-FE8104CC3B46}">
          <x14:formula1>
            <xm:f>'(参考)リスト'!$E$16:$E$27</xm:f>
          </x14:formula1>
          <xm:sqref>E9 E20 P9 P20</xm:sqref>
        </x14:dataValidation>
        <x14:dataValidation type="list" allowBlank="1" showInputMessage="1" showErrorMessage="1" xr:uid="{62E9150D-173C-4B78-8901-0B69F1D40F6D}">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29F3B-9E6E-4076-8AF2-79366786E21C}">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483</v>
      </c>
      <c r="F5" s="716"/>
      <c r="G5" s="717"/>
      <c r="H5" s="717"/>
      <c r="I5" s="717"/>
      <c r="J5" s="717"/>
      <c r="K5" s="717"/>
      <c r="L5" s="718"/>
      <c r="M5" s="744" t="s">
        <v>653</v>
      </c>
      <c r="N5" s="749" t="s">
        <v>654</v>
      </c>
      <c r="O5" s="750"/>
      <c r="P5" s="277" t="s">
        <v>483</v>
      </c>
      <c r="Q5" s="716"/>
      <c r="R5" s="717"/>
      <c r="S5" s="717"/>
      <c r="T5" s="717"/>
      <c r="U5" s="717"/>
      <c r="V5" s="717"/>
      <c r="W5" s="718"/>
    </row>
    <row r="6" spans="2:23" s="31" customFormat="1" ht="25.5" customHeight="1" x14ac:dyDescent="0.15">
      <c r="B6" s="746"/>
      <c r="C6" s="749" t="s">
        <v>171</v>
      </c>
      <c r="D6" s="750"/>
      <c r="E6" s="278">
        <v>5</v>
      </c>
      <c r="F6" s="719"/>
      <c r="G6" s="720"/>
      <c r="H6" s="720"/>
      <c r="I6" s="720"/>
      <c r="J6" s="720"/>
      <c r="K6" s="720"/>
      <c r="L6" s="721"/>
      <c r="M6" s="746"/>
      <c r="N6" s="749" t="s">
        <v>655</v>
      </c>
      <c r="O6" s="750"/>
      <c r="P6" s="278">
        <v>6</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558</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292</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t="s">
        <v>531</v>
      </c>
      <c r="Q12" s="722"/>
      <c r="R12" s="723"/>
      <c r="S12" s="723"/>
      <c r="T12" s="723"/>
      <c r="U12" s="723"/>
      <c r="V12" s="723"/>
      <c r="W12" s="724"/>
    </row>
    <row r="13" spans="2:23" s="31" customFormat="1" ht="25.5" customHeight="1" x14ac:dyDescent="0.15">
      <c r="B13" s="725" t="s">
        <v>175</v>
      </c>
      <c r="C13" s="725"/>
      <c r="D13" s="725"/>
      <c r="E13" s="741" t="s">
        <v>746</v>
      </c>
      <c r="F13" s="742"/>
      <c r="G13" s="743"/>
      <c r="H13" s="725" t="s">
        <v>661</v>
      </c>
      <c r="I13" s="725"/>
      <c r="J13" s="726" t="s">
        <v>747</v>
      </c>
      <c r="K13" s="726"/>
      <c r="L13" s="726"/>
      <c r="M13" s="725" t="s">
        <v>663</v>
      </c>
      <c r="N13" s="725"/>
      <c r="O13" s="725"/>
      <c r="P13" s="738" t="s">
        <v>748</v>
      </c>
      <c r="Q13" s="739"/>
      <c r="R13" s="740"/>
      <c r="S13" s="725" t="s">
        <v>661</v>
      </c>
      <c r="T13" s="725"/>
      <c r="U13" s="726" t="s">
        <v>682</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749</v>
      </c>
      <c r="Q15" s="710"/>
      <c r="R15" s="710"/>
      <c r="S15" s="710"/>
      <c r="T15" s="710"/>
      <c r="U15" s="710"/>
      <c r="V15" s="710"/>
      <c r="W15" s="711"/>
    </row>
    <row r="16" spans="2:23" s="31" customFormat="1" ht="25.5" customHeight="1" x14ac:dyDescent="0.15">
      <c r="B16" s="715" t="s">
        <v>169</v>
      </c>
      <c r="C16" s="715" t="s">
        <v>170</v>
      </c>
      <c r="D16" s="715"/>
      <c r="E16" s="277" t="s">
        <v>484</v>
      </c>
      <c r="F16" s="716"/>
      <c r="G16" s="717"/>
      <c r="H16" s="717"/>
      <c r="I16" s="717"/>
      <c r="J16" s="717"/>
      <c r="K16" s="717"/>
      <c r="L16" s="718"/>
      <c r="M16" s="715" t="s">
        <v>653</v>
      </c>
      <c r="N16" s="715" t="s">
        <v>654</v>
      </c>
      <c r="O16" s="715"/>
      <c r="P16" s="277" t="s">
        <v>484</v>
      </c>
      <c r="Q16" s="716"/>
      <c r="R16" s="717"/>
      <c r="S16" s="717"/>
      <c r="T16" s="717"/>
      <c r="U16" s="717"/>
      <c r="V16" s="717"/>
      <c r="W16" s="718"/>
    </row>
    <row r="17" spans="2:24" s="31" customFormat="1" ht="25.5" customHeight="1" x14ac:dyDescent="0.15">
      <c r="B17" s="715"/>
      <c r="C17" s="715" t="s">
        <v>171</v>
      </c>
      <c r="D17" s="715"/>
      <c r="E17" s="278">
        <v>1</v>
      </c>
      <c r="F17" s="719"/>
      <c r="G17" s="720"/>
      <c r="H17" s="720"/>
      <c r="I17" s="720"/>
      <c r="J17" s="720"/>
      <c r="K17" s="720"/>
      <c r="L17" s="721"/>
      <c r="M17" s="715"/>
      <c r="N17" s="715" t="s">
        <v>655</v>
      </c>
      <c r="O17" s="715"/>
      <c r="P17" s="278">
        <v>2</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545</v>
      </c>
      <c r="F19" s="719"/>
      <c r="G19" s="720"/>
      <c r="H19" s="720"/>
      <c r="I19" s="720"/>
      <c r="J19" s="720"/>
      <c r="K19" s="720"/>
      <c r="L19" s="721"/>
      <c r="M19" s="715"/>
      <c r="N19" s="715" t="s">
        <v>273</v>
      </c>
      <c r="O19" s="715"/>
      <c r="P19" s="277" t="s">
        <v>545</v>
      </c>
      <c r="Q19" s="719"/>
      <c r="R19" s="720"/>
      <c r="S19" s="720"/>
      <c r="T19" s="720"/>
      <c r="U19" s="720"/>
      <c r="V19" s="720"/>
      <c r="W19" s="721"/>
    </row>
    <row r="20" spans="2:24" s="31" customFormat="1" ht="25.5" customHeight="1" x14ac:dyDescent="0.15">
      <c r="B20" s="708" t="s">
        <v>131</v>
      </c>
      <c r="C20" s="708"/>
      <c r="D20" s="708"/>
      <c r="E20" s="280" t="s">
        <v>320</v>
      </c>
      <c r="F20" s="719"/>
      <c r="G20" s="720"/>
      <c r="H20" s="720"/>
      <c r="I20" s="720"/>
      <c r="J20" s="720"/>
      <c r="K20" s="720"/>
      <c r="L20" s="721"/>
      <c r="M20" s="708" t="s">
        <v>275</v>
      </c>
      <c r="N20" s="708"/>
      <c r="O20" s="708"/>
      <c r="P20" s="280" t="s">
        <v>292</v>
      </c>
      <c r="Q20" s="719"/>
      <c r="R20" s="720"/>
      <c r="S20" s="720"/>
      <c r="T20" s="720"/>
      <c r="U20" s="720"/>
      <c r="V20" s="720"/>
      <c r="W20" s="721"/>
    </row>
    <row r="21" spans="2:24" s="31" customFormat="1" ht="25.5" customHeight="1" x14ac:dyDescent="0.15">
      <c r="B21" s="744" t="s">
        <v>173</v>
      </c>
      <c r="C21" s="708" t="s">
        <v>174</v>
      </c>
      <c r="D21" s="708"/>
      <c r="E21" s="278" t="s">
        <v>320</v>
      </c>
      <c r="F21" s="719"/>
      <c r="G21" s="720"/>
      <c r="H21" s="720"/>
      <c r="I21" s="720"/>
      <c r="J21" s="720"/>
      <c r="K21" s="720"/>
      <c r="L21" s="721"/>
      <c r="M21" s="744" t="s">
        <v>658</v>
      </c>
      <c r="N21" s="708" t="s">
        <v>274</v>
      </c>
      <c r="O21" s="708"/>
      <c r="P21" s="278" t="s">
        <v>515</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531</v>
      </c>
      <c r="F23" s="722"/>
      <c r="G23" s="723"/>
      <c r="H23" s="723"/>
      <c r="I23" s="723"/>
      <c r="J23" s="723"/>
      <c r="K23" s="723"/>
      <c r="L23" s="724"/>
      <c r="M23" s="746"/>
      <c r="N23" s="708" t="s">
        <v>660</v>
      </c>
      <c r="O23" s="708"/>
      <c r="P23" s="213" t="s">
        <v>525</v>
      </c>
      <c r="Q23" s="722"/>
      <c r="R23" s="723"/>
      <c r="S23" s="723"/>
      <c r="T23" s="723"/>
      <c r="U23" s="723"/>
      <c r="V23" s="723"/>
      <c r="W23" s="724"/>
    </row>
    <row r="24" spans="2:24" s="31" customFormat="1" ht="25.5" customHeight="1" x14ac:dyDescent="0.15">
      <c r="B24" s="725" t="s">
        <v>175</v>
      </c>
      <c r="C24" s="725"/>
      <c r="D24" s="725"/>
      <c r="E24" s="738" t="s">
        <v>750</v>
      </c>
      <c r="F24" s="739"/>
      <c r="G24" s="740"/>
      <c r="H24" s="725" t="s">
        <v>661</v>
      </c>
      <c r="I24" s="725"/>
      <c r="J24" s="741" t="s">
        <v>665</v>
      </c>
      <c r="K24" s="742"/>
      <c r="L24" s="743"/>
      <c r="M24" s="725" t="s">
        <v>663</v>
      </c>
      <c r="N24" s="725"/>
      <c r="O24" s="725"/>
      <c r="P24" s="738" t="s">
        <v>751</v>
      </c>
      <c r="Q24" s="739"/>
      <c r="R24" s="740"/>
      <c r="S24" s="725" t="s">
        <v>661</v>
      </c>
      <c r="T24" s="725"/>
      <c r="U24" s="726" t="s">
        <v>662</v>
      </c>
      <c r="V24" s="726"/>
      <c r="W24" s="726"/>
    </row>
    <row r="25" spans="2:24" s="31" customFormat="1" ht="25.5" customHeight="1" x14ac:dyDescent="0.15">
      <c r="B25" s="727" t="s">
        <v>177</v>
      </c>
      <c r="C25" s="727"/>
      <c r="D25" s="727"/>
      <c r="E25" s="728" t="s">
        <v>534</v>
      </c>
      <c r="F25" s="728"/>
      <c r="G25" s="728"/>
      <c r="H25" s="729" t="s">
        <v>666</v>
      </c>
      <c r="I25" s="730"/>
      <c r="J25" s="731" t="s">
        <v>533</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752</v>
      </c>
      <c r="F26" s="710"/>
      <c r="G26" s="710"/>
      <c r="H26" s="710"/>
      <c r="I26" s="710"/>
      <c r="J26" s="710"/>
      <c r="K26" s="710"/>
      <c r="L26" s="711"/>
      <c r="M26" s="708" t="s">
        <v>669</v>
      </c>
      <c r="N26" s="708"/>
      <c r="O26" s="708"/>
      <c r="P26" s="709" t="s">
        <v>753</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3151E64-59D8-40D8-ACE9-106E3EF00980}">
      <formula1>INDIRECT(E7)</formula1>
    </dataValidation>
    <dataValidation allowBlank="1" showInputMessage="1" showErrorMessage="1" prompt="覆工スパン毎に連番を記入。_x000a_数値で入力する。" sqref="E6 E17 P17 P6" xr:uid="{9ADA7A97-D262-4665-951F-3A956123945B}"/>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6D5939-855F-4CCA-8074-73F405FC72E9}">
          <x14:formula1>
            <xm:f>'(参考)リスト'!$B$16:$B$21</xm:f>
          </x14:formula1>
          <xm:sqref>E7 E18 P7 P18</xm:sqref>
        </x14:dataValidation>
        <x14:dataValidation type="list" allowBlank="1" showInputMessage="1" showErrorMessage="1" xr:uid="{70B68A83-19EB-44B4-8ECC-C2FAA0D80E5E}">
          <x14:formula1>
            <xm:f>'(参考)リスト'!$E$16:$E$27</xm:f>
          </x14:formula1>
          <xm:sqref>E9 E20 P9 P20</xm:sqref>
        </x14:dataValidation>
        <x14:dataValidation type="list" allowBlank="1" showInputMessage="1" showErrorMessage="1" xr:uid="{233022E5-6EAA-4B04-A28E-89C61CC9D3B8}">
          <x14:formula1>
            <xm:f>'(参考)リスト'!$D$16:$D$18</xm:f>
          </x14:formula1>
          <xm:sqref>E10 E21 P10 P21</xm:sqref>
        </x14:dataValidation>
        <x14:dataValidation type="list" allowBlank="1" showInputMessage="1" showErrorMessage="1" xr:uid="{FE40450E-2B7A-4371-A555-AC55A73EBA3F}">
          <x14:formula1>
            <xm:f>'(参考)リスト'!$F$16:$F$21</xm:f>
          </x14:formula1>
          <xm:sqref>E11:E12 E22:E23 P11:P12 P22:P23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52348-803A-41A3-8EE9-D2210E71B29C}">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484</v>
      </c>
      <c r="F5" s="716"/>
      <c r="G5" s="717"/>
      <c r="H5" s="717"/>
      <c r="I5" s="717"/>
      <c r="J5" s="717"/>
      <c r="K5" s="717"/>
      <c r="L5" s="718"/>
      <c r="M5" s="744" t="s">
        <v>653</v>
      </c>
      <c r="N5" s="749" t="s">
        <v>654</v>
      </c>
      <c r="O5" s="750"/>
      <c r="P5" s="277" t="s">
        <v>484</v>
      </c>
      <c r="Q5" s="716"/>
      <c r="R5" s="717"/>
      <c r="S5" s="717"/>
      <c r="T5" s="717"/>
      <c r="U5" s="717"/>
      <c r="V5" s="717"/>
      <c r="W5" s="718"/>
    </row>
    <row r="6" spans="2:23" s="31" customFormat="1" ht="25.5" customHeight="1" x14ac:dyDescent="0.15">
      <c r="B6" s="746"/>
      <c r="C6" s="749" t="s">
        <v>171</v>
      </c>
      <c r="D6" s="750"/>
      <c r="E6" s="278">
        <v>3</v>
      </c>
      <c r="F6" s="719"/>
      <c r="G6" s="720"/>
      <c r="H6" s="720"/>
      <c r="I6" s="720"/>
      <c r="J6" s="720"/>
      <c r="K6" s="720"/>
      <c r="L6" s="721"/>
      <c r="M6" s="746"/>
      <c r="N6" s="749" t="s">
        <v>655</v>
      </c>
      <c r="O6" s="750"/>
      <c r="P6" s="278">
        <v>4</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537</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292</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525</v>
      </c>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754</v>
      </c>
      <c r="F13" s="742"/>
      <c r="G13" s="743"/>
      <c r="H13" s="725" t="s">
        <v>661</v>
      </c>
      <c r="I13" s="725"/>
      <c r="J13" s="726" t="s">
        <v>662</v>
      </c>
      <c r="K13" s="726"/>
      <c r="L13" s="726"/>
      <c r="M13" s="725" t="s">
        <v>663</v>
      </c>
      <c r="N13" s="725"/>
      <c r="O13" s="725"/>
      <c r="P13" s="738" t="s">
        <v>755</v>
      </c>
      <c r="Q13" s="739"/>
      <c r="R13" s="740"/>
      <c r="S13" s="725" t="s">
        <v>661</v>
      </c>
      <c r="T13" s="725"/>
      <c r="U13" s="726" t="s">
        <v>756</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757</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484</v>
      </c>
      <c r="F16" s="716"/>
      <c r="G16" s="717"/>
      <c r="H16" s="717"/>
      <c r="I16" s="717"/>
      <c r="J16" s="717"/>
      <c r="K16" s="717"/>
      <c r="L16" s="718"/>
      <c r="M16" s="715" t="s">
        <v>653</v>
      </c>
      <c r="N16" s="715" t="s">
        <v>654</v>
      </c>
      <c r="O16" s="715"/>
      <c r="P16" s="277" t="s">
        <v>484</v>
      </c>
      <c r="Q16" s="716"/>
      <c r="R16" s="717"/>
      <c r="S16" s="717"/>
      <c r="T16" s="717"/>
      <c r="U16" s="717"/>
      <c r="V16" s="717"/>
      <c r="W16" s="718"/>
    </row>
    <row r="17" spans="2:24" s="31" customFormat="1" ht="25.5" customHeight="1" x14ac:dyDescent="0.15">
      <c r="B17" s="715"/>
      <c r="C17" s="715" t="s">
        <v>171</v>
      </c>
      <c r="D17" s="715"/>
      <c r="E17" s="278">
        <v>5</v>
      </c>
      <c r="F17" s="719"/>
      <c r="G17" s="720"/>
      <c r="H17" s="720"/>
      <c r="I17" s="720"/>
      <c r="J17" s="720"/>
      <c r="K17" s="720"/>
      <c r="L17" s="721"/>
      <c r="M17" s="715"/>
      <c r="N17" s="715" t="s">
        <v>655</v>
      </c>
      <c r="O17" s="715"/>
      <c r="P17" s="278">
        <v>6</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758</v>
      </c>
      <c r="F24" s="739"/>
      <c r="G24" s="740"/>
      <c r="H24" s="725" t="s">
        <v>661</v>
      </c>
      <c r="I24" s="725"/>
      <c r="J24" s="741" t="s">
        <v>759</v>
      </c>
      <c r="K24" s="742"/>
      <c r="L24" s="743"/>
      <c r="M24" s="725" t="s">
        <v>663</v>
      </c>
      <c r="N24" s="725"/>
      <c r="O24" s="725"/>
      <c r="P24" s="738" t="s">
        <v>760</v>
      </c>
      <c r="Q24" s="739"/>
      <c r="R24" s="740"/>
      <c r="S24" s="725" t="s">
        <v>661</v>
      </c>
      <c r="T24" s="725"/>
      <c r="U24" s="726" t="s">
        <v>761</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EA871F3A-AB77-45F6-B98C-2E20E3F33DD3}"/>
    <dataValidation type="list" allowBlank="1" showInputMessage="1" showErrorMessage="1" sqref="E8 E19 P8 P19" xr:uid="{837F6B1B-FB91-4947-BE15-BFBC063E7D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12AA235-3221-4A7A-B740-27F4F6E6B60B}">
          <x14:formula1>
            <xm:f>'(参考)リスト'!$F$16:$F$21</xm:f>
          </x14:formula1>
          <xm:sqref>E11:E12 E22:E23 P11:P12 P22:P23</xm:sqref>
        </x14:dataValidation>
        <x14:dataValidation type="list" allowBlank="1" showInputMessage="1" showErrorMessage="1" xr:uid="{8D69310C-1EE6-4ADE-80D9-E9FADAE10880}">
          <x14:formula1>
            <xm:f>'(参考)リスト'!$D$16:$D$18</xm:f>
          </x14:formula1>
          <xm:sqref>E10 E21 P10 P21</xm:sqref>
        </x14:dataValidation>
        <x14:dataValidation type="list" allowBlank="1" showInputMessage="1" showErrorMessage="1" xr:uid="{D68426E3-FA42-4E13-A864-751372372125}">
          <x14:formula1>
            <xm:f>'(参考)リスト'!$E$16:$E$27</xm:f>
          </x14:formula1>
          <xm:sqref>E9 E20 P9 P20</xm:sqref>
        </x14:dataValidation>
        <x14:dataValidation type="list" allowBlank="1" showInputMessage="1" showErrorMessage="1" xr:uid="{CE33FEFF-A956-47B7-902D-13B555EDB23B}">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8AD04-40A5-4561-BDAE-521345E1A4AE}">
  <dimension ref="B1:X31"/>
  <sheetViews>
    <sheetView showGridLines="0" showZeros="0" view="pageBreakPreview" topLeftCell="A14"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484</v>
      </c>
      <c r="F5" s="716"/>
      <c r="G5" s="717"/>
      <c r="H5" s="717"/>
      <c r="I5" s="717"/>
      <c r="J5" s="717"/>
      <c r="K5" s="717"/>
      <c r="L5" s="718"/>
      <c r="M5" s="744" t="s">
        <v>653</v>
      </c>
      <c r="N5" s="749" t="s">
        <v>654</v>
      </c>
      <c r="O5" s="750"/>
      <c r="P5" s="277" t="s">
        <v>484</v>
      </c>
      <c r="Q5" s="716"/>
      <c r="R5" s="717"/>
      <c r="S5" s="717"/>
      <c r="T5" s="717"/>
      <c r="U5" s="717"/>
      <c r="V5" s="717"/>
      <c r="W5" s="718"/>
    </row>
    <row r="6" spans="2:23" s="31" customFormat="1" ht="25.5" customHeight="1" x14ac:dyDescent="0.15">
      <c r="B6" s="746"/>
      <c r="C6" s="749" t="s">
        <v>171</v>
      </c>
      <c r="D6" s="750"/>
      <c r="E6" s="278">
        <v>7</v>
      </c>
      <c r="F6" s="719"/>
      <c r="G6" s="720"/>
      <c r="H6" s="720"/>
      <c r="I6" s="720"/>
      <c r="J6" s="720"/>
      <c r="K6" s="720"/>
      <c r="L6" s="721"/>
      <c r="M6" s="746"/>
      <c r="N6" s="749" t="s">
        <v>655</v>
      </c>
      <c r="O6" s="750"/>
      <c r="P6" s="278">
        <v>8</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762</v>
      </c>
      <c r="F13" s="742"/>
      <c r="G13" s="743"/>
      <c r="H13" s="725" t="s">
        <v>661</v>
      </c>
      <c r="I13" s="725"/>
      <c r="J13" s="726" t="s">
        <v>763</v>
      </c>
      <c r="K13" s="726"/>
      <c r="L13" s="726"/>
      <c r="M13" s="725" t="s">
        <v>663</v>
      </c>
      <c r="N13" s="725"/>
      <c r="O13" s="725"/>
      <c r="P13" s="738" t="s">
        <v>764</v>
      </c>
      <c r="Q13" s="739"/>
      <c r="R13" s="740"/>
      <c r="S13" s="725" t="s">
        <v>661</v>
      </c>
      <c r="T13" s="725"/>
      <c r="U13" s="726" t="s">
        <v>765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766</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484</v>
      </c>
      <c r="F16" s="716"/>
      <c r="G16" s="717"/>
      <c r="H16" s="717"/>
      <c r="I16" s="717"/>
      <c r="J16" s="717"/>
      <c r="K16" s="717"/>
      <c r="L16" s="718"/>
      <c r="M16" s="715" t="s">
        <v>653</v>
      </c>
      <c r="N16" s="715" t="s">
        <v>654</v>
      </c>
      <c r="O16" s="715"/>
      <c r="P16" s="277" t="s">
        <v>484</v>
      </c>
      <c r="Q16" s="716"/>
      <c r="R16" s="717"/>
      <c r="S16" s="717"/>
      <c r="T16" s="717"/>
      <c r="U16" s="717"/>
      <c r="V16" s="717"/>
      <c r="W16" s="718"/>
    </row>
    <row r="17" spans="2:24" s="31" customFormat="1" ht="25.5" customHeight="1" x14ac:dyDescent="0.15">
      <c r="B17" s="715"/>
      <c r="C17" s="715" t="s">
        <v>171</v>
      </c>
      <c r="D17" s="715"/>
      <c r="E17" s="278">
        <v>9</v>
      </c>
      <c r="F17" s="719"/>
      <c r="G17" s="720"/>
      <c r="H17" s="720"/>
      <c r="I17" s="720"/>
      <c r="J17" s="720"/>
      <c r="K17" s="720"/>
      <c r="L17" s="721"/>
      <c r="M17" s="715"/>
      <c r="N17" s="715" t="s">
        <v>655</v>
      </c>
      <c r="O17" s="715"/>
      <c r="P17" s="278">
        <v>10</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545</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292</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t="s">
        <v>515</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767</v>
      </c>
      <c r="F24" s="739"/>
      <c r="G24" s="740"/>
      <c r="H24" s="725" t="s">
        <v>661</v>
      </c>
      <c r="I24" s="725"/>
      <c r="J24" s="741" t="s">
        <v>768</v>
      </c>
      <c r="K24" s="742"/>
      <c r="L24" s="743"/>
      <c r="M24" s="725" t="s">
        <v>663</v>
      </c>
      <c r="N24" s="725"/>
      <c r="O24" s="725"/>
      <c r="P24" s="738" t="s">
        <v>769</v>
      </c>
      <c r="Q24" s="739"/>
      <c r="R24" s="740"/>
      <c r="S24" s="725" t="s">
        <v>661</v>
      </c>
      <c r="T24" s="725"/>
      <c r="U24" s="726" t="s">
        <v>682</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770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44B63C9F-6847-414E-8A03-583A065AC619}"/>
    <dataValidation type="list" allowBlank="1" showInputMessage="1" showErrorMessage="1" sqref="E8 E19 P8 P19" xr:uid="{D4C96A97-11C0-47F6-AC98-FC591792F3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1621CC-77FB-4F68-B447-9E6F10F683D8}">
          <x14:formula1>
            <xm:f>'(参考)リスト'!$F$16:$F$21</xm:f>
          </x14:formula1>
          <xm:sqref>E11:E12 E22:E23 P11:P12 P22:P23</xm:sqref>
        </x14:dataValidation>
        <x14:dataValidation type="list" allowBlank="1" showInputMessage="1" showErrorMessage="1" xr:uid="{993BB1AD-FB81-46B9-B10F-A497529CF1F3}">
          <x14:formula1>
            <xm:f>'(参考)リスト'!$D$16:$D$18</xm:f>
          </x14:formula1>
          <xm:sqref>E10 E21 P10 P21</xm:sqref>
        </x14:dataValidation>
        <x14:dataValidation type="list" allowBlank="1" showInputMessage="1" showErrorMessage="1" xr:uid="{E5354BC3-5619-4398-B250-BCD6120BB55C}">
          <x14:formula1>
            <xm:f>'(参考)リスト'!$E$16:$E$27</xm:f>
          </x14:formula1>
          <xm:sqref>E9 E20 P9 P20</xm:sqref>
        </x14:dataValidation>
        <x14:dataValidation type="list" allowBlank="1" showInputMessage="1" showErrorMessage="1" xr:uid="{2867FAA1-6685-41B4-9A59-2143DCF86B12}">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0749-1585-4614-981B-A4C1159EF680}">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485</v>
      </c>
      <c r="F5" s="716"/>
      <c r="G5" s="717"/>
      <c r="H5" s="717"/>
      <c r="I5" s="717"/>
      <c r="J5" s="717"/>
      <c r="K5" s="717"/>
      <c r="L5" s="718"/>
      <c r="M5" s="744" t="s">
        <v>653</v>
      </c>
      <c r="N5" s="749" t="s">
        <v>654</v>
      </c>
      <c r="O5" s="750"/>
      <c r="P5" s="277" t="s">
        <v>485</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771</v>
      </c>
      <c r="F13" s="742"/>
      <c r="G13" s="743"/>
      <c r="H13" s="725" t="s">
        <v>661</v>
      </c>
      <c r="I13" s="725"/>
      <c r="J13" s="726" t="s">
        <v>772</v>
      </c>
      <c r="K13" s="726"/>
      <c r="L13" s="726"/>
      <c r="M13" s="725" t="s">
        <v>663</v>
      </c>
      <c r="N13" s="725"/>
      <c r="O13" s="725"/>
      <c r="P13" s="738" t="s">
        <v>693</v>
      </c>
      <c r="Q13" s="739"/>
      <c r="R13" s="740"/>
      <c r="S13" s="725" t="s">
        <v>661</v>
      </c>
      <c r="T13" s="725"/>
      <c r="U13" s="726" t="s">
        <v>773</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774</v>
      </c>
      <c r="Q15" s="710"/>
      <c r="R15" s="710"/>
      <c r="S15" s="710"/>
      <c r="T15" s="710"/>
      <c r="U15" s="710"/>
      <c r="V15" s="710"/>
      <c r="W15" s="711"/>
    </row>
    <row r="16" spans="2:23" s="31" customFormat="1" ht="25.5" customHeight="1" x14ac:dyDescent="0.15">
      <c r="B16" s="715" t="s">
        <v>169</v>
      </c>
      <c r="C16" s="715" t="s">
        <v>170</v>
      </c>
      <c r="D16" s="715"/>
      <c r="E16" s="277" t="s">
        <v>485</v>
      </c>
      <c r="F16" s="716"/>
      <c r="G16" s="717"/>
      <c r="H16" s="717"/>
      <c r="I16" s="717"/>
      <c r="J16" s="717"/>
      <c r="K16" s="717"/>
      <c r="L16" s="718"/>
      <c r="M16" s="715" t="s">
        <v>653</v>
      </c>
      <c r="N16" s="715" t="s">
        <v>654</v>
      </c>
      <c r="O16" s="715"/>
      <c r="P16" s="277" t="s">
        <v>485</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4</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545</v>
      </c>
      <c r="F19" s="719"/>
      <c r="G19" s="720"/>
      <c r="H19" s="720"/>
      <c r="I19" s="720"/>
      <c r="J19" s="720"/>
      <c r="K19" s="720"/>
      <c r="L19" s="721"/>
      <c r="M19" s="715"/>
      <c r="N19" s="715" t="s">
        <v>273</v>
      </c>
      <c r="O19" s="715"/>
      <c r="P19" s="277" t="s">
        <v>545</v>
      </c>
      <c r="Q19" s="719"/>
      <c r="R19" s="720"/>
      <c r="S19" s="720"/>
      <c r="T19" s="720"/>
      <c r="U19" s="720"/>
      <c r="V19" s="720"/>
      <c r="W19" s="721"/>
    </row>
    <row r="20" spans="2:24" s="31" customFormat="1" ht="25.5" customHeight="1" x14ac:dyDescent="0.15">
      <c r="B20" s="708" t="s">
        <v>131</v>
      </c>
      <c r="C20" s="708"/>
      <c r="D20" s="708"/>
      <c r="E20" s="280" t="s">
        <v>292</v>
      </c>
      <c r="F20" s="719"/>
      <c r="G20" s="720"/>
      <c r="H20" s="720"/>
      <c r="I20" s="720"/>
      <c r="J20" s="720"/>
      <c r="K20" s="720"/>
      <c r="L20" s="721"/>
      <c r="M20" s="708" t="s">
        <v>275</v>
      </c>
      <c r="N20" s="708"/>
      <c r="O20" s="708"/>
      <c r="P20" s="280" t="s">
        <v>292</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515</v>
      </c>
      <c r="Q21" s="719"/>
      <c r="R21" s="720"/>
      <c r="S21" s="720"/>
      <c r="T21" s="720"/>
      <c r="U21" s="720"/>
      <c r="V21" s="720"/>
      <c r="W21" s="721"/>
    </row>
    <row r="22" spans="2:24" s="31" customFormat="1" ht="25.5" customHeight="1" x14ac:dyDescent="0.15">
      <c r="B22" s="745"/>
      <c r="C22" s="708" t="s">
        <v>140</v>
      </c>
      <c r="D22" s="708"/>
      <c r="E22" s="213" t="s">
        <v>516</v>
      </c>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525</v>
      </c>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775</v>
      </c>
      <c r="F24" s="739"/>
      <c r="G24" s="740"/>
      <c r="H24" s="725" t="s">
        <v>661</v>
      </c>
      <c r="I24" s="725"/>
      <c r="J24" s="741" t="s">
        <v>682</v>
      </c>
      <c r="K24" s="742"/>
      <c r="L24" s="743"/>
      <c r="M24" s="725" t="s">
        <v>663</v>
      </c>
      <c r="N24" s="725"/>
      <c r="O24" s="725"/>
      <c r="P24" s="738" t="s">
        <v>776</v>
      </c>
      <c r="Q24" s="739"/>
      <c r="R24" s="740"/>
      <c r="S24" s="725" t="s">
        <v>661</v>
      </c>
      <c r="T24" s="725"/>
      <c r="U24" s="726" t="s">
        <v>682</v>
      </c>
      <c r="V24" s="726"/>
      <c r="W24" s="726"/>
    </row>
    <row r="25" spans="2:24" s="31" customFormat="1" ht="25.5" customHeight="1" x14ac:dyDescent="0.15">
      <c r="B25" s="727" t="s">
        <v>177</v>
      </c>
      <c r="C25" s="727"/>
      <c r="D25" s="727"/>
      <c r="E25" s="728" t="s">
        <v>589</v>
      </c>
      <c r="F25" s="728"/>
      <c r="G25" s="728"/>
      <c r="H25" s="729" t="s">
        <v>666</v>
      </c>
      <c r="I25" s="730"/>
      <c r="J25" s="731">
        <v>45903</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777</v>
      </c>
      <c r="F26" s="710"/>
      <c r="G26" s="710"/>
      <c r="H26" s="710"/>
      <c r="I26" s="710"/>
      <c r="J26" s="710"/>
      <c r="K26" s="710"/>
      <c r="L26" s="711"/>
      <c r="M26" s="708" t="s">
        <v>669</v>
      </c>
      <c r="N26" s="708"/>
      <c r="O26" s="708"/>
      <c r="P26" s="709" t="s">
        <v>687</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A789FAA-4D7E-4047-9663-7E379B152E82}">
      <formula1>INDIRECT(E7)</formula1>
    </dataValidation>
    <dataValidation allowBlank="1" showInputMessage="1" showErrorMessage="1" prompt="覆工スパン毎に連番を記入。_x000a_数値で入力する。" sqref="E6 E17 P17 P6" xr:uid="{33E2ED37-9BA0-44B5-AA71-2478BC183D3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A524D1-806D-4B24-A4E1-CF889C9C132F}">
          <x14:formula1>
            <xm:f>'(参考)リスト'!$B$16:$B$21</xm:f>
          </x14:formula1>
          <xm:sqref>E7 E18 P7 P18</xm:sqref>
        </x14:dataValidation>
        <x14:dataValidation type="list" allowBlank="1" showInputMessage="1" showErrorMessage="1" xr:uid="{FEC3D680-AD95-4664-8714-A1D0D733B035}">
          <x14:formula1>
            <xm:f>'(参考)リスト'!$E$16:$E$27</xm:f>
          </x14:formula1>
          <xm:sqref>E9 E20 P9 P20</xm:sqref>
        </x14:dataValidation>
        <x14:dataValidation type="list" allowBlank="1" showInputMessage="1" showErrorMessage="1" xr:uid="{9C5E72FF-2790-456B-A01A-3BE0B94C4C08}">
          <x14:formula1>
            <xm:f>'(参考)リスト'!$D$16:$D$18</xm:f>
          </x14:formula1>
          <xm:sqref>E10 E21 P10 P21</xm:sqref>
        </x14:dataValidation>
        <x14:dataValidation type="list" allowBlank="1" showInputMessage="1" showErrorMessage="1" xr:uid="{98275AC9-90E0-4BA1-9A9A-F1E7A018CAD4}">
          <x14:formula1>
            <xm:f>'(参考)リスト'!$F$16:$F$21</xm:f>
          </x14:formula1>
          <xm:sqref>E11:E12 E22:E23 P11:P12 P22:P23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16498-9421-4CD3-A668-D5F43031599D}">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486</v>
      </c>
      <c r="F5" s="716"/>
      <c r="G5" s="717"/>
      <c r="H5" s="717"/>
      <c r="I5" s="717"/>
      <c r="J5" s="717"/>
      <c r="K5" s="717"/>
      <c r="L5" s="718"/>
      <c r="M5" s="744" t="s">
        <v>653</v>
      </c>
      <c r="N5" s="749" t="s">
        <v>654</v>
      </c>
      <c r="O5" s="750"/>
      <c r="P5" s="277" t="s">
        <v>486</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591</v>
      </c>
      <c r="F8" s="719"/>
      <c r="G8" s="720"/>
      <c r="H8" s="720"/>
      <c r="I8" s="720"/>
      <c r="J8" s="720"/>
      <c r="K8" s="720"/>
      <c r="L8" s="721"/>
      <c r="M8" s="745"/>
      <c r="N8" s="749" t="s">
        <v>273</v>
      </c>
      <c r="O8" s="750"/>
      <c r="P8" s="277" t="s">
        <v>528</v>
      </c>
      <c r="Q8" s="719"/>
      <c r="R8" s="720"/>
      <c r="S8" s="720"/>
      <c r="T8" s="720"/>
      <c r="U8" s="720"/>
      <c r="V8" s="720"/>
      <c r="W8" s="721"/>
    </row>
    <row r="9" spans="2:23" s="31" customFormat="1" ht="25.5" customHeight="1" x14ac:dyDescent="0.15">
      <c r="B9" s="751" t="s">
        <v>131</v>
      </c>
      <c r="C9" s="753"/>
      <c r="D9" s="752"/>
      <c r="E9" s="280" t="s">
        <v>320</v>
      </c>
      <c r="F9" s="719"/>
      <c r="G9" s="720"/>
      <c r="H9" s="720"/>
      <c r="I9" s="720"/>
      <c r="J9" s="720"/>
      <c r="K9" s="720"/>
      <c r="L9" s="721"/>
      <c r="M9" s="749" t="s">
        <v>275</v>
      </c>
      <c r="N9" s="754"/>
      <c r="O9" s="750"/>
      <c r="P9" s="280" t="s">
        <v>292</v>
      </c>
      <c r="Q9" s="719"/>
      <c r="R9" s="720"/>
      <c r="S9" s="720"/>
      <c r="T9" s="720"/>
      <c r="U9" s="720"/>
      <c r="V9" s="720"/>
      <c r="W9" s="721"/>
    </row>
    <row r="10" spans="2:23" s="31" customFormat="1" ht="25.5" customHeight="1" x14ac:dyDescent="0.15">
      <c r="B10" s="744" t="s">
        <v>173</v>
      </c>
      <c r="C10" s="751" t="s">
        <v>174</v>
      </c>
      <c r="D10" s="752"/>
      <c r="E10" s="278" t="s">
        <v>320</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531</v>
      </c>
      <c r="F12" s="722"/>
      <c r="G12" s="723"/>
      <c r="H12" s="723"/>
      <c r="I12" s="723"/>
      <c r="J12" s="723"/>
      <c r="K12" s="723"/>
      <c r="L12" s="724"/>
      <c r="M12" s="746"/>
      <c r="N12" s="715" t="s">
        <v>660</v>
      </c>
      <c r="O12" s="715"/>
      <c r="P12" s="213" t="s">
        <v>525</v>
      </c>
      <c r="Q12" s="722"/>
      <c r="R12" s="723"/>
      <c r="S12" s="723"/>
      <c r="T12" s="723"/>
      <c r="U12" s="723"/>
      <c r="V12" s="723"/>
      <c r="W12" s="724"/>
    </row>
    <row r="13" spans="2:23" s="31" customFormat="1" ht="25.5" customHeight="1" x14ac:dyDescent="0.15">
      <c r="B13" s="725" t="s">
        <v>175</v>
      </c>
      <c r="C13" s="725"/>
      <c r="D13" s="725"/>
      <c r="E13" s="741" t="s">
        <v>778</v>
      </c>
      <c r="F13" s="742"/>
      <c r="G13" s="743"/>
      <c r="H13" s="725" t="s">
        <v>661</v>
      </c>
      <c r="I13" s="725"/>
      <c r="J13" s="726" t="s">
        <v>665</v>
      </c>
      <c r="K13" s="726"/>
      <c r="L13" s="726"/>
      <c r="M13" s="725" t="s">
        <v>663</v>
      </c>
      <c r="N13" s="725"/>
      <c r="O13" s="725"/>
      <c r="P13" s="738" t="s">
        <v>779</v>
      </c>
      <c r="Q13" s="739"/>
      <c r="R13" s="740"/>
      <c r="S13" s="725" t="s">
        <v>661</v>
      </c>
      <c r="T13" s="725"/>
      <c r="U13" s="726" t="s">
        <v>662</v>
      </c>
      <c r="V13" s="726"/>
      <c r="W13" s="726"/>
    </row>
    <row r="14" spans="2:23" s="31" customFormat="1" ht="25.5" customHeight="1" x14ac:dyDescent="0.15">
      <c r="B14" s="727" t="s">
        <v>177</v>
      </c>
      <c r="C14" s="727"/>
      <c r="D14" s="727"/>
      <c r="E14" s="728" t="s">
        <v>534</v>
      </c>
      <c r="F14" s="728"/>
      <c r="G14" s="728"/>
      <c r="H14" s="729" t="s">
        <v>666</v>
      </c>
      <c r="I14" s="730"/>
      <c r="J14" s="731" t="s">
        <v>533</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780</v>
      </c>
      <c r="F15" s="710"/>
      <c r="G15" s="710"/>
      <c r="H15" s="710"/>
      <c r="I15" s="710"/>
      <c r="J15" s="710"/>
      <c r="K15" s="710"/>
      <c r="L15" s="711"/>
      <c r="M15" s="708" t="s">
        <v>669</v>
      </c>
      <c r="N15" s="708"/>
      <c r="O15" s="708"/>
      <c r="P15" s="709" t="s">
        <v>673</v>
      </c>
      <c r="Q15" s="710"/>
      <c r="R15" s="710"/>
      <c r="S15" s="710"/>
      <c r="T15" s="710"/>
      <c r="U15" s="710"/>
      <c r="V15" s="710"/>
      <c r="W15" s="711"/>
    </row>
    <row r="16" spans="2:23" s="31" customFormat="1" ht="25.5" customHeight="1" x14ac:dyDescent="0.15">
      <c r="B16" s="715" t="s">
        <v>169</v>
      </c>
      <c r="C16" s="715" t="s">
        <v>170</v>
      </c>
      <c r="D16" s="715"/>
      <c r="E16" s="277" t="s">
        <v>486</v>
      </c>
      <c r="F16" s="716"/>
      <c r="G16" s="717"/>
      <c r="H16" s="717"/>
      <c r="I16" s="717"/>
      <c r="J16" s="717"/>
      <c r="K16" s="717"/>
      <c r="L16" s="718"/>
      <c r="M16" s="715" t="s">
        <v>653</v>
      </c>
      <c r="N16" s="715" t="s">
        <v>654</v>
      </c>
      <c r="O16" s="715"/>
      <c r="P16" s="277" t="s">
        <v>486</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4</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570</v>
      </c>
      <c r="F19" s="719"/>
      <c r="G19" s="720"/>
      <c r="H19" s="720"/>
      <c r="I19" s="720"/>
      <c r="J19" s="720"/>
      <c r="K19" s="720"/>
      <c r="L19" s="721"/>
      <c r="M19" s="715"/>
      <c r="N19" s="715" t="s">
        <v>273</v>
      </c>
      <c r="O19" s="715"/>
      <c r="P19" s="277" t="s">
        <v>570</v>
      </c>
      <c r="Q19" s="719"/>
      <c r="R19" s="720"/>
      <c r="S19" s="720"/>
      <c r="T19" s="720"/>
      <c r="U19" s="720"/>
      <c r="V19" s="720"/>
      <c r="W19" s="721"/>
    </row>
    <row r="20" spans="2:24" s="31" customFormat="1" ht="25.5" customHeight="1" x14ac:dyDescent="0.15">
      <c r="B20" s="708" t="s">
        <v>131</v>
      </c>
      <c r="C20" s="708"/>
      <c r="D20" s="708"/>
      <c r="E20" s="280" t="s">
        <v>292</v>
      </c>
      <c r="F20" s="719"/>
      <c r="G20" s="720"/>
      <c r="H20" s="720"/>
      <c r="I20" s="720"/>
      <c r="J20" s="720"/>
      <c r="K20" s="720"/>
      <c r="L20" s="721"/>
      <c r="M20" s="708" t="s">
        <v>275</v>
      </c>
      <c r="N20" s="708"/>
      <c r="O20" s="708"/>
      <c r="P20" s="280" t="s">
        <v>320</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525</v>
      </c>
      <c r="F23" s="722"/>
      <c r="G23" s="723"/>
      <c r="H23" s="723"/>
      <c r="I23" s="723"/>
      <c r="J23" s="723"/>
      <c r="K23" s="723"/>
      <c r="L23" s="724"/>
      <c r="M23" s="746"/>
      <c r="N23" s="708" t="s">
        <v>660</v>
      </c>
      <c r="O23" s="708"/>
      <c r="P23" s="213" t="s">
        <v>541</v>
      </c>
      <c r="Q23" s="722"/>
      <c r="R23" s="723"/>
      <c r="S23" s="723"/>
      <c r="T23" s="723"/>
      <c r="U23" s="723"/>
      <c r="V23" s="723"/>
      <c r="W23" s="724"/>
    </row>
    <row r="24" spans="2:24" s="31" customFormat="1" ht="25.5" customHeight="1" x14ac:dyDescent="0.15">
      <c r="B24" s="725" t="s">
        <v>175</v>
      </c>
      <c r="C24" s="725"/>
      <c r="D24" s="725"/>
      <c r="E24" s="738" t="s">
        <v>781</v>
      </c>
      <c r="F24" s="739"/>
      <c r="G24" s="740"/>
      <c r="H24" s="725" t="s">
        <v>661</v>
      </c>
      <c r="I24" s="725"/>
      <c r="J24" s="741" t="s">
        <v>662</v>
      </c>
      <c r="K24" s="742"/>
      <c r="L24" s="743"/>
      <c r="M24" s="725" t="s">
        <v>663</v>
      </c>
      <c r="N24" s="725"/>
      <c r="O24" s="725"/>
      <c r="P24" s="738" t="s">
        <v>782</v>
      </c>
      <c r="Q24" s="739"/>
      <c r="R24" s="740"/>
      <c r="S24" s="725" t="s">
        <v>661</v>
      </c>
      <c r="T24" s="725"/>
      <c r="U24" s="726" t="s">
        <v>665</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534</v>
      </c>
      <c r="Q25" s="728"/>
      <c r="R25" s="728"/>
      <c r="S25" s="736" t="s">
        <v>666</v>
      </c>
      <c r="T25" s="737"/>
      <c r="U25" s="731" t="s">
        <v>533</v>
      </c>
      <c r="V25" s="732"/>
      <c r="W25" s="733"/>
    </row>
    <row r="26" spans="2:24" s="31" customFormat="1" ht="39.75" customHeight="1" x14ac:dyDescent="0.15">
      <c r="B26" s="708" t="s">
        <v>179</v>
      </c>
      <c r="C26" s="708"/>
      <c r="D26" s="708"/>
      <c r="E26" s="709" t="s">
        <v>783</v>
      </c>
      <c r="F26" s="710"/>
      <c r="G26" s="710"/>
      <c r="H26" s="710"/>
      <c r="I26" s="710"/>
      <c r="J26" s="710"/>
      <c r="K26" s="710"/>
      <c r="L26" s="711"/>
      <c r="M26" s="708" t="s">
        <v>669</v>
      </c>
      <c r="N26" s="708"/>
      <c r="O26" s="708"/>
      <c r="P26" s="709" t="s">
        <v>784</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C297F348-76F8-41AE-89AD-E8733ABB958B}">
      <formula1>INDIRECT(E7)</formula1>
    </dataValidation>
    <dataValidation allowBlank="1" showInputMessage="1" showErrorMessage="1" prompt="覆工スパン毎に連番を記入。_x000a_数値で入力する。" sqref="E6 E17 P17 P6" xr:uid="{FFBB31A6-4F26-4979-8A34-9A1CB95217D6}"/>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A11A92-9327-4192-A28C-2AFFB4D30DF9}">
          <x14:formula1>
            <xm:f>'(参考)リスト'!$B$16:$B$21</xm:f>
          </x14:formula1>
          <xm:sqref>E7 E18 P7 P18</xm:sqref>
        </x14:dataValidation>
        <x14:dataValidation type="list" allowBlank="1" showInputMessage="1" showErrorMessage="1" xr:uid="{7D7AE9C6-849E-4385-B235-F3FF087632C7}">
          <x14:formula1>
            <xm:f>'(参考)リスト'!$E$16:$E$27</xm:f>
          </x14:formula1>
          <xm:sqref>E9 E20 P9 P20</xm:sqref>
        </x14:dataValidation>
        <x14:dataValidation type="list" allowBlank="1" showInputMessage="1" showErrorMessage="1" xr:uid="{62EACB11-8580-463A-8A95-0E638ED27A6C}">
          <x14:formula1>
            <xm:f>'(参考)リスト'!$D$16:$D$18</xm:f>
          </x14:formula1>
          <xm:sqref>E10 E21 P10 P21</xm:sqref>
        </x14:dataValidation>
        <x14:dataValidation type="list" allowBlank="1" showInputMessage="1" showErrorMessage="1" xr:uid="{7F350F90-8F83-4E8E-B76C-642AE98AAD0D}">
          <x14:formula1>
            <xm:f>'(参考)リスト'!$F$16:$F$21</xm:f>
          </x14:formula1>
          <xm:sqref>E11:E12 E22:E23 P11:P12 P22:P23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EEE35-282D-4115-9362-06B44EF63468}">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486</v>
      </c>
      <c r="F5" s="716"/>
      <c r="G5" s="717"/>
      <c r="H5" s="717"/>
      <c r="I5" s="717"/>
      <c r="J5" s="717"/>
      <c r="K5" s="717"/>
      <c r="L5" s="718"/>
      <c r="M5" s="744" t="s">
        <v>653</v>
      </c>
      <c r="N5" s="749" t="s">
        <v>654</v>
      </c>
      <c r="O5" s="750"/>
      <c r="P5" s="277" t="s">
        <v>486</v>
      </c>
      <c r="Q5" s="716"/>
      <c r="R5" s="717"/>
      <c r="S5" s="717"/>
      <c r="T5" s="717"/>
      <c r="U5" s="717"/>
      <c r="V5" s="717"/>
      <c r="W5" s="718"/>
    </row>
    <row r="6" spans="2:23" s="31" customFormat="1" ht="25.5" customHeight="1" x14ac:dyDescent="0.15">
      <c r="B6" s="746"/>
      <c r="C6" s="749" t="s">
        <v>171</v>
      </c>
      <c r="D6" s="750"/>
      <c r="E6" s="278">
        <v>5</v>
      </c>
      <c r="F6" s="719"/>
      <c r="G6" s="720"/>
      <c r="H6" s="720"/>
      <c r="I6" s="720"/>
      <c r="J6" s="720"/>
      <c r="K6" s="720"/>
      <c r="L6" s="721"/>
      <c r="M6" s="746"/>
      <c r="N6" s="749" t="s">
        <v>655</v>
      </c>
      <c r="O6" s="750"/>
      <c r="P6" s="278">
        <v>6</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785</v>
      </c>
      <c r="F13" s="742"/>
      <c r="G13" s="743"/>
      <c r="H13" s="725" t="s">
        <v>661</v>
      </c>
      <c r="I13" s="725"/>
      <c r="J13" s="726" t="s">
        <v>786</v>
      </c>
      <c r="K13" s="726"/>
      <c r="L13" s="726"/>
      <c r="M13" s="725" t="s">
        <v>663</v>
      </c>
      <c r="N13" s="725"/>
      <c r="O13" s="725"/>
      <c r="P13" s="738" t="s">
        <v>677</v>
      </c>
      <c r="Q13" s="739"/>
      <c r="R13" s="740"/>
      <c r="S13" s="725" t="s">
        <v>661</v>
      </c>
      <c r="T13" s="725"/>
      <c r="U13" s="726" t="s">
        <v>678</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791</v>
      </c>
      <c r="Q15" s="710"/>
      <c r="R15" s="710"/>
      <c r="S15" s="710"/>
      <c r="T15" s="710"/>
      <c r="U15" s="710"/>
      <c r="V15" s="710"/>
      <c r="W15" s="711"/>
    </row>
    <row r="16" spans="2:23" s="31" customFormat="1" ht="25.5" customHeight="1" x14ac:dyDescent="0.15">
      <c r="B16" s="715" t="s">
        <v>169</v>
      </c>
      <c r="C16" s="715" t="s">
        <v>170</v>
      </c>
      <c r="D16" s="715"/>
      <c r="E16" s="277" t="s">
        <v>486</v>
      </c>
      <c r="F16" s="716"/>
      <c r="G16" s="717"/>
      <c r="H16" s="717"/>
      <c r="I16" s="717"/>
      <c r="J16" s="717"/>
      <c r="K16" s="717"/>
      <c r="L16" s="718"/>
      <c r="M16" s="715" t="s">
        <v>653</v>
      </c>
      <c r="N16" s="715" t="s">
        <v>654</v>
      </c>
      <c r="O16" s="715"/>
      <c r="P16" s="277" t="s">
        <v>486</v>
      </c>
      <c r="Q16" s="716"/>
      <c r="R16" s="717"/>
      <c r="S16" s="717"/>
      <c r="T16" s="717"/>
      <c r="U16" s="717"/>
      <c r="V16" s="717"/>
      <c r="W16" s="718"/>
    </row>
    <row r="17" spans="2:24" s="31" customFormat="1" ht="25.5" customHeight="1" x14ac:dyDescent="0.15">
      <c r="B17" s="715"/>
      <c r="C17" s="715" t="s">
        <v>171</v>
      </c>
      <c r="D17" s="715"/>
      <c r="E17" s="278">
        <v>7</v>
      </c>
      <c r="F17" s="719"/>
      <c r="G17" s="720"/>
      <c r="H17" s="720"/>
      <c r="I17" s="720"/>
      <c r="J17" s="720"/>
      <c r="K17" s="720"/>
      <c r="L17" s="721"/>
      <c r="M17" s="715"/>
      <c r="N17" s="715" t="s">
        <v>655</v>
      </c>
      <c r="O17" s="715"/>
      <c r="P17" s="278">
        <v>8</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576</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322</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t="s">
        <v>541</v>
      </c>
      <c r="Q23" s="722"/>
      <c r="R23" s="723"/>
      <c r="S23" s="723"/>
      <c r="T23" s="723"/>
      <c r="U23" s="723"/>
      <c r="V23" s="723"/>
      <c r="W23" s="724"/>
    </row>
    <row r="24" spans="2:24" s="31" customFormat="1" ht="25.5" customHeight="1" x14ac:dyDescent="0.15">
      <c r="B24" s="725" t="s">
        <v>175</v>
      </c>
      <c r="C24" s="725"/>
      <c r="D24" s="725"/>
      <c r="E24" s="738" t="s">
        <v>787</v>
      </c>
      <c r="F24" s="739"/>
      <c r="G24" s="740"/>
      <c r="H24" s="725" t="s">
        <v>661</v>
      </c>
      <c r="I24" s="725"/>
      <c r="J24" s="741" t="s">
        <v>788</v>
      </c>
      <c r="K24" s="742"/>
      <c r="L24" s="743"/>
      <c r="M24" s="725" t="s">
        <v>663</v>
      </c>
      <c r="N24" s="725"/>
      <c r="O24" s="725"/>
      <c r="P24" s="738" t="s">
        <v>789</v>
      </c>
      <c r="Q24" s="739"/>
      <c r="R24" s="740"/>
      <c r="S24" s="725" t="s">
        <v>661</v>
      </c>
      <c r="T24" s="725"/>
      <c r="U24" s="726" t="s">
        <v>662</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790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0FF3BC23-3F20-4D49-9ED3-71CE1E5FF157}"/>
    <dataValidation type="list" allowBlank="1" showInputMessage="1" showErrorMessage="1" sqref="E8 E19 P8 P19" xr:uid="{74A9E3B6-A262-457C-ABAE-C5E0B8310A9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D7BE396-7368-4E8B-8E77-8EA283C3651C}">
          <x14:formula1>
            <xm:f>'(参考)リスト'!$F$16:$F$21</xm:f>
          </x14:formula1>
          <xm:sqref>E11:E12 E22:E23 P11:P12 P22:P23</xm:sqref>
        </x14:dataValidation>
        <x14:dataValidation type="list" allowBlank="1" showInputMessage="1" showErrorMessage="1" xr:uid="{2F2BC5B0-DB11-4C13-AC98-41E6D7A58504}">
          <x14:formula1>
            <xm:f>'(参考)リスト'!$D$16:$D$18</xm:f>
          </x14:formula1>
          <xm:sqref>E10 E21 P10 P21</xm:sqref>
        </x14:dataValidation>
        <x14:dataValidation type="list" allowBlank="1" showInputMessage="1" showErrorMessage="1" xr:uid="{198FCA2A-ABB4-4C05-A558-79FDB8132F3E}">
          <x14:formula1>
            <xm:f>'(参考)リスト'!$E$16:$E$27</xm:f>
          </x14:formula1>
          <xm:sqref>E9 E20 P9 P20</xm:sqref>
        </x14:dataValidation>
        <x14:dataValidation type="list" allowBlank="1" showInputMessage="1" showErrorMessage="1" xr:uid="{4364A178-7E21-4607-ABF7-01773A380653}">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4C9EC-BF85-493E-A995-AB5A49827E7C}">
  <dimension ref="B1:X31"/>
  <sheetViews>
    <sheetView showGridLines="0" showZeros="0" view="pageBreakPreview" topLeftCell="A4"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486</v>
      </c>
      <c r="F5" s="716"/>
      <c r="G5" s="717"/>
      <c r="H5" s="717"/>
      <c r="I5" s="717"/>
      <c r="J5" s="717"/>
      <c r="K5" s="717"/>
      <c r="L5" s="718"/>
      <c r="M5" s="744" t="s">
        <v>653</v>
      </c>
      <c r="N5" s="749" t="s">
        <v>654</v>
      </c>
      <c r="O5" s="750"/>
      <c r="P5" s="277" t="s">
        <v>486</v>
      </c>
      <c r="Q5" s="716"/>
      <c r="R5" s="717"/>
      <c r="S5" s="717"/>
      <c r="T5" s="717"/>
      <c r="U5" s="717"/>
      <c r="V5" s="717"/>
      <c r="W5" s="718"/>
    </row>
    <row r="6" spans="2:23" s="31" customFormat="1" ht="25.5" customHeight="1" x14ac:dyDescent="0.15">
      <c r="B6" s="746"/>
      <c r="C6" s="749" t="s">
        <v>171</v>
      </c>
      <c r="D6" s="750"/>
      <c r="E6" s="278">
        <v>9</v>
      </c>
      <c r="F6" s="719"/>
      <c r="G6" s="720"/>
      <c r="H6" s="720"/>
      <c r="I6" s="720"/>
      <c r="J6" s="720"/>
      <c r="K6" s="720"/>
      <c r="L6" s="721"/>
      <c r="M6" s="746"/>
      <c r="N6" s="749" t="s">
        <v>655</v>
      </c>
      <c r="O6" s="750"/>
      <c r="P6" s="278">
        <v>10</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545</v>
      </c>
      <c r="F8" s="719"/>
      <c r="G8" s="720"/>
      <c r="H8" s="720"/>
      <c r="I8" s="720"/>
      <c r="J8" s="720"/>
      <c r="K8" s="720"/>
      <c r="L8" s="721"/>
      <c r="M8" s="745"/>
      <c r="N8" s="749" t="s">
        <v>273</v>
      </c>
      <c r="O8" s="750"/>
      <c r="P8" s="277" t="s">
        <v>558</v>
      </c>
      <c r="Q8" s="719"/>
      <c r="R8" s="720"/>
      <c r="S8" s="720"/>
      <c r="T8" s="720"/>
      <c r="U8" s="720"/>
      <c r="V8" s="720"/>
      <c r="W8" s="721"/>
    </row>
    <row r="9" spans="2:23" s="31" customFormat="1" ht="25.5" customHeight="1" x14ac:dyDescent="0.15">
      <c r="B9" s="751" t="s">
        <v>131</v>
      </c>
      <c r="C9" s="753"/>
      <c r="D9" s="752"/>
      <c r="E9" s="280" t="s">
        <v>292</v>
      </c>
      <c r="F9" s="719"/>
      <c r="G9" s="720"/>
      <c r="H9" s="720"/>
      <c r="I9" s="720"/>
      <c r="J9" s="720"/>
      <c r="K9" s="720"/>
      <c r="L9" s="721"/>
      <c r="M9" s="749" t="s">
        <v>275</v>
      </c>
      <c r="N9" s="754"/>
      <c r="O9" s="750"/>
      <c r="P9" s="280" t="s">
        <v>284</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521</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531</v>
      </c>
      <c r="F12" s="722"/>
      <c r="G12" s="723"/>
      <c r="H12" s="723"/>
      <c r="I12" s="723"/>
      <c r="J12" s="723"/>
      <c r="K12" s="723"/>
      <c r="L12" s="724"/>
      <c r="M12" s="746"/>
      <c r="N12" s="715" t="s">
        <v>660</v>
      </c>
      <c r="O12" s="715"/>
      <c r="P12" s="213" t="s">
        <v>531</v>
      </c>
      <c r="Q12" s="722"/>
      <c r="R12" s="723"/>
      <c r="S12" s="723"/>
      <c r="T12" s="723"/>
      <c r="U12" s="723"/>
      <c r="V12" s="723"/>
      <c r="W12" s="724"/>
    </row>
    <row r="13" spans="2:23" s="31" customFormat="1" ht="25.5" customHeight="1" x14ac:dyDescent="0.15">
      <c r="B13" s="725" t="s">
        <v>175</v>
      </c>
      <c r="C13" s="725"/>
      <c r="D13" s="725"/>
      <c r="E13" s="741" t="s">
        <v>792</v>
      </c>
      <c r="F13" s="742"/>
      <c r="G13" s="743"/>
      <c r="H13" s="725" t="s">
        <v>661</v>
      </c>
      <c r="I13" s="725"/>
      <c r="J13" s="726" t="s">
        <v>682</v>
      </c>
      <c r="K13" s="726"/>
      <c r="L13" s="726"/>
      <c r="M13" s="725" t="s">
        <v>663</v>
      </c>
      <c r="N13" s="725"/>
      <c r="O13" s="725"/>
      <c r="P13" s="738" t="s">
        <v>600</v>
      </c>
      <c r="Q13" s="739"/>
      <c r="R13" s="740"/>
      <c r="S13" s="725" t="s">
        <v>661</v>
      </c>
      <c r="T13" s="725"/>
      <c r="U13" s="726" t="s">
        <v>793</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687</v>
      </c>
      <c r="F15" s="710"/>
      <c r="G15" s="710"/>
      <c r="H15" s="710"/>
      <c r="I15" s="710"/>
      <c r="J15" s="710"/>
      <c r="K15" s="710"/>
      <c r="L15" s="711"/>
      <c r="M15" s="708" t="s">
        <v>669</v>
      </c>
      <c r="N15" s="708"/>
      <c r="O15" s="708"/>
      <c r="P15" s="709" t="s">
        <v>794</v>
      </c>
      <c r="Q15" s="710"/>
      <c r="R15" s="710"/>
      <c r="S15" s="710"/>
      <c r="T15" s="710"/>
      <c r="U15" s="710"/>
      <c r="V15" s="710"/>
      <c r="W15" s="711"/>
    </row>
    <row r="16" spans="2:23" s="31" customFormat="1" ht="25.5" customHeight="1" x14ac:dyDescent="0.15">
      <c r="B16" s="715" t="s">
        <v>169</v>
      </c>
      <c r="C16" s="715" t="s">
        <v>170</v>
      </c>
      <c r="D16" s="715"/>
      <c r="E16" s="277" t="s">
        <v>487</v>
      </c>
      <c r="F16" s="716"/>
      <c r="G16" s="717"/>
      <c r="H16" s="717"/>
      <c r="I16" s="717"/>
      <c r="J16" s="717"/>
      <c r="K16" s="717"/>
      <c r="L16" s="718"/>
      <c r="M16" s="715" t="s">
        <v>653</v>
      </c>
      <c r="N16" s="715" t="s">
        <v>654</v>
      </c>
      <c r="O16" s="715"/>
      <c r="P16" s="277" t="s">
        <v>487</v>
      </c>
      <c r="Q16" s="716"/>
      <c r="R16" s="717"/>
      <c r="S16" s="717"/>
      <c r="T16" s="717"/>
      <c r="U16" s="717"/>
      <c r="V16" s="717"/>
      <c r="W16" s="718"/>
    </row>
    <row r="17" spans="2:24" s="31" customFormat="1" ht="25.5" customHeight="1" x14ac:dyDescent="0.15">
      <c r="B17" s="715"/>
      <c r="C17" s="715" t="s">
        <v>171</v>
      </c>
      <c r="D17" s="715"/>
      <c r="E17" s="278">
        <v>1</v>
      </c>
      <c r="F17" s="719"/>
      <c r="G17" s="720"/>
      <c r="H17" s="720"/>
      <c r="I17" s="720"/>
      <c r="J17" s="720"/>
      <c r="K17" s="720"/>
      <c r="L17" s="721"/>
      <c r="M17" s="715"/>
      <c r="N17" s="715" t="s">
        <v>655</v>
      </c>
      <c r="O17" s="715"/>
      <c r="P17" s="278">
        <v>2</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591</v>
      </c>
      <c r="F19" s="719"/>
      <c r="G19" s="720"/>
      <c r="H19" s="720"/>
      <c r="I19" s="720"/>
      <c r="J19" s="720"/>
      <c r="K19" s="720"/>
      <c r="L19" s="721"/>
      <c r="M19" s="715"/>
      <c r="N19" s="715" t="s">
        <v>273</v>
      </c>
      <c r="O19" s="715"/>
      <c r="P19" s="277" t="s">
        <v>603</v>
      </c>
      <c r="Q19" s="719"/>
      <c r="R19" s="720"/>
      <c r="S19" s="720"/>
      <c r="T19" s="720"/>
      <c r="U19" s="720"/>
      <c r="V19" s="720"/>
      <c r="W19" s="721"/>
    </row>
    <row r="20" spans="2:24" s="31" customFormat="1" ht="25.5" customHeight="1" x14ac:dyDescent="0.15">
      <c r="B20" s="708" t="s">
        <v>131</v>
      </c>
      <c r="C20" s="708"/>
      <c r="D20" s="708"/>
      <c r="E20" s="280" t="s">
        <v>320</v>
      </c>
      <c r="F20" s="719"/>
      <c r="G20" s="720"/>
      <c r="H20" s="720"/>
      <c r="I20" s="720"/>
      <c r="J20" s="720"/>
      <c r="K20" s="720"/>
      <c r="L20" s="721"/>
      <c r="M20" s="708" t="s">
        <v>275</v>
      </c>
      <c r="N20" s="708"/>
      <c r="O20" s="708"/>
      <c r="P20" s="280" t="s">
        <v>320</v>
      </c>
      <c r="Q20" s="719"/>
      <c r="R20" s="720"/>
      <c r="S20" s="720"/>
      <c r="T20" s="720"/>
      <c r="U20" s="720"/>
      <c r="V20" s="720"/>
      <c r="W20" s="721"/>
    </row>
    <row r="21" spans="2:24" s="31" customFormat="1" ht="25.5" customHeight="1" x14ac:dyDescent="0.15">
      <c r="B21" s="744" t="s">
        <v>173</v>
      </c>
      <c r="C21" s="708" t="s">
        <v>174</v>
      </c>
      <c r="D21" s="708"/>
      <c r="E21" s="278" t="s">
        <v>320</v>
      </c>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531</v>
      </c>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795</v>
      </c>
      <c r="F24" s="739"/>
      <c r="G24" s="740"/>
      <c r="H24" s="725" t="s">
        <v>661</v>
      </c>
      <c r="I24" s="725"/>
      <c r="J24" s="741" t="s">
        <v>665</v>
      </c>
      <c r="K24" s="742"/>
      <c r="L24" s="743"/>
      <c r="M24" s="725" t="s">
        <v>663</v>
      </c>
      <c r="N24" s="725"/>
      <c r="O24" s="725"/>
      <c r="P24" s="738" t="s">
        <v>796</v>
      </c>
      <c r="Q24" s="739"/>
      <c r="R24" s="740"/>
      <c r="S24" s="725" t="s">
        <v>661</v>
      </c>
      <c r="T24" s="725"/>
      <c r="U24" s="726" t="s">
        <v>665</v>
      </c>
      <c r="V24" s="726"/>
      <c r="W24" s="726"/>
    </row>
    <row r="25" spans="2:24" s="31" customFormat="1" ht="25.5" customHeight="1" x14ac:dyDescent="0.15">
      <c r="B25" s="727" t="s">
        <v>177</v>
      </c>
      <c r="C25" s="727"/>
      <c r="D25" s="727"/>
      <c r="E25" s="728" t="s">
        <v>534</v>
      </c>
      <c r="F25" s="728"/>
      <c r="G25" s="728"/>
      <c r="H25" s="729" t="s">
        <v>666</v>
      </c>
      <c r="I25" s="730"/>
      <c r="J25" s="731" t="s">
        <v>533</v>
      </c>
      <c r="K25" s="732"/>
      <c r="L25" s="733"/>
      <c r="M25" s="729" t="s">
        <v>667</v>
      </c>
      <c r="N25" s="730"/>
      <c r="O25" s="734"/>
      <c r="P25" s="735" t="s">
        <v>534</v>
      </c>
      <c r="Q25" s="728"/>
      <c r="R25" s="728"/>
      <c r="S25" s="736" t="s">
        <v>666</v>
      </c>
      <c r="T25" s="737"/>
      <c r="U25" s="731" t="s">
        <v>533</v>
      </c>
      <c r="V25" s="732"/>
      <c r="W25" s="733"/>
    </row>
    <row r="26" spans="2:24" s="31" customFormat="1" ht="39.75" customHeight="1" x14ac:dyDescent="0.15">
      <c r="B26" s="708" t="s">
        <v>179</v>
      </c>
      <c r="C26" s="708"/>
      <c r="D26" s="708"/>
      <c r="E26" s="709" t="s">
        <v>797</v>
      </c>
      <c r="F26" s="710"/>
      <c r="G26" s="710"/>
      <c r="H26" s="710"/>
      <c r="I26" s="710"/>
      <c r="J26" s="710"/>
      <c r="K26" s="710"/>
      <c r="L26" s="711"/>
      <c r="M26" s="708" t="s">
        <v>669</v>
      </c>
      <c r="N26" s="708"/>
      <c r="O26" s="708"/>
      <c r="P26" s="709" t="s">
        <v>798</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ACFD203-E78F-4869-AD71-F4238E0FF2E3}"/>
    <dataValidation type="list" allowBlank="1" showInputMessage="1" showErrorMessage="1" sqref="E8 E19 P8 P19" xr:uid="{72714B0C-149D-4698-A551-EEC6695C4E3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D1625E-B079-4F76-BE80-7F4D716E06FD}">
          <x14:formula1>
            <xm:f>'(参考)リスト'!$F$16:$F$21</xm:f>
          </x14:formula1>
          <xm:sqref>E11:E12 E22:E23 P11:P12 P22:P23</xm:sqref>
        </x14:dataValidation>
        <x14:dataValidation type="list" allowBlank="1" showInputMessage="1" showErrorMessage="1" xr:uid="{FC5AC091-23AC-4078-95AF-35F7F4E1270F}">
          <x14:formula1>
            <xm:f>'(参考)リスト'!$D$16:$D$18</xm:f>
          </x14:formula1>
          <xm:sqref>E10 E21 P10 P21</xm:sqref>
        </x14:dataValidation>
        <x14:dataValidation type="list" allowBlank="1" showInputMessage="1" showErrorMessage="1" xr:uid="{70A0F953-2AB3-4796-9364-FA29A41D5072}">
          <x14:formula1>
            <xm:f>'(参考)リスト'!$E$16:$E$27</xm:f>
          </x14:formula1>
          <xm:sqref>E9 E20 P9 P20</xm:sqref>
        </x14:dataValidation>
        <x14:dataValidation type="list" allowBlank="1" showInputMessage="1" showErrorMessage="1" xr:uid="{F5A22439-00E6-4C83-8A2D-CACC30009BAC}">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64B30-9D9C-4D15-9EDB-B112C3F2D4BF}">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487</v>
      </c>
      <c r="F5" s="716"/>
      <c r="G5" s="717"/>
      <c r="H5" s="717"/>
      <c r="I5" s="717"/>
      <c r="J5" s="717"/>
      <c r="K5" s="717"/>
      <c r="L5" s="718"/>
      <c r="M5" s="744" t="s">
        <v>653</v>
      </c>
      <c r="N5" s="749" t="s">
        <v>654</v>
      </c>
      <c r="O5" s="750"/>
      <c r="P5" s="277" t="s">
        <v>487</v>
      </c>
      <c r="Q5" s="716"/>
      <c r="R5" s="717"/>
      <c r="S5" s="717"/>
      <c r="T5" s="717"/>
      <c r="U5" s="717"/>
      <c r="V5" s="717"/>
      <c r="W5" s="718"/>
    </row>
    <row r="6" spans="2:23" s="31" customFormat="1" ht="25.5" customHeight="1" x14ac:dyDescent="0.15">
      <c r="B6" s="746"/>
      <c r="C6" s="749" t="s">
        <v>171</v>
      </c>
      <c r="D6" s="750"/>
      <c r="E6" s="278">
        <v>3</v>
      </c>
      <c r="F6" s="719"/>
      <c r="G6" s="720"/>
      <c r="H6" s="720"/>
      <c r="I6" s="720"/>
      <c r="J6" s="720"/>
      <c r="K6" s="720"/>
      <c r="L6" s="721"/>
      <c r="M6" s="746"/>
      <c r="N6" s="749" t="s">
        <v>655</v>
      </c>
      <c r="O6" s="750"/>
      <c r="P6" s="278">
        <v>4</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545</v>
      </c>
      <c r="F8" s="719"/>
      <c r="G8" s="720"/>
      <c r="H8" s="720"/>
      <c r="I8" s="720"/>
      <c r="J8" s="720"/>
      <c r="K8" s="720"/>
      <c r="L8" s="721"/>
      <c r="M8" s="745"/>
      <c r="N8" s="749" t="s">
        <v>273</v>
      </c>
      <c r="O8" s="750"/>
      <c r="P8" s="277" t="s">
        <v>549</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320</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320</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525</v>
      </c>
      <c r="F12" s="722"/>
      <c r="G12" s="723"/>
      <c r="H12" s="723"/>
      <c r="I12" s="723"/>
      <c r="J12" s="723"/>
      <c r="K12" s="723"/>
      <c r="L12" s="724"/>
      <c r="M12" s="746"/>
      <c r="N12" s="715" t="s">
        <v>660</v>
      </c>
      <c r="O12" s="715"/>
      <c r="P12" s="213" t="s">
        <v>531</v>
      </c>
      <c r="Q12" s="722"/>
      <c r="R12" s="723"/>
      <c r="S12" s="723"/>
      <c r="T12" s="723"/>
      <c r="U12" s="723"/>
      <c r="V12" s="723"/>
      <c r="W12" s="724"/>
    </row>
    <row r="13" spans="2:23" s="31" customFormat="1" ht="25.5" customHeight="1" x14ac:dyDescent="0.15">
      <c r="B13" s="725" t="s">
        <v>175</v>
      </c>
      <c r="C13" s="725"/>
      <c r="D13" s="725"/>
      <c r="E13" s="741" t="s">
        <v>524</v>
      </c>
      <c r="F13" s="742"/>
      <c r="G13" s="743"/>
      <c r="H13" s="725" t="s">
        <v>661</v>
      </c>
      <c r="I13" s="725"/>
      <c r="J13" s="726" t="s">
        <v>662</v>
      </c>
      <c r="K13" s="726"/>
      <c r="L13" s="726"/>
      <c r="M13" s="725" t="s">
        <v>663</v>
      </c>
      <c r="N13" s="725"/>
      <c r="O13" s="725"/>
      <c r="P13" s="738" t="s">
        <v>799</v>
      </c>
      <c r="Q13" s="739"/>
      <c r="R13" s="740"/>
      <c r="S13" s="725" t="s">
        <v>661</v>
      </c>
      <c r="T13" s="725"/>
      <c r="U13" s="726" t="s">
        <v>665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534</v>
      </c>
      <c r="Q14" s="748"/>
      <c r="R14" s="748"/>
      <c r="S14" s="736" t="s">
        <v>666</v>
      </c>
      <c r="T14" s="737"/>
      <c r="U14" s="731" t="s">
        <v>533</v>
      </c>
      <c r="V14" s="732"/>
      <c r="W14" s="733"/>
    </row>
    <row r="15" spans="2:23" s="31" customFormat="1" ht="39.75" customHeight="1" x14ac:dyDescent="0.15">
      <c r="B15" s="708" t="s">
        <v>179</v>
      </c>
      <c r="C15" s="708"/>
      <c r="D15" s="708"/>
      <c r="E15" s="709" t="s">
        <v>688</v>
      </c>
      <c r="F15" s="710"/>
      <c r="G15" s="710"/>
      <c r="H15" s="710"/>
      <c r="I15" s="710"/>
      <c r="J15" s="710"/>
      <c r="K15" s="710"/>
      <c r="L15" s="711"/>
      <c r="M15" s="708" t="s">
        <v>669</v>
      </c>
      <c r="N15" s="708"/>
      <c r="O15" s="708"/>
      <c r="P15" s="709" t="s">
        <v>800</v>
      </c>
      <c r="Q15" s="710"/>
      <c r="R15" s="710"/>
      <c r="S15" s="710"/>
      <c r="T15" s="710"/>
      <c r="U15" s="710"/>
      <c r="V15" s="710"/>
      <c r="W15" s="711"/>
    </row>
    <row r="16" spans="2:23" s="31" customFormat="1" ht="25.5" customHeight="1" x14ac:dyDescent="0.15">
      <c r="B16" s="715" t="s">
        <v>169</v>
      </c>
      <c r="C16" s="715" t="s">
        <v>170</v>
      </c>
      <c r="D16" s="715"/>
      <c r="E16" s="277" t="s">
        <v>487</v>
      </c>
      <c r="F16" s="716"/>
      <c r="G16" s="717"/>
      <c r="H16" s="717"/>
      <c r="I16" s="717"/>
      <c r="J16" s="717"/>
      <c r="K16" s="717"/>
      <c r="L16" s="718"/>
      <c r="M16" s="715" t="s">
        <v>653</v>
      </c>
      <c r="N16" s="715" t="s">
        <v>654</v>
      </c>
      <c r="O16" s="715"/>
      <c r="P16" s="277" t="s">
        <v>487</v>
      </c>
      <c r="Q16" s="716"/>
      <c r="R16" s="717"/>
      <c r="S16" s="717"/>
      <c r="T16" s="717"/>
      <c r="U16" s="717"/>
      <c r="V16" s="717"/>
      <c r="W16" s="718"/>
    </row>
    <row r="17" spans="2:24" s="31" customFormat="1" ht="25.5" customHeight="1" x14ac:dyDescent="0.15">
      <c r="B17" s="715"/>
      <c r="C17" s="715" t="s">
        <v>171</v>
      </c>
      <c r="D17" s="715"/>
      <c r="E17" s="278">
        <v>5</v>
      </c>
      <c r="F17" s="719"/>
      <c r="G17" s="720"/>
      <c r="H17" s="720"/>
      <c r="I17" s="720"/>
      <c r="J17" s="720"/>
      <c r="K17" s="720"/>
      <c r="L17" s="721"/>
      <c r="M17" s="715"/>
      <c r="N17" s="715" t="s">
        <v>655</v>
      </c>
      <c r="O17" s="715"/>
      <c r="P17" s="278">
        <v>6</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549</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320</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t="s">
        <v>320</v>
      </c>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541</v>
      </c>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801</v>
      </c>
      <c r="F24" s="739"/>
      <c r="G24" s="740"/>
      <c r="H24" s="725" t="s">
        <v>661</v>
      </c>
      <c r="I24" s="725"/>
      <c r="J24" s="741" t="s">
        <v>665</v>
      </c>
      <c r="K24" s="742"/>
      <c r="L24" s="743"/>
      <c r="M24" s="725" t="s">
        <v>663</v>
      </c>
      <c r="N24" s="725"/>
      <c r="O24" s="725"/>
      <c r="P24" s="738" t="s">
        <v>802</v>
      </c>
      <c r="Q24" s="739"/>
      <c r="R24" s="740"/>
      <c r="S24" s="725" t="s">
        <v>661</v>
      </c>
      <c r="T24" s="725"/>
      <c r="U24" s="726" t="s">
        <v>803</v>
      </c>
      <c r="V24" s="726"/>
      <c r="W24" s="726"/>
    </row>
    <row r="25" spans="2:24" s="31" customFormat="1" ht="25.5" customHeight="1" x14ac:dyDescent="0.15">
      <c r="B25" s="727" t="s">
        <v>177</v>
      </c>
      <c r="C25" s="727"/>
      <c r="D25" s="727"/>
      <c r="E25" s="728" t="s">
        <v>534</v>
      </c>
      <c r="F25" s="728"/>
      <c r="G25" s="728"/>
      <c r="H25" s="729" t="s">
        <v>666</v>
      </c>
      <c r="I25" s="730"/>
      <c r="J25" s="731" t="s">
        <v>533</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804</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8DFC6C5E-55DF-4AA5-A339-E44828921C65}">
      <formula1>INDIRECT(E7)</formula1>
    </dataValidation>
    <dataValidation allowBlank="1" showInputMessage="1" showErrorMessage="1" prompt="覆工スパン毎に連番を記入。_x000a_数値で入力する。" sqref="E6 E17 P17 P6" xr:uid="{7366D25D-9484-4018-99BB-528A5B9ABAF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1FE96C-7AEC-453D-8C34-29B2A2AA706A}">
          <x14:formula1>
            <xm:f>'(参考)リスト'!$B$16:$B$21</xm:f>
          </x14:formula1>
          <xm:sqref>E7 E18 P7 P18</xm:sqref>
        </x14:dataValidation>
        <x14:dataValidation type="list" allowBlank="1" showInputMessage="1" showErrorMessage="1" xr:uid="{B8092368-611F-4C21-AE5B-787268B3EF2D}">
          <x14:formula1>
            <xm:f>'(参考)リスト'!$E$16:$E$27</xm:f>
          </x14:formula1>
          <xm:sqref>E9 E20 P9 P20</xm:sqref>
        </x14:dataValidation>
        <x14:dataValidation type="list" allowBlank="1" showInputMessage="1" showErrorMessage="1" xr:uid="{FC0955B1-1ADA-4776-B769-EA3D08787362}">
          <x14:formula1>
            <xm:f>'(参考)リスト'!$D$16:$D$18</xm:f>
          </x14:formula1>
          <xm:sqref>E10 E21 P10 P21</xm:sqref>
        </x14:dataValidation>
        <x14:dataValidation type="list" allowBlank="1" showInputMessage="1" showErrorMessage="1" xr:uid="{ED676F7D-80A0-4C29-8654-7ADBD835134A}">
          <x14:formula1>
            <xm:f>'(参考)リスト'!$F$16:$F$21</xm:f>
          </x14:formula1>
          <xm:sqref>E11:E12 E22:E23 P11:P12 P22:P23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4BEC-39B5-441E-995D-2055D9D30814}">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487</v>
      </c>
      <c r="F5" s="716"/>
      <c r="G5" s="717"/>
      <c r="H5" s="717"/>
      <c r="I5" s="717"/>
      <c r="J5" s="717"/>
      <c r="K5" s="717"/>
      <c r="L5" s="718"/>
      <c r="M5" s="744" t="s">
        <v>653</v>
      </c>
      <c r="N5" s="749" t="s">
        <v>654</v>
      </c>
      <c r="O5" s="750"/>
      <c r="P5" s="277" t="s">
        <v>487</v>
      </c>
      <c r="Q5" s="716"/>
      <c r="R5" s="717"/>
      <c r="S5" s="717"/>
      <c r="T5" s="717"/>
      <c r="U5" s="717"/>
      <c r="V5" s="717"/>
      <c r="W5" s="718"/>
    </row>
    <row r="6" spans="2:23" s="31" customFormat="1" ht="25.5" customHeight="1" x14ac:dyDescent="0.15">
      <c r="B6" s="746"/>
      <c r="C6" s="749" t="s">
        <v>171</v>
      </c>
      <c r="D6" s="750"/>
      <c r="E6" s="278">
        <v>7</v>
      </c>
      <c r="F6" s="719"/>
      <c r="G6" s="720"/>
      <c r="H6" s="720"/>
      <c r="I6" s="720"/>
      <c r="J6" s="720"/>
      <c r="K6" s="720"/>
      <c r="L6" s="721"/>
      <c r="M6" s="746"/>
      <c r="N6" s="749" t="s">
        <v>655</v>
      </c>
      <c r="O6" s="750"/>
      <c r="P6" s="278">
        <v>8</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805</v>
      </c>
      <c r="F13" s="742"/>
      <c r="G13" s="743"/>
      <c r="H13" s="725" t="s">
        <v>661</v>
      </c>
      <c r="I13" s="725"/>
      <c r="J13" s="726" t="s">
        <v>806</v>
      </c>
      <c r="K13" s="726"/>
      <c r="L13" s="726"/>
      <c r="M13" s="725" t="s">
        <v>663</v>
      </c>
      <c r="N13" s="725"/>
      <c r="O13" s="725"/>
      <c r="P13" s="738" t="s">
        <v>807</v>
      </c>
      <c r="Q13" s="739"/>
      <c r="R13" s="740"/>
      <c r="S13" s="725" t="s">
        <v>661</v>
      </c>
      <c r="T13" s="725"/>
      <c r="U13" s="726" t="s">
        <v>808</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487</v>
      </c>
      <c r="F16" s="716"/>
      <c r="G16" s="717"/>
      <c r="H16" s="717"/>
      <c r="I16" s="717"/>
      <c r="J16" s="717"/>
      <c r="K16" s="717"/>
      <c r="L16" s="718"/>
      <c r="M16" s="715" t="s">
        <v>653</v>
      </c>
      <c r="N16" s="715" t="s">
        <v>654</v>
      </c>
      <c r="O16" s="715"/>
      <c r="P16" s="277" t="s">
        <v>487</v>
      </c>
      <c r="Q16" s="716"/>
      <c r="R16" s="717"/>
      <c r="S16" s="717"/>
      <c r="T16" s="717"/>
      <c r="U16" s="717"/>
      <c r="V16" s="717"/>
      <c r="W16" s="718"/>
    </row>
    <row r="17" spans="2:24" s="31" customFormat="1" ht="25.5" customHeight="1" x14ac:dyDescent="0.15">
      <c r="B17" s="715"/>
      <c r="C17" s="715" t="s">
        <v>171</v>
      </c>
      <c r="D17" s="715"/>
      <c r="E17" s="278">
        <v>9</v>
      </c>
      <c r="F17" s="719"/>
      <c r="G17" s="720"/>
      <c r="H17" s="720"/>
      <c r="I17" s="720"/>
      <c r="J17" s="720"/>
      <c r="K17" s="720"/>
      <c r="L17" s="721"/>
      <c r="M17" s="715"/>
      <c r="N17" s="715" t="s">
        <v>655</v>
      </c>
      <c r="O17" s="715"/>
      <c r="P17" s="278">
        <v>10</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677</v>
      </c>
      <c r="F24" s="739"/>
      <c r="G24" s="740"/>
      <c r="H24" s="725" t="s">
        <v>661</v>
      </c>
      <c r="I24" s="725"/>
      <c r="J24" s="741" t="s">
        <v>678</v>
      </c>
      <c r="K24" s="742"/>
      <c r="L24" s="743"/>
      <c r="M24" s="725" t="s">
        <v>663</v>
      </c>
      <c r="N24" s="725"/>
      <c r="O24" s="725"/>
      <c r="P24" s="738" t="s">
        <v>809</v>
      </c>
      <c r="Q24" s="739"/>
      <c r="R24" s="740"/>
      <c r="S24" s="725" t="s">
        <v>661</v>
      </c>
      <c r="T24" s="725"/>
      <c r="U24" s="726" t="s">
        <v>810</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811</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31709B9-BF61-464F-B240-9F77C4E5E070}"/>
    <dataValidation type="list" allowBlank="1" showInputMessage="1" showErrorMessage="1" sqref="E8 E19 P8 P19" xr:uid="{036ABCB9-DA59-40A5-9D90-79AEB6C6E17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E3B534-36A0-46A6-8B7A-45953785BD20}">
          <x14:formula1>
            <xm:f>'(参考)リスト'!$F$16:$F$21</xm:f>
          </x14:formula1>
          <xm:sqref>E11:E12 E22:E23 P11:P12 P22:P23</xm:sqref>
        </x14:dataValidation>
        <x14:dataValidation type="list" allowBlank="1" showInputMessage="1" showErrorMessage="1" xr:uid="{1D002FAC-0527-466D-A41A-4BD02CA2A656}">
          <x14:formula1>
            <xm:f>'(参考)リスト'!$D$16:$D$18</xm:f>
          </x14:formula1>
          <xm:sqref>E10 E21 P10 P21</xm:sqref>
        </x14:dataValidation>
        <x14:dataValidation type="list" allowBlank="1" showInputMessage="1" showErrorMessage="1" xr:uid="{398D03C2-F951-4919-A705-CEC7945B47F6}">
          <x14:formula1>
            <xm:f>'(参考)リスト'!$E$16:$E$27</xm:f>
          </x14:formula1>
          <xm:sqref>E9 E20 P9 P20</xm:sqref>
        </x14:dataValidation>
        <x14:dataValidation type="list" allowBlank="1" showInputMessage="1" showErrorMessage="1" xr:uid="{38934037-F7BB-4BAB-BB78-20BD1016C3BA}">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DD69E-6DAD-4DD9-9574-1A28B6CE5764}">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487</v>
      </c>
      <c r="F5" s="716"/>
      <c r="G5" s="717"/>
      <c r="H5" s="717"/>
      <c r="I5" s="717"/>
      <c r="J5" s="717"/>
      <c r="K5" s="717"/>
      <c r="L5" s="718"/>
      <c r="M5" s="744" t="s">
        <v>653</v>
      </c>
      <c r="N5" s="749" t="s">
        <v>654</v>
      </c>
      <c r="O5" s="750"/>
      <c r="P5" s="277" t="s">
        <v>487</v>
      </c>
      <c r="Q5" s="716"/>
      <c r="R5" s="717"/>
      <c r="S5" s="717"/>
      <c r="T5" s="717"/>
      <c r="U5" s="717"/>
      <c r="V5" s="717"/>
      <c r="W5" s="718"/>
    </row>
    <row r="6" spans="2:23" s="31" customFormat="1" ht="25.5" customHeight="1" x14ac:dyDescent="0.15">
      <c r="B6" s="746"/>
      <c r="C6" s="749" t="s">
        <v>171</v>
      </c>
      <c r="D6" s="750"/>
      <c r="E6" s="278">
        <v>11</v>
      </c>
      <c r="F6" s="719"/>
      <c r="G6" s="720"/>
      <c r="H6" s="720"/>
      <c r="I6" s="720"/>
      <c r="J6" s="720"/>
      <c r="K6" s="720"/>
      <c r="L6" s="721"/>
      <c r="M6" s="746"/>
      <c r="N6" s="749" t="s">
        <v>655</v>
      </c>
      <c r="O6" s="750"/>
      <c r="P6" s="278">
        <v>12</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549</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320</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t="s">
        <v>320</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t="s">
        <v>541</v>
      </c>
      <c r="Q12" s="722"/>
      <c r="R12" s="723"/>
      <c r="S12" s="723"/>
      <c r="T12" s="723"/>
      <c r="U12" s="723"/>
      <c r="V12" s="723"/>
      <c r="W12" s="724"/>
    </row>
    <row r="13" spans="2:23" s="31" customFormat="1" ht="25.5" customHeight="1" x14ac:dyDescent="0.15">
      <c r="B13" s="725" t="s">
        <v>175</v>
      </c>
      <c r="C13" s="725"/>
      <c r="D13" s="725"/>
      <c r="E13" s="741" t="s">
        <v>812</v>
      </c>
      <c r="F13" s="742"/>
      <c r="G13" s="743"/>
      <c r="H13" s="725" t="s">
        <v>661</v>
      </c>
      <c r="I13" s="725"/>
      <c r="J13" s="726" t="s">
        <v>813</v>
      </c>
      <c r="K13" s="726"/>
      <c r="L13" s="726"/>
      <c r="M13" s="725" t="s">
        <v>663</v>
      </c>
      <c r="N13" s="725"/>
      <c r="O13" s="725"/>
      <c r="P13" s="738" t="s">
        <v>814</v>
      </c>
      <c r="Q13" s="739"/>
      <c r="R13" s="740"/>
      <c r="S13" s="725" t="s">
        <v>661</v>
      </c>
      <c r="T13" s="725"/>
      <c r="U13" s="726" t="s">
        <v>793</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815</v>
      </c>
      <c r="Q15" s="710"/>
      <c r="R15" s="710"/>
      <c r="S15" s="710"/>
      <c r="T15" s="710"/>
      <c r="U15" s="710"/>
      <c r="V15" s="710"/>
      <c r="W15" s="711"/>
    </row>
    <row r="16" spans="2:23" s="31" customFormat="1" ht="25.5" customHeight="1" x14ac:dyDescent="0.15">
      <c r="B16" s="715" t="s">
        <v>169</v>
      </c>
      <c r="C16" s="715" t="s">
        <v>170</v>
      </c>
      <c r="D16" s="715"/>
      <c r="E16" s="277" t="s">
        <v>487</v>
      </c>
      <c r="F16" s="716"/>
      <c r="G16" s="717"/>
      <c r="H16" s="717"/>
      <c r="I16" s="717"/>
      <c r="J16" s="717"/>
      <c r="K16" s="717"/>
      <c r="L16" s="718"/>
      <c r="M16" s="715" t="s">
        <v>653</v>
      </c>
      <c r="N16" s="715" t="s">
        <v>654</v>
      </c>
      <c r="O16" s="715"/>
      <c r="P16" s="277" t="s">
        <v>488</v>
      </c>
      <c r="Q16" s="716"/>
      <c r="R16" s="717"/>
      <c r="S16" s="717"/>
      <c r="T16" s="717"/>
      <c r="U16" s="717"/>
      <c r="V16" s="717"/>
      <c r="W16" s="718"/>
    </row>
    <row r="17" spans="2:24" s="31" customFormat="1" ht="25.5" customHeight="1" x14ac:dyDescent="0.15">
      <c r="B17" s="715"/>
      <c r="C17" s="715" t="s">
        <v>171</v>
      </c>
      <c r="D17" s="715"/>
      <c r="E17" s="278">
        <v>13</v>
      </c>
      <c r="F17" s="719"/>
      <c r="G17" s="720"/>
      <c r="H17" s="720"/>
      <c r="I17" s="720"/>
      <c r="J17" s="720"/>
      <c r="K17" s="720"/>
      <c r="L17" s="721"/>
      <c r="M17" s="715"/>
      <c r="N17" s="715" t="s">
        <v>655</v>
      </c>
      <c r="O17" s="715"/>
      <c r="P17" s="278">
        <v>1</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558</v>
      </c>
      <c r="F19" s="719"/>
      <c r="G19" s="720"/>
      <c r="H19" s="720"/>
      <c r="I19" s="720"/>
      <c r="J19" s="720"/>
      <c r="K19" s="720"/>
      <c r="L19" s="721"/>
      <c r="M19" s="715"/>
      <c r="N19" s="715" t="s">
        <v>273</v>
      </c>
      <c r="O19" s="715"/>
      <c r="P19" s="277" t="s">
        <v>591</v>
      </c>
      <c r="Q19" s="719"/>
      <c r="R19" s="720"/>
      <c r="S19" s="720"/>
      <c r="T19" s="720"/>
      <c r="U19" s="720"/>
      <c r="V19" s="720"/>
      <c r="W19" s="721"/>
    </row>
    <row r="20" spans="2:24" s="31" customFormat="1" ht="25.5" customHeight="1" x14ac:dyDescent="0.15">
      <c r="B20" s="708" t="s">
        <v>131</v>
      </c>
      <c r="C20" s="708"/>
      <c r="D20" s="708"/>
      <c r="E20" s="280" t="s">
        <v>284</v>
      </c>
      <c r="F20" s="719"/>
      <c r="G20" s="720"/>
      <c r="H20" s="720"/>
      <c r="I20" s="720"/>
      <c r="J20" s="720"/>
      <c r="K20" s="720"/>
      <c r="L20" s="721"/>
      <c r="M20" s="708" t="s">
        <v>275</v>
      </c>
      <c r="N20" s="708"/>
      <c r="O20" s="708"/>
      <c r="P20" s="280" t="s">
        <v>292</v>
      </c>
      <c r="Q20" s="719"/>
      <c r="R20" s="720"/>
      <c r="S20" s="720"/>
      <c r="T20" s="720"/>
      <c r="U20" s="720"/>
      <c r="V20" s="720"/>
      <c r="W20" s="721"/>
    </row>
    <row r="21" spans="2:24" s="31" customFormat="1" ht="25.5" customHeight="1" x14ac:dyDescent="0.15">
      <c r="B21" s="744" t="s">
        <v>173</v>
      </c>
      <c r="C21" s="708" t="s">
        <v>174</v>
      </c>
      <c r="D21" s="708"/>
      <c r="E21" s="278" t="s">
        <v>521</v>
      </c>
      <c r="F21" s="719"/>
      <c r="G21" s="720"/>
      <c r="H21" s="720"/>
      <c r="I21" s="720"/>
      <c r="J21" s="720"/>
      <c r="K21" s="720"/>
      <c r="L21" s="721"/>
      <c r="M21" s="744" t="s">
        <v>658</v>
      </c>
      <c r="N21" s="708" t="s">
        <v>274</v>
      </c>
      <c r="O21" s="708"/>
      <c r="P21" s="278" t="s">
        <v>515</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541</v>
      </c>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611</v>
      </c>
      <c r="F24" s="739"/>
      <c r="G24" s="740"/>
      <c r="H24" s="725" t="s">
        <v>661</v>
      </c>
      <c r="I24" s="725"/>
      <c r="J24" s="741" t="s">
        <v>793</v>
      </c>
      <c r="K24" s="742"/>
      <c r="L24" s="743"/>
      <c r="M24" s="725" t="s">
        <v>663</v>
      </c>
      <c r="N24" s="725"/>
      <c r="O24" s="725"/>
      <c r="P24" s="738" t="s">
        <v>816</v>
      </c>
      <c r="Q24" s="739"/>
      <c r="R24" s="740"/>
      <c r="S24" s="725" t="s">
        <v>661</v>
      </c>
      <c r="T24" s="725"/>
      <c r="U24" s="726" t="s">
        <v>817</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534</v>
      </c>
      <c r="Q25" s="728"/>
      <c r="R25" s="728"/>
      <c r="S25" s="736" t="s">
        <v>666</v>
      </c>
      <c r="T25" s="737"/>
      <c r="U25" s="731" t="s">
        <v>533</v>
      </c>
      <c r="V25" s="732"/>
      <c r="W25" s="733"/>
    </row>
    <row r="26" spans="2:24" s="31" customFormat="1" ht="39.75" customHeight="1" x14ac:dyDescent="0.15">
      <c r="B26" s="708" t="s">
        <v>179</v>
      </c>
      <c r="C26" s="708"/>
      <c r="D26" s="708"/>
      <c r="E26" s="709" t="s">
        <v>818</v>
      </c>
      <c r="F26" s="710"/>
      <c r="G26" s="710"/>
      <c r="H26" s="710"/>
      <c r="I26" s="710"/>
      <c r="J26" s="710"/>
      <c r="K26" s="710"/>
      <c r="L26" s="711"/>
      <c r="M26" s="708" t="s">
        <v>669</v>
      </c>
      <c r="N26" s="708"/>
      <c r="O26" s="708"/>
      <c r="P26" s="709" t="s">
        <v>819</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0E302151-6717-4D03-A4B5-D7CEBB52ADC0}">
      <formula1>INDIRECT(E7)</formula1>
    </dataValidation>
    <dataValidation allowBlank="1" showInputMessage="1" showErrorMessage="1" prompt="覆工スパン毎に連番を記入。_x000a_数値で入力する。" sqref="E6 E17 P17 P6" xr:uid="{099BF7A5-B2C6-408F-8034-83882E8F44C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831124-61D1-45C7-980F-D621E62AF269}">
          <x14:formula1>
            <xm:f>'(参考)リスト'!$B$16:$B$21</xm:f>
          </x14:formula1>
          <xm:sqref>E7 E18 P7 P18</xm:sqref>
        </x14:dataValidation>
        <x14:dataValidation type="list" allowBlank="1" showInputMessage="1" showErrorMessage="1" xr:uid="{99402D9B-CCE1-4EA3-994C-9038014376B1}">
          <x14:formula1>
            <xm:f>'(参考)リスト'!$E$16:$E$27</xm:f>
          </x14:formula1>
          <xm:sqref>E9 E20 P9 P20</xm:sqref>
        </x14:dataValidation>
        <x14:dataValidation type="list" allowBlank="1" showInputMessage="1" showErrorMessage="1" xr:uid="{E21B968C-04AC-4A20-91D1-C577BFC7290D}">
          <x14:formula1>
            <xm:f>'(参考)リスト'!$D$16:$D$18</xm:f>
          </x14:formula1>
          <xm:sqref>E10 E21 P10 P21</xm:sqref>
        </x14:dataValidation>
        <x14:dataValidation type="list" allowBlank="1" showInputMessage="1" showErrorMessage="1" xr:uid="{1B4496AF-E721-4B6C-8B1D-ED19611CF825}">
          <x14:formula1>
            <xm:f>'(参考)リスト'!$F$16:$F$21</xm:f>
          </x14:formula1>
          <xm:sqref>E11:E12 E22:E23 P11:P12 P22:P23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1546D-E509-4928-A40D-A487BB7AD8F0}">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488</v>
      </c>
      <c r="F5" s="716"/>
      <c r="G5" s="717"/>
      <c r="H5" s="717"/>
      <c r="I5" s="717"/>
      <c r="J5" s="717"/>
      <c r="K5" s="717"/>
      <c r="L5" s="718"/>
      <c r="M5" s="744" t="s">
        <v>653</v>
      </c>
      <c r="N5" s="749" t="s">
        <v>654</v>
      </c>
      <c r="O5" s="750"/>
      <c r="P5" s="277" t="s">
        <v>488</v>
      </c>
      <c r="Q5" s="716"/>
      <c r="R5" s="717"/>
      <c r="S5" s="717"/>
      <c r="T5" s="717"/>
      <c r="U5" s="717"/>
      <c r="V5" s="717"/>
      <c r="W5" s="718"/>
    </row>
    <row r="6" spans="2:23" s="31" customFormat="1" ht="25.5" customHeight="1" x14ac:dyDescent="0.15">
      <c r="B6" s="746"/>
      <c r="C6" s="749" t="s">
        <v>171</v>
      </c>
      <c r="D6" s="750"/>
      <c r="E6" s="278">
        <v>2</v>
      </c>
      <c r="F6" s="719"/>
      <c r="G6" s="720"/>
      <c r="H6" s="720"/>
      <c r="I6" s="720"/>
      <c r="J6" s="720"/>
      <c r="K6" s="720"/>
      <c r="L6" s="721"/>
      <c r="M6" s="746"/>
      <c r="N6" s="749" t="s">
        <v>655</v>
      </c>
      <c r="O6" s="750"/>
      <c r="P6" s="278">
        <v>3</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545</v>
      </c>
      <c r="F8" s="719"/>
      <c r="G8" s="720"/>
      <c r="H8" s="720"/>
      <c r="I8" s="720"/>
      <c r="J8" s="720"/>
      <c r="K8" s="720"/>
      <c r="L8" s="721"/>
      <c r="M8" s="745"/>
      <c r="N8" s="749" t="s">
        <v>273</v>
      </c>
      <c r="O8" s="750"/>
      <c r="P8" s="277" t="s">
        <v>558</v>
      </c>
      <c r="Q8" s="719"/>
      <c r="R8" s="720"/>
      <c r="S8" s="720"/>
      <c r="T8" s="720"/>
      <c r="U8" s="720"/>
      <c r="V8" s="720"/>
      <c r="W8" s="721"/>
    </row>
    <row r="9" spans="2:23" s="31" customFormat="1" ht="25.5" customHeight="1" x14ac:dyDescent="0.15">
      <c r="B9" s="751" t="s">
        <v>131</v>
      </c>
      <c r="C9" s="753"/>
      <c r="D9" s="752"/>
      <c r="E9" s="280" t="s">
        <v>292</v>
      </c>
      <c r="F9" s="719"/>
      <c r="G9" s="720"/>
      <c r="H9" s="720"/>
      <c r="I9" s="720"/>
      <c r="J9" s="720"/>
      <c r="K9" s="720"/>
      <c r="L9" s="721"/>
      <c r="M9" s="749" t="s">
        <v>275</v>
      </c>
      <c r="N9" s="754"/>
      <c r="O9" s="750"/>
      <c r="P9" s="280" t="s">
        <v>320</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320</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531</v>
      </c>
      <c r="F12" s="722"/>
      <c r="G12" s="723"/>
      <c r="H12" s="723"/>
      <c r="I12" s="723"/>
      <c r="J12" s="723"/>
      <c r="K12" s="723"/>
      <c r="L12" s="724"/>
      <c r="M12" s="746"/>
      <c r="N12" s="715" t="s">
        <v>660</v>
      </c>
      <c r="O12" s="715"/>
      <c r="P12" s="213" t="s">
        <v>531</v>
      </c>
      <c r="Q12" s="722"/>
      <c r="R12" s="723"/>
      <c r="S12" s="723"/>
      <c r="T12" s="723"/>
      <c r="U12" s="723"/>
      <c r="V12" s="723"/>
      <c r="W12" s="724"/>
    </row>
    <row r="13" spans="2:23" s="31" customFormat="1" ht="25.5" customHeight="1" x14ac:dyDescent="0.15">
      <c r="B13" s="725" t="s">
        <v>175</v>
      </c>
      <c r="C13" s="725"/>
      <c r="D13" s="725"/>
      <c r="E13" s="741" t="s">
        <v>820</v>
      </c>
      <c r="F13" s="742"/>
      <c r="G13" s="743"/>
      <c r="H13" s="725" t="s">
        <v>661</v>
      </c>
      <c r="I13" s="725"/>
      <c r="J13" s="726" t="s">
        <v>662</v>
      </c>
      <c r="K13" s="726"/>
      <c r="L13" s="726"/>
      <c r="M13" s="725" t="s">
        <v>663</v>
      </c>
      <c r="N13" s="725"/>
      <c r="O13" s="725"/>
      <c r="P13" s="738" t="s">
        <v>821</v>
      </c>
      <c r="Q13" s="739"/>
      <c r="R13" s="740"/>
      <c r="S13" s="725" t="s">
        <v>661</v>
      </c>
      <c r="T13" s="725"/>
      <c r="U13" s="726" t="s">
        <v>665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534</v>
      </c>
      <c r="Q14" s="748"/>
      <c r="R14" s="748"/>
      <c r="S14" s="736" t="s">
        <v>666</v>
      </c>
      <c r="T14" s="737"/>
      <c r="U14" s="731" t="s">
        <v>533</v>
      </c>
      <c r="V14" s="732"/>
      <c r="W14" s="733"/>
    </row>
    <row r="15" spans="2:23" s="31" customFormat="1" ht="39.75" customHeight="1" x14ac:dyDescent="0.15">
      <c r="B15" s="708" t="s">
        <v>179</v>
      </c>
      <c r="C15" s="708"/>
      <c r="D15" s="708"/>
      <c r="E15" s="709" t="s">
        <v>822</v>
      </c>
      <c r="F15" s="710"/>
      <c r="G15" s="710"/>
      <c r="H15" s="710"/>
      <c r="I15" s="710"/>
      <c r="J15" s="710"/>
      <c r="K15" s="710"/>
      <c r="L15" s="711"/>
      <c r="M15" s="708" t="s">
        <v>669</v>
      </c>
      <c r="N15" s="708"/>
      <c r="O15" s="708"/>
      <c r="P15" s="709" t="s">
        <v>823</v>
      </c>
      <c r="Q15" s="710"/>
      <c r="R15" s="710"/>
      <c r="S15" s="710"/>
      <c r="T15" s="710"/>
      <c r="U15" s="710"/>
      <c r="V15" s="710"/>
      <c r="W15" s="711"/>
    </row>
    <row r="16" spans="2:23" s="31" customFormat="1" ht="25.5" customHeight="1" x14ac:dyDescent="0.15">
      <c r="B16" s="715" t="s">
        <v>169</v>
      </c>
      <c r="C16" s="715" t="s">
        <v>170</v>
      </c>
      <c r="D16" s="715"/>
      <c r="E16" s="277" t="s">
        <v>488</v>
      </c>
      <c r="F16" s="716"/>
      <c r="G16" s="717"/>
      <c r="H16" s="717"/>
      <c r="I16" s="717"/>
      <c r="J16" s="717"/>
      <c r="K16" s="717"/>
      <c r="L16" s="718"/>
      <c r="M16" s="715" t="s">
        <v>653</v>
      </c>
      <c r="N16" s="715" t="s">
        <v>654</v>
      </c>
      <c r="O16" s="715"/>
      <c r="P16" s="277" t="s">
        <v>488</v>
      </c>
      <c r="Q16" s="716"/>
      <c r="R16" s="717"/>
      <c r="S16" s="717"/>
      <c r="T16" s="717"/>
      <c r="U16" s="717"/>
      <c r="V16" s="717"/>
      <c r="W16" s="718"/>
    </row>
    <row r="17" spans="2:24" s="31" customFormat="1" ht="25.5" customHeight="1" x14ac:dyDescent="0.15">
      <c r="B17" s="715"/>
      <c r="C17" s="715" t="s">
        <v>171</v>
      </c>
      <c r="D17" s="715"/>
      <c r="E17" s="278">
        <v>4</v>
      </c>
      <c r="F17" s="719"/>
      <c r="G17" s="720"/>
      <c r="H17" s="720"/>
      <c r="I17" s="720"/>
      <c r="J17" s="720"/>
      <c r="K17" s="720"/>
      <c r="L17" s="721"/>
      <c r="M17" s="715"/>
      <c r="N17" s="715" t="s">
        <v>655</v>
      </c>
      <c r="O17" s="715"/>
      <c r="P17" s="278">
        <v>5</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824</v>
      </c>
      <c r="F24" s="739"/>
      <c r="G24" s="740"/>
      <c r="H24" s="725" t="s">
        <v>661</v>
      </c>
      <c r="I24" s="725"/>
      <c r="J24" s="741" t="s">
        <v>825</v>
      </c>
      <c r="K24" s="742"/>
      <c r="L24" s="743"/>
      <c r="M24" s="725" t="s">
        <v>663</v>
      </c>
      <c r="N24" s="725"/>
      <c r="O24" s="725"/>
      <c r="P24" s="738" t="s">
        <v>826</v>
      </c>
      <c r="Q24" s="739"/>
      <c r="R24" s="740"/>
      <c r="S24" s="725" t="s">
        <v>661</v>
      </c>
      <c r="T24" s="725"/>
      <c r="U24" s="726" t="s">
        <v>827</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F7425CFF-EBBB-4FF7-AA0C-ED32EC9BC26C}">
      <formula1>INDIRECT(E7)</formula1>
    </dataValidation>
    <dataValidation allowBlank="1" showInputMessage="1" showErrorMessage="1" prompt="覆工スパン毎に連番を記入。_x000a_数値で入力する。" sqref="E6 E17 P17 P6" xr:uid="{6DE9F928-B9E4-40C1-950C-DAE30779A89E}"/>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ACBCB9D-25DF-452B-A8BA-A07E2A5ECCF4}">
          <x14:formula1>
            <xm:f>'(参考)リスト'!$B$16:$B$21</xm:f>
          </x14:formula1>
          <xm:sqref>E7 E18 P7 P18</xm:sqref>
        </x14:dataValidation>
        <x14:dataValidation type="list" allowBlank="1" showInputMessage="1" showErrorMessage="1" xr:uid="{9F0C8B6D-D092-4918-8777-5CFF44EB2F3B}">
          <x14:formula1>
            <xm:f>'(参考)リスト'!$E$16:$E$27</xm:f>
          </x14:formula1>
          <xm:sqref>E9 E20 P9 P20</xm:sqref>
        </x14:dataValidation>
        <x14:dataValidation type="list" allowBlank="1" showInputMessage="1" showErrorMessage="1" xr:uid="{C8168954-3B64-4F44-8FCE-AB21C679F518}">
          <x14:formula1>
            <xm:f>'(参考)リスト'!$D$16:$D$18</xm:f>
          </x14:formula1>
          <xm:sqref>E10 E21 P10 P21</xm:sqref>
        </x14:dataValidation>
        <x14:dataValidation type="list" allowBlank="1" showInputMessage="1" showErrorMessage="1" xr:uid="{E017FDDC-AA17-4FEE-96FB-D3AFBAA48022}">
          <x14:formula1>
            <xm:f>'(参考)リスト'!$F$16:$F$21</xm:f>
          </x14:formula1>
          <xm:sqref>E11:E12 E22:E23 P11:P12 P22:P23</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5E439-2D3B-475C-90A3-15114F328C25}">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488</v>
      </c>
      <c r="F5" s="716"/>
      <c r="G5" s="717"/>
      <c r="H5" s="717"/>
      <c r="I5" s="717"/>
      <c r="J5" s="717"/>
      <c r="K5" s="717"/>
      <c r="L5" s="718"/>
      <c r="M5" s="744" t="s">
        <v>653</v>
      </c>
      <c r="N5" s="749" t="s">
        <v>654</v>
      </c>
      <c r="O5" s="750"/>
      <c r="P5" s="277" t="s">
        <v>488</v>
      </c>
      <c r="Q5" s="716"/>
      <c r="R5" s="717"/>
      <c r="S5" s="717"/>
      <c r="T5" s="717"/>
      <c r="U5" s="717"/>
      <c r="V5" s="717"/>
      <c r="W5" s="718"/>
    </row>
    <row r="6" spans="2:23" s="31" customFormat="1" ht="25.5" customHeight="1" x14ac:dyDescent="0.15">
      <c r="B6" s="746"/>
      <c r="C6" s="749" t="s">
        <v>171</v>
      </c>
      <c r="D6" s="750"/>
      <c r="E6" s="278">
        <v>6</v>
      </c>
      <c r="F6" s="719"/>
      <c r="G6" s="720"/>
      <c r="H6" s="720"/>
      <c r="I6" s="720"/>
      <c r="J6" s="720"/>
      <c r="K6" s="720"/>
      <c r="L6" s="721"/>
      <c r="M6" s="746"/>
      <c r="N6" s="749" t="s">
        <v>655</v>
      </c>
      <c r="O6" s="750"/>
      <c r="P6" s="278">
        <v>7</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689</v>
      </c>
      <c r="F13" s="742"/>
      <c r="G13" s="743"/>
      <c r="H13" s="725" t="s">
        <v>661</v>
      </c>
      <c r="I13" s="725"/>
      <c r="J13" s="726" t="s">
        <v>705</v>
      </c>
      <c r="K13" s="726"/>
      <c r="L13" s="726"/>
      <c r="M13" s="725" t="s">
        <v>663</v>
      </c>
      <c r="N13" s="725"/>
      <c r="O13" s="725"/>
      <c r="P13" s="738" t="s">
        <v>828</v>
      </c>
      <c r="Q13" s="739"/>
      <c r="R13" s="740"/>
      <c r="S13" s="725" t="s">
        <v>661</v>
      </c>
      <c r="T13" s="725"/>
      <c r="U13" s="726" t="s">
        <v>829</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488</v>
      </c>
      <c r="F16" s="716"/>
      <c r="G16" s="717"/>
      <c r="H16" s="717"/>
      <c r="I16" s="717"/>
      <c r="J16" s="717"/>
      <c r="K16" s="717"/>
      <c r="L16" s="718"/>
      <c r="M16" s="715" t="s">
        <v>653</v>
      </c>
      <c r="N16" s="715" t="s">
        <v>654</v>
      </c>
      <c r="O16" s="715"/>
      <c r="P16" s="277" t="s">
        <v>489</v>
      </c>
      <c r="Q16" s="716"/>
      <c r="R16" s="717"/>
      <c r="S16" s="717"/>
      <c r="T16" s="717"/>
      <c r="U16" s="717"/>
      <c r="V16" s="717"/>
      <c r="W16" s="718"/>
    </row>
    <row r="17" spans="2:24" s="31" customFormat="1" ht="25.5" customHeight="1" x14ac:dyDescent="0.15">
      <c r="B17" s="715"/>
      <c r="C17" s="715" t="s">
        <v>171</v>
      </c>
      <c r="D17" s="715"/>
      <c r="E17" s="278">
        <v>8</v>
      </c>
      <c r="F17" s="719"/>
      <c r="G17" s="720"/>
      <c r="H17" s="720"/>
      <c r="I17" s="720"/>
      <c r="J17" s="720"/>
      <c r="K17" s="720"/>
      <c r="L17" s="721"/>
      <c r="M17" s="715"/>
      <c r="N17" s="715" t="s">
        <v>655</v>
      </c>
      <c r="O17" s="715"/>
      <c r="P17" s="278">
        <v>1</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558</v>
      </c>
      <c r="F19" s="719"/>
      <c r="G19" s="720"/>
      <c r="H19" s="720"/>
      <c r="I19" s="720"/>
      <c r="J19" s="720"/>
      <c r="K19" s="720"/>
      <c r="L19" s="721"/>
      <c r="M19" s="715"/>
      <c r="N19" s="715" t="s">
        <v>273</v>
      </c>
      <c r="O19" s="715"/>
      <c r="P19" s="277" t="s">
        <v>603</v>
      </c>
      <c r="Q19" s="719"/>
      <c r="R19" s="720"/>
      <c r="S19" s="720"/>
      <c r="T19" s="720"/>
      <c r="U19" s="720"/>
      <c r="V19" s="720"/>
      <c r="W19" s="721"/>
    </row>
    <row r="20" spans="2:24" s="31" customFormat="1" ht="25.5" customHeight="1" x14ac:dyDescent="0.15">
      <c r="B20" s="708" t="s">
        <v>131</v>
      </c>
      <c r="C20" s="708"/>
      <c r="D20" s="708"/>
      <c r="E20" s="280" t="s">
        <v>301</v>
      </c>
      <c r="F20" s="719"/>
      <c r="G20" s="720"/>
      <c r="H20" s="720"/>
      <c r="I20" s="720"/>
      <c r="J20" s="720"/>
      <c r="K20" s="720"/>
      <c r="L20" s="721"/>
      <c r="M20" s="708" t="s">
        <v>275</v>
      </c>
      <c r="N20" s="708"/>
      <c r="O20" s="708"/>
      <c r="P20" s="280" t="s">
        <v>320</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541</v>
      </c>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681</v>
      </c>
      <c r="F24" s="739"/>
      <c r="G24" s="740"/>
      <c r="H24" s="725" t="s">
        <v>661</v>
      </c>
      <c r="I24" s="725"/>
      <c r="J24" s="741" t="s">
        <v>682</v>
      </c>
      <c r="K24" s="742"/>
      <c r="L24" s="743"/>
      <c r="M24" s="725" t="s">
        <v>663</v>
      </c>
      <c r="N24" s="725"/>
      <c r="O24" s="725"/>
      <c r="P24" s="738" t="s">
        <v>830</v>
      </c>
      <c r="Q24" s="739"/>
      <c r="R24" s="740"/>
      <c r="S24" s="725" t="s">
        <v>661</v>
      </c>
      <c r="T24" s="725"/>
      <c r="U24" s="726" t="s">
        <v>665</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534</v>
      </c>
      <c r="Q25" s="728"/>
      <c r="R25" s="728"/>
      <c r="S25" s="736" t="s">
        <v>666</v>
      </c>
      <c r="T25" s="737"/>
      <c r="U25" s="731" t="s">
        <v>533</v>
      </c>
      <c r="V25" s="732"/>
      <c r="W25" s="733"/>
    </row>
    <row r="26" spans="2:24" s="31" customFormat="1" ht="39.75" customHeight="1" x14ac:dyDescent="0.15">
      <c r="B26" s="708" t="s">
        <v>179</v>
      </c>
      <c r="C26" s="708"/>
      <c r="D26" s="708"/>
      <c r="E26" s="709" t="s">
        <v>831</v>
      </c>
      <c r="F26" s="710"/>
      <c r="G26" s="710"/>
      <c r="H26" s="710"/>
      <c r="I26" s="710"/>
      <c r="J26" s="710"/>
      <c r="K26" s="710"/>
      <c r="L26" s="711"/>
      <c r="M26" s="708" t="s">
        <v>669</v>
      </c>
      <c r="N26" s="708"/>
      <c r="O26" s="708"/>
      <c r="P26" s="709" t="s">
        <v>798</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A9ABBC02-7FD1-4747-ABFB-D4963CE9D135}"/>
    <dataValidation type="list" allowBlank="1" showInputMessage="1" showErrorMessage="1" sqref="E8 E19 P8 P19" xr:uid="{26A09D6B-813B-4B6B-8039-DA1439443BE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8420799-2141-4030-9ABE-4A504182ADD5}">
          <x14:formula1>
            <xm:f>'(参考)リスト'!$F$16:$F$21</xm:f>
          </x14:formula1>
          <xm:sqref>E11:E12 E22:E23 P11:P12 P22:P23</xm:sqref>
        </x14:dataValidation>
        <x14:dataValidation type="list" allowBlank="1" showInputMessage="1" showErrorMessage="1" xr:uid="{3F8CEE78-1F61-43FB-A05B-7395C33E4034}">
          <x14:formula1>
            <xm:f>'(参考)リスト'!$D$16:$D$18</xm:f>
          </x14:formula1>
          <xm:sqref>E10 E21 P10 P21</xm:sqref>
        </x14:dataValidation>
        <x14:dataValidation type="list" allowBlank="1" showInputMessage="1" showErrorMessage="1" xr:uid="{BD933092-9FA9-4A76-8542-19C1DC78B04A}">
          <x14:formula1>
            <xm:f>'(参考)リスト'!$E$16:$E$27</xm:f>
          </x14:formula1>
          <xm:sqref>E9 E20 P9 P20</xm:sqref>
        </x14:dataValidation>
        <x14:dataValidation type="list" allowBlank="1" showInputMessage="1" showErrorMessage="1" xr:uid="{57C50667-2C37-4E79-AAAC-13A88D9AC021}">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2DC8-6A93-4A45-AE5B-343AE9D5C2B9}">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489</v>
      </c>
      <c r="F5" s="716"/>
      <c r="G5" s="717"/>
      <c r="H5" s="717"/>
      <c r="I5" s="717"/>
      <c r="J5" s="717"/>
      <c r="K5" s="717"/>
      <c r="L5" s="718"/>
      <c r="M5" s="744" t="s">
        <v>653</v>
      </c>
      <c r="N5" s="749" t="s">
        <v>654</v>
      </c>
      <c r="O5" s="750"/>
      <c r="P5" s="277" t="s">
        <v>489</v>
      </c>
      <c r="Q5" s="716"/>
      <c r="R5" s="717"/>
      <c r="S5" s="717"/>
      <c r="T5" s="717"/>
      <c r="U5" s="717"/>
      <c r="V5" s="717"/>
      <c r="W5" s="718"/>
    </row>
    <row r="6" spans="2:23" s="31" customFormat="1" ht="25.5" customHeight="1" x14ac:dyDescent="0.15">
      <c r="B6" s="746"/>
      <c r="C6" s="749" t="s">
        <v>171</v>
      </c>
      <c r="D6" s="750"/>
      <c r="E6" s="278">
        <v>2</v>
      </c>
      <c r="F6" s="719"/>
      <c r="G6" s="720"/>
      <c r="H6" s="720"/>
      <c r="I6" s="720"/>
      <c r="J6" s="720"/>
      <c r="K6" s="720"/>
      <c r="L6" s="721"/>
      <c r="M6" s="746"/>
      <c r="N6" s="749" t="s">
        <v>655</v>
      </c>
      <c r="O6" s="750"/>
      <c r="P6" s="278">
        <v>3</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545</v>
      </c>
      <c r="F8" s="719"/>
      <c r="G8" s="720"/>
      <c r="H8" s="720"/>
      <c r="I8" s="720"/>
      <c r="J8" s="720"/>
      <c r="K8" s="720"/>
      <c r="L8" s="721"/>
      <c r="M8" s="745"/>
      <c r="N8" s="749" t="s">
        <v>273</v>
      </c>
      <c r="O8" s="750"/>
      <c r="P8" s="277" t="s">
        <v>545</v>
      </c>
      <c r="Q8" s="719"/>
      <c r="R8" s="720"/>
      <c r="S8" s="720"/>
      <c r="T8" s="720"/>
      <c r="U8" s="720"/>
      <c r="V8" s="720"/>
      <c r="W8" s="721"/>
    </row>
    <row r="9" spans="2:23" s="31" customFormat="1" ht="25.5" customHeight="1" x14ac:dyDescent="0.15">
      <c r="B9" s="751" t="s">
        <v>131</v>
      </c>
      <c r="C9" s="753"/>
      <c r="D9" s="752"/>
      <c r="E9" s="280" t="s">
        <v>292</v>
      </c>
      <c r="F9" s="719"/>
      <c r="G9" s="720"/>
      <c r="H9" s="720"/>
      <c r="I9" s="720"/>
      <c r="J9" s="720"/>
      <c r="K9" s="720"/>
      <c r="L9" s="721"/>
      <c r="M9" s="749" t="s">
        <v>275</v>
      </c>
      <c r="N9" s="754"/>
      <c r="O9" s="750"/>
      <c r="P9" s="280" t="s">
        <v>292</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525</v>
      </c>
      <c r="F12" s="722"/>
      <c r="G12" s="723"/>
      <c r="H12" s="723"/>
      <c r="I12" s="723"/>
      <c r="J12" s="723"/>
      <c r="K12" s="723"/>
      <c r="L12" s="724"/>
      <c r="M12" s="746"/>
      <c r="N12" s="715" t="s">
        <v>660</v>
      </c>
      <c r="O12" s="715"/>
      <c r="P12" s="213" t="s">
        <v>525</v>
      </c>
      <c r="Q12" s="722"/>
      <c r="R12" s="723"/>
      <c r="S12" s="723"/>
      <c r="T12" s="723"/>
      <c r="U12" s="723"/>
      <c r="V12" s="723"/>
      <c r="W12" s="724"/>
    </row>
    <row r="13" spans="2:23" s="31" customFormat="1" ht="25.5" customHeight="1" x14ac:dyDescent="0.15">
      <c r="B13" s="725" t="s">
        <v>175</v>
      </c>
      <c r="C13" s="725"/>
      <c r="D13" s="725"/>
      <c r="E13" s="741" t="s">
        <v>832</v>
      </c>
      <c r="F13" s="742"/>
      <c r="G13" s="743"/>
      <c r="H13" s="725" t="s">
        <v>661</v>
      </c>
      <c r="I13" s="725"/>
      <c r="J13" s="726" t="s">
        <v>662</v>
      </c>
      <c r="K13" s="726"/>
      <c r="L13" s="726"/>
      <c r="M13" s="725" t="s">
        <v>663</v>
      </c>
      <c r="N13" s="725"/>
      <c r="O13" s="725"/>
      <c r="P13" s="738" t="s">
        <v>779</v>
      </c>
      <c r="Q13" s="739"/>
      <c r="R13" s="740"/>
      <c r="S13" s="725" t="s">
        <v>661</v>
      </c>
      <c r="T13" s="725"/>
      <c r="U13" s="726" t="s">
        <v>662</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753</v>
      </c>
      <c r="F15" s="710"/>
      <c r="G15" s="710"/>
      <c r="H15" s="710"/>
      <c r="I15" s="710"/>
      <c r="J15" s="710"/>
      <c r="K15" s="710"/>
      <c r="L15" s="711"/>
      <c r="M15" s="708" t="s">
        <v>669</v>
      </c>
      <c r="N15" s="708"/>
      <c r="O15" s="708"/>
      <c r="P15" s="709" t="s">
        <v>753</v>
      </c>
      <c r="Q15" s="710"/>
      <c r="R15" s="710"/>
      <c r="S15" s="710"/>
      <c r="T15" s="710"/>
      <c r="U15" s="710"/>
      <c r="V15" s="710"/>
      <c r="W15" s="711"/>
    </row>
    <row r="16" spans="2:23" s="31" customFormat="1" ht="25.5" customHeight="1" x14ac:dyDescent="0.15">
      <c r="B16" s="715" t="s">
        <v>169</v>
      </c>
      <c r="C16" s="715" t="s">
        <v>170</v>
      </c>
      <c r="D16" s="715"/>
      <c r="E16" s="277" t="s">
        <v>489</v>
      </c>
      <c r="F16" s="716"/>
      <c r="G16" s="717"/>
      <c r="H16" s="717"/>
      <c r="I16" s="717"/>
      <c r="J16" s="717"/>
      <c r="K16" s="717"/>
      <c r="L16" s="718"/>
      <c r="M16" s="715" t="s">
        <v>653</v>
      </c>
      <c r="N16" s="715" t="s">
        <v>654</v>
      </c>
      <c r="O16" s="715"/>
      <c r="P16" s="277" t="s">
        <v>489</v>
      </c>
      <c r="Q16" s="716"/>
      <c r="R16" s="717"/>
      <c r="S16" s="717"/>
      <c r="T16" s="717"/>
      <c r="U16" s="717"/>
      <c r="V16" s="717"/>
      <c r="W16" s="718"/>
    </row>
    <row r="17" spans="2:24" s="31" customFormat="1" ht="25.5" customHeight="1" x14ac:dyDescent="0.15">
      <c r="B17" s="715"/>
      <c r="C17" s="715" t="s">
        <v>171</v>
      </c>
      <c r="D17" s="715"/>
      <c r="E17" s="278">
        <v>4</v>
      </c>
      <c r="F17" s="719"/>
      <c r="G17" s="720"/>
      <c r="H17" s="720"/>
      <c r="I17" s="720"/>
      <c r="J17" s="720"/>
      <c r="K17" s="720"/>
      <c r="L17" s="721"/>
      <c r="M17" s="715"/>
      <c r="N17" s="715" t="s">
        <v>655</v>
      </c>
      <c r="O17" s="715"/>
      <c r="P17" s="278">
        <v>5</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537</v>
      </c>
      <c r="F19" s="719"/>
      <c r="G19" s="720"/>
      <c r="H19" s="720"/>
      <c r="I19" s="720"/>
      <c r="J19" s="720"/>
      <c r="K19" s="720"/>
      <c r="L19" s="721"/>
      <c r="M19" s="715"/>
      <c r="N19" s="715" t="s">
        <v>273</v>
      </c>
      <c r="O19" s="715"/>
      <c r="P19" s="277" t="s">
        <v>545</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292</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515</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525</v>
      </c>
      <c r="F23" s="722"/>
      <c r="G23" s="723"/>
      <c r="H23" s="723"/>
      <c r="I23" s="723"/>
      <c r="J23" s="723"/>
      <c r="K23" s="723"/>
      <c r="L23" s="724"/>
      <c r="M23" s="746"/>
      <c r="N23" s="708" t="s">
        <v>660</v>
      </c>
      <c r="O23" s="708"/>
      <c r="P23" s="213" t="s">
        <v>525</v>
      </c>
      <c r="Q23" s="722"/>
      <c r="R23" s="723"/>
      <c r="S23" s="723"/>
      <c r="T23" s="723"/>
      <c r="U23" s="723"/>
      <c r="V23" s="723"/>
      <c r="W23" s="724"/>
    </row>
    <row r="24" spans="2:24" s="31" customFormat="1" ht="25.5" customHeight="1" x14ac:dyDescent="0.15">
      <c r="B24" s="725" t="s">
        <v>175</v>
      </c>
      <c r="C24" s="725"/>
      <c r="D24" s="725"/>
      <c r="E24" s="738" t="s">
        <v>524</v>
      </c>
      <c r="F24" s="739"/>
      <c r="G24" s="740"/>
      <c r="H24" s="725" t="s">
        <v>661</v>
      </c>
      <c r="I24" s="725"/>
      <c r="J24" s="741" t="s">
        <v>662</v>
      </c>
      <c r="K24" s="742"/>
      <c r="L24" s="743"/>
      <c r="M24" s="725" t="s">
        <v>663</v>
      </c>
      <c r="N24" s="725"/>
      <c r="O24" s="725"/>
      <c r="P24" s="738" t="s">
        <v>833</v>
      </c>
      <c r="Q24" s="739"/>
      <c r="R24" s="740"/>
      <c r="S24" s="725" t="s">
        <v>661</v>
      </c>
      <c r="T24" s="725"/>
      <c r="U24" s="726" t="s">
        <v>662</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834</v>
      </c>
      <c r="F26" s="710"/>
      <c r="G26" s="710"/>
      <c r="H26" s="710"/>
      <c r="I26" s="710"/>
      <c r="J26" s="710"/>
      <c r="K26" s="710"/>
      <c r="L26" s="711"/>
      <c r="M26" s="708" t="s">
        <v>669</v>
      </c>
      <c r="N26" s="708"/>
      <c r="O26" s="708"/>
      <c r="P26" s="709" t="s">
        <v>753</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E7524BD-F565-4799-A1D4-C151E76B1185}"/>
    <dataValidation type="list" allowBlank="1" showInputMessage="1" showErrorMessage="1" sqref="E8 E19 P8 P19" xr:uid="{5C8FD517-C267-43A4-B18B-58413FE799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B0959B7-70CF-44D3-80F5-0B7CDAEE6619}">
          <x14:formula1>
            <xm:f>'(参考)リスト'!$F$16:$F$21</xm:f>
          </x14:formula1>
          <xm:sqref>E11:E12 E22:E23 P11:P12 P22:P23</xm:sqref>
        </x14:dataValidation>
        <x14:dataValidation type="list" allowBlank="1" showInputMessage="1" showErrorMessage="1" xr:uid="{729FE60D-DD5E-44AA-BBC1-FC074D98FAA0}">
          <x14:formula1>
            <xm:f>'(参考)リスト'!$D$16:$D$18</xm:f>
          </x14:formula1>
          <xm:sqref>E10 E21 P10 P21</xm:sqref>
        </x14:dataValidation>
        <x14:dataValidation type="list" allowBlank="1" showInputMessage="1" showErrorMessage="1" xr:uid="{1E6BEBB3-F542-4FB8-BBEE-D89E92516E91}">
          <x14:formula1>
            <xm:f>'(参考)リスト'!$E$16:$E$27</xm:f>
          </x14:formula1>
          <xm:sqref>E9 E20 P9 P20</xm:sqref>
        </x14:dataValidation>
        <x14:dataValidation type="list" allowBlank="1" showInputMessage="1" showErrorMessage="1" xr:uid="{BEB37A22-E377-4918-99D2-A87A2F6CD40F}">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26510-7B2A-4EF0-A007-CBDFF55CA38F}">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489</v>
      </c>
      <c r="F5" s="716"/>
      <c r="G5" s="717"/>
      <c r="H5" s="717"/>
      <c r="I5" s="717"/>
      <c r="J5" s="717"/>
      <c r="K5" s="717"/>
      <c r="L5" s="718"/>
      <c r="M5" s="744" t="s">
        <v>653</v>
      </c>
      <c r="N5" s="749" t="s">
        <v>654</v>
      </c>
      <c r="O5" s="750"/>
      <c r="P5" s="277" t="s">
        <v>489</v>
      </c>
      <c r="Q5" s="716"/>
      <c r="R5" s="717"/>
      <c r="S5" s="717"/>
      <c r="T5" s="717"/>
      <c r="U5" s="717"/>
      <c r="V5" s="717"/>
      <c r="W5" s="718"/>
    </row>
    <row r="6" spans="2:23" s="31" customFormat="1" ht="25.5" customHeight="1" x14ac:dyDescent="0.15">
      <c r="B6" s="746"/>
      <c r="C6" s="749" t="s">
        <v>171</v>
      </c>
      <c r="D6" s="750"/>
      <c r="E6" s="278">
        <v>6</v>
      </c>
      <c r="F6" s="719"/>
      <c r="G6" s="720"/>
      <c r="H6" s="720"/>
      <c r="I6" s="720"/>
      <c r="J6" s="720"/>
      <c r="K6" s="720"/>
      <c r="L6" s="721"/>
      <c r="M6" s="746"/>
      <c r="N6" s="749" t="s">
        <v>655</v>
      </c>
      <c r="O6" s="750"/>
      <c r="P6" s="278">
        <v>7</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835</v>
      </c>
      <c r="F13" s="742"/>
      <c r="G13" s="743"/>
      <c r="H13" s="725" t="s">
        <v>661</v>
      </c>
      <c r="I13" s="725"/>
      <c r="J13" s="726" t="s">
        <v>836</v>
      </c>
      <c r="K13" s="726"/>
      <c r="L13" s="726"/>
      <c r="M13" s="725" t="s">
        <v>663</v>
      </c>
      <c r="N13" s="725"/>
      <c r="O13" s="725"/>
      <c r="P13" s="738" t="s">
        <v>677</v>
      </c>
      <c r="Q13" s="739"/>
      <c r="R13" s="740"/>
      <c r="S13" s="725" t="s">
        <v>661</v>
      </c>
      <c r="T13" s="725"/>
      <c r="U13" s="726" t="s">
        <v>837</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489</v>
      </c>
      <c r="F16" s="716"/>
      <c r="G16" s="717"/>
      <c r="H16" s="717"/>
      <c r="I16" s="717"/>
      <c r="J16" s="717"/>
      <c r="K16" s="717"/>
      <c r="L16" s="718"/>
      <c r="M16" s="715" t="s">
        <v>653</v>
      </c>
      <c r="N16" s="715" t="s">
        <v>654</v>
      </c>
      <c r="O16" s="715"/>
      <c r="P16" s="277" t="s">
        <v>490</v>
      </c>
      <c r="Q16" s="716"/>
      <c r="R16" s="717"/>
      <c r="S16" s="717"/>
      <c r="T16" s="717"/>
      <c r="U16" s="717"/>
      <c r="V16" s="717"/>
      <c r="W16" s="718"/>
    </row>
    <row r="17" spans="2:24" s="31" customFormat="1" ht="25.5" customHeight="1" x14ac:dyDescent="0.15">
      <c r="B17" s="715"/>
      <c r="C17" s="715" t="s">
        <v>171</v>
      </c>
      <c r="D17" s="715"/>
      <c r="E17" s="278">
        <v>8</v>
      </c>
      <c r="F17" s="719"/>
      <c r="G17" s="720"/>
      <c r="H17" s="720"/>
      <c r="I17" s="720"/>
      <c r="J17" s="720"/>
      <c r="K17" s="720"/>
      <c r="L17" s="721"/>
      <c r="M17" s="715"/>
      <c r="N17" s="715" t="s">
        <v>655</v>
      </c>
      <c r="O17" s="715"/>
      <c r="P17" s="278">
        <v>1</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603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320</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838</v>
      </c>
      <c r="F24" s="739"/>
      <c r="G24" s="740"/>
      <c r="H24" s="725" t="s">
        <v>661</v>
      </c>
      <c r="I24" s="725"/>
      <c r="J24" s="741" t="s">
        <v>839</v>
      </c>
      <c r="K24" s="742"/>
      <c r="L24" s="743"/>
      <c r="M24" s="725" t="s">
        <v>663</v>
      </c>
      <c r="N24" s="725"/>
      <c r="O24" s="725"/>
      <c r="P24" s="738" t="s">
        <v>840</v>
      </c>
      <c r="Q24" s="739"/>
      <c r="R24" s="740"/>
      <c r="S24" s="725" t="s">
        <v>661</v>
      </c>
      <c r="T24" s="725"/>
      <c r="U24" s="726" t="s">
        <v>665</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534</v>
      </c>
      <c r="Q25" s="728"/>
      <c r="R25" s="728"/>
      <c r="S25" s="736" t="s">
        <v>666</v>
      </c>
      <c r="T25" s="737"/>
      <c r="U25" s="731" t="s">
        <v>533</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841</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D7AF6337-424A-4E9D-8B5B-25E8368A134E}">
      <formula1>INDIRECT(E7)</formula1>
    </dataValidation>
    <dataValidation allowBlank="1" showInputMessage="1" showErrorMessage="1" prompt="覆工スパン毎に連番を記入。_x000a_数値で入力する。" sqref="E6 E17 P17 P6" xr:uid="{6C4D0C24-2185-4555-AFCC-DBC27626712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667EAC-C2E1-4014-A9C5-F32F877832DD}">
          <x14:formula1>
            <xm:f>'(参考)リスト'!$B$16:$B$21</xm:f>
          </x14:formula1>
          <xm:sqref>E7 E18 P7 P18</xm:sqref>
        </x14:dataValidation>
        <x14:dataValidation type="list" allowBlank="1" showInputMessage="1" showErrorMessage="1" xr:uid="{3B3127FE-CFAE-4DE8-949B-55125BA6D351}">
          <x14:formula1>
            <xm:f>'(参考)リスト'!$E$16:$E$27</xm:f>
          </x14:formula1>
          <xm:sqref>E9 E20 P9 P20</xm:sqref>
        </x14:dataValidation>
        <x14:dataValidation type="list" allowBlank="1" showInputMessage="1" showErrorMessage="1" xr:uid="{B5D36000-2510-4F7F-BB5B-CC4CEAA234C0}">
          <x14:formula1>
            <xm:f>'(参考)リスト'!$D$16:$D$18</xm:f>
          </x14:formula1>
          <xm:sqref>E10 E21 P10 P21</xm:sqref>
        </x14:dataValidation>
        <x14:dataValidation type="list" allowBlank="1" showInputMessage="1" showErrorMessage="1" xr:uid="{1C8F8EF8-9CE0-478D-A2F7-68511AE02299}">
          <x14:formula1>
            <xm:f>'(参考)リスト'!$F$16:$F$21</xm:f>
          </x14:formula1>
          <xm:sqref>E11:E12 E22:E23 P11:P12 P22:P23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3D894-A3D7-4600-877E-E99CCA0F181F}">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490</v>
      </c>
      <c r="F5" s="716"/>
      <c r="G5" s="717"/>
      <c r="H5" s="717"/>
      <c r="I5" s="717"/>
      <c r="J5" s="717"/>
      <c r="K5" s="717"/>
      <c r="L5" s="718"/>
      <c r="M5" s="744" t="s">
        <v>653</v>
      </c>
      <c r="N5" s="749" t="s">
        <v>654</v>
      </c>
      <c r="O5" s="750"/>
      <c r="P5" s="277" t="s">
        <v>490</v>
      </c>
      <c r="Q5" s="716"/>
      <c r="R5" s="717"/>
      <c r="S5" s="717"/>
      <c r="T5" s="717"/>
      <c r="U5" s="717"/>
      <c r="V5" s="717"/>
      <c r="W5" s="718"/>
    </row>
    <row r="6" spans="2:23" s="31" customFormat="1" ht="25.5" customHeight="1" x14ac:dyDescent="0.15">
      <c r="B6" s="746"/>
      <c r="C6" s="749" t="s">
        <v>171</v>
      </c>
      <c r="D6" s="750"/>
      <c r="E6" s="278">
        <v>2</v>
      </c>
      <c r="F6" s="719"/>
      <c r="G6" s="720"/>
      <c r="H6" s="720"/>
      <c r="I6" s="720"/>
      <c r="J6" s="720"/>
      <c r="K6" s="720"/>
      <c r="L6" s="721"/>
      <c r="M6" s="746"/>
      <c r="N6" s="749" t="s">
        <v>655</v>
      </c>
      <c r="O6" s="750"/>
      <c r="P6" s="278">
        <v>3</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545</v>
      </c>
      <c r="F8" s="719"/>
      <c r="G8" s="720"/>
      <c r="H8" s="720"/>
      <c r="I8" s="720"/>
      <c r="J8" s="720"/>
      <c r="K8" s="720"/>
      <c r="L8" s="721"/>
      <c r="M8" s="745"/>
      <c r="N8" s="749" t="s">
        <v>273</v>
      </c>
      <c r="O8" s="750"/>
      <c r="P8" s="277" t="s">
        <v>558</v>
      </c>
      <c r="Q8" s="719"/>
      <c r="R8" s="720"/>
      <c r="S8" s="720"/>
      <c r="T8" s="720"/>
      <c r="U8" s="720"/>
      <c r="V8" s="720"/>
      <c r="W8" s="721"/>
    </row>
    <row r="9" spans="2:23" s="31" customFormat="1" ht="25.5" customHeight="1" x14ac:dyDescent="0.15">
      <c r="B9" s="751" t="s">
        <v>131</v>
      </c>
      <c r="C9" s="753"/>
      <c r="D9" s="752"/>
      <c r="E9" s="280" t="s">
        <v>292</v>
      </c>
      <c r="F9" s="719"/>
      <c r="G9" s="720"/>
      <c r="H9" s="720"/>
      <c r="I9" s="720"/>
      <c r="J9" s="720"/>
      <c r="K9" s="720"/>
      <c r="L9" s="721"/>
      <c r="M9" s="749" t="s">
        <v>275</v>
      </c>
      <c r="N9" s="754"/>
      <c r="O9" s="750"/>
      <c r="P9" s="280" t="s">
        <v>320</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320</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525</v>
      </c>
      <c r="F12" s="722"/>
      <c r="G12" s="723"/>
      <c r="H12" s="723"/>
      <c r="I12" s="723"/>
      <c r="J12" s="723"/>
      <c r="K12" s="723"/>
      <c r="L12" s="724"/>
      <c r="M12" s="746"/>
      <c r="N12" s="715" t="s">
        <v>660</v>
      </c>
      <c r="O12" s="715"/>
      <c r="P12" s="213" t="s">
        <v>531</v>
      </c>
      <c r="Q12" s="722"/>
      <c r="R12" s="723"/>
      <c r="S12" s="723"/>
      <c r="T12" s="723"/>
      <c r="U12" s="723"/>
      <c r="V12" s="723"/>
      <c r="W12" s="724"/>
    </row>
    <row r="13" spans="2:23" s="31" customFormat="1" ht="25.5" customHeight="1" x14ac:dyDescent="0.15">
      <c r="B13" s="725" t="s">
        <v>175</v>
      </c>
      <c r="C13" s="725"/>
      <c r="D13" s="725"/>
      <c r="E13" s="741" t="s">
        <v>833</v>
      </c>
      <c r="F13" s="742"/>
      <c r="G13" s="743"/>
      <c r="H13" s="725" t="s">
        <v>661</v>
      </c>
      <c r="I13" s="725"/>
      <c r="J13" s="726" t="s">
        <v>662</v>
      </c>
      <c r="K13" s="726"/>
      <c r="L13" s="726"/>
      <c r="M13" s="725" t="s">
        <v>663</v>
      </c>
      <c r="N13" s="725"/>
      <c r="O13" s="725"/>
      <c r="P13" s="738" t="s">
        <v>842</v>
      </c>
      <c r="Q13" s="739"/>
      <c r="R13" s="740"/>
      <c r="S13" s="725" t="s">
        <v>661</v>
      </c>
      <c r="T13" s="725"/>
      <c r="U13" s="726" t="s">
        <v>665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534</v>
      </c>
      <c r="Q14" s="748"/>
      <c r="R14" s="748"/>
      <c r="S14" s="736" t="s">
        <v>666</v>
      </c>
      <c r="T14" s="737"/>
      <c r="U14" s="731" t="s">
        <v>533</v>
      </c>
      <c r="V14" s="732"/>
      <c r="W14" s="733"/>
    </row>
    <row r="15" spans="2:23" s="31" customFormat="1" ht="39.75" customHeight="1" x14ac:dyDescent="0.15">
      <c r="B15" s="708" t="s">
        <v>179</v>
      </c>
      <c r="C15" s="708"/>
      <c r="D15" s="708"/>
      <c r="E15" s="709" t="s">
        <v>753</v>
      </c>
      <c r="F15" s="710"/>
      <c r="G15" s="710"/>
      <c r="H15" s="710"/>
      <c r="I15" s="710"/>
      <c r="J15" s="710"/>
      <c r="K15" s="710"/>
      <c r="L15" s="711"/>
      <c r="M15" s="708" t="s">
        <v>669</v>
      </c>
      <c r="N15" s="708"/>
      <c r="O15" s="708"/>
      <c r="P15" s="709" t="s">
        <v>731</v>
      </c>
      <c r="Q15" s="710"/>
      <c r="R15" s="710"/>
      <c r="S15" s="710"/>
      <c r="T15" s="710"/>
      <c r="U15" s="710"/>
      <c r="V15" s="710"/>
      <c r="W15" s="711"/>
    </row>
    <row r="16" spans="2:23" s="31" customFormat="1" ht="25.5" customHeight="1" x14ac:dyDescent="0.15">
      <c r="B16" s="715" t="s">
        <v>169</v>
      </c>
      <c r="C16" s="715" t="s">
        <v>170</v>
      </c>
      <c r="D16" s="715"/>
      <c r="E16" s="277" t="s">
        <v>490</v>
      </c>
      <c r="F16" s="716"/>
      <c r="G16" s="717"/>
      <c r="H16" s="717"/>
      <c r="I16" s="717"/>
      <c r="J16" s="717"/>
      <c r="K16" s="717"/>
      <c r="L16" s="718"/>
      <c r="M16" s="715" t="s">
        <v>653</v>
      </c>
      <c r="N16" s="715" t="s">
        <v>654</v>
      </c>
      <c r="O16" s="715"/>
      <c r="P16" s="277" t="s">
        <v>490</v>
      </c>
      <c r="Q16" s="716"/>
      <c r="R16" s="717"/>
      <c r="S16" s="717"/>
      <c r="T16" s="717"/>
      <c r="U16" s="717"/>
      <c r="V16" s="717"/>
      <c r="W16" s="718"/>
    </row>
    <row r="17" spans="2:24" s="31" customFormat="1" ht="25.5" customHeight="1" x14ac:dyDescent="0.15">
      <c r="B17" s="715"/>
      <c r="C17" s="715" t="s">
        <v>171</v>
      </c>
      <c r="D17" s="715"/>
      <c r="E17" s="278">
        <v>4</v>
      </c>
      <c r="F17" s="719"/>
      <c r="G17" s="720"/>
      <c r="H17" s="720"/>
      <c r="I17" s="720"/>
      <c r="J17" s="720"/>
      <c r="K17" s="720"/>
      <c r="L17" s="721"/>
      <c r="M17" s="715"/>
      <c r="N17" s="715" t="s">
        <v>655</v>
      </c>
      <c r="O17" s="715"/>
      <c r="P17" s="278">
        <v>5</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843</v>
      </c>
      <c r="F24" s="739"/>
      <c r="G24" s="740"/>
      <c r="H24" s="725" t="s">
        <v>661</v>
      </c>
      <c r="I24" s="725"/>
      <c r="J24" s="741" t="s">
        <v>844</v>
      </c>
      <c r="K24" s="742"/>
      <c r="L24" s="743"/>
      <c r="M24" s="725" t="s">
        <v>663</v>
      </c>
      <c r="N24" s="725"/>
      <c r="O24" s="725"/>
      <c r="P24" s="738" t="s">
        <v>845</v>
      </c>
      <c r="Q24" s="739"/>
      <c r="R24" s="740"/>
      <c r="S24" s="725" t="s">
        <v>661</v>
      </c>
      <c r="T24" s="725"/>
      <c r="U24" s="726" t="s">
        <v>846</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7F817E7D-0331-496D-A5CE-2B6EEAD1DA77}">
      <formula1>INDIRECT(E7)</formula1>
    </dataValidation>
    <dataValidation allowBlank="1" showInputMessage="1" showErrorMessage="1" prompt="覆工スパン毎に連番を記入。_x000a_数値で入力する。" sqref="E6 E17 P17 P6" xr:uid="{E3512120-A279-4128-B3F0-573FC1E7AA7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D3CFF8-0139-4BD6-BF07-10AD027B929C}">
          <x14:formula1>
            <xm:f>'(参考)リスト'!$B$16:$B$21</xm:f>
          </x14:formula1>
          <xm:sqref>E7 E18 P7 P18</xm:sqref>
        </x14:dataValidation>
        <x14:dataValidation type="list" allowBlank="1" showInputMessage="1" showErrorMessage="1" xr:uid="{595EC66D-D1A5-4782-A695-51FB98C9E827}">
          <x14:formula1>
            <xm:f>'(参考)リスト'!$E$16:$E$27</xm:f>
          </x14:formula1>
          <xm:sqref>E9 E20 P9 P20</xm:sqref>
        </x14:dataValidation>
        <x14:dataValidation type="list" allowBlank="1" showInputMessage="1" showErrorMessage="1" xr:uid="{17230B7C-BA5E-42BF-877A-F156891BEA27}">
          <x14:formula1>
            <xm:f>'(参考)リスト'!$D$16:$D$18</xm:f>
          </x14:formula1>
          <xm:sqref>E10 E21 P10 P21</xm:sqref>
        </x14:dataValidation>
        <x14:dataValidation type="list" allowBlank="1" showInputMessage="1" showErrorMessage="1" xr:uid="{8AB3BF20-70B0-457B-BD2E-9C19EF7B4DB8}">
          <x14:formula1>
            <xm:f>'(参考)リスト'!$F$16:$F$21</xm:f>
          </x14:formula1>
          <xm:sqref>E11:E12 E22:E23 P11:P12 P22:P23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C380F-A346-43F8-8F2D-84A7B3BA5C17}">
  <dimension ref="B1:X31"/>
  <sheetViews>
    <sheetView showGridLines="0" showZeros="0" view="pageBreakPreview" topLeftCell="A4"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490</v>
      </c>
      <c r="F5" s="716"/>
      <c r="G5" s="717"/>
      <c r="H5" s="717"/>
      <c r="I5" s="717"/>
      <c r="J5" s="717"/>
      <c r="K5" s="717"/>
      <c r="L5" s="718"/>
      <c r="M5" s="744" t="s">
        <v>653</v>
      </c>
      <c r="N5" s="749" t="s">
        <v>654</v>
      </c>
      <c r="O5" s="750"/>
      <c r="P5" s="277" t="s">
        <v>490</v>
      </c>
      <c r="Q5" s="716"/>
      <c r="R5" s="717"/>
      <c r="S5" s="717"/>
      <c r="T5" s="717"/>
      <c r="U5" s="717"/>
      <c r="V5" s="717"/>
      <c r="W5" s="718"/>
    </row>
    <row r="6" spans="2:23" s="31" customFormat="1" ht="25.5" customHeight="1" x14ac:dyDescent="0.15">
      <c r="B6" s="746"/>
      <c r="C6" s="749" t="s">
        <v>171</v>
      </c>
      <c r="D6" s="750"/>
      <c r="E6" s="278">
        <v>6</v>
      </c>
      <c r="F6" s="719"/>
      <c r="G6" s="720"/>
      <c r="H6" s="720"/>
      <c r="I6" s="720"/>
      <c r="J6" s="720"/>
      <c r="K6" s="720"/>
      <c r="L6" s="721"/>
      <c r="M6" s="746"/>
      <c r="N6" s="749" t="s">
        <v>655</v>
      </c>
      <c r="O6" s="750"/>
      <c r="P6" s="278">
        <v>7</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847</v>
      </c>
      <c r="F13" s="742"/>
      <c r="G13" s="743"/>
      <c r="H13" s="725" t="s">
        <v>661</v>
      </c>
      <c r="I13" s="725"/>
      <c r="J13" s="726" t="s">
        <v>848</v>
      </c>
      <c r="K13" s="726"/>
      <c r="L13" s="726"/>
      <c r="M13" s="725" t="s">
        <v>663</v>
      </c>
      <c r="N13" s="725"/>
      <c r="O13" s="725"/>
      <c r="P13" s="738" t="s">
        <v>849</v>
      </c>
      <c r="Q13" s="739"/>
      <c r="R13" s="740"/>
      <c r="S13" s="725" t="s">
        <v>661</v>
      </c>
      <c r="T13" s="725"/>
      <c r="U13" s="726" t="s">
        <v>850</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490</v>
      </c>
      <c r="F16" s="716"/>
      <c r="G16" s="717"/>
      <c r="H16" s="717"/>
      <c r="I16" s="717"/>
      <c r="J16" s="717"/>
      <c r="K16" s="717"/>
      <c r="L16" s="718"/>
      <c r="M16" s="715" t="s">
        <v>653</v>
      </c>
      <c r="N16" s="715" t="s">
        <v>654</v>
      </c>
      <c r="O16" s="715"/>
      <c r="P16" s="277" t="s">
        <v>490</v>
      </c>
      <c r="Q16" s="716"/>
      <c r="R16" s="717"/>
      <c r="S16" s="717"/>
      <c r="T16" s="717"/>
      <c r="U16" s="717"/>
      <c r="V16" s="717"/>
      <c r="W16" s="718"/>
    </row>
    <row r="17" spans="2:24" s="31" customFormat="1" ht="25.5" customHeight="1" x14ac:dyDescent="0.15">
      <c r="B17" s="715"/>
      <c r="C17" s="715" t="s">
        <v>171</v>
      </c>
      <c r="D17" s="715"/>
      <c r="E17" s="278">
        <v>8</v>
      </c>
      <c r="F17" s="719"/>
      <c r="G17" s="720"/>
      <c r="H17" s="720"/>
      <c r="I17" s="720"/>
      <c r="J17" s="720"/>
      <c r="K17" s="720"/>
      <c r="L17" s="721"/>
      <c r="M17" s="715"/>
      <c r="N17" s="715" t="s">
        <v>655</v>
      </c>
      <c r="O17" s="715"/>
      <c r="P17" s="278">
        <v>9</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558</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284</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t="s">
        <v>521</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t="s">
        <v>541</v>
      </c>
      <c r="Q23" s="722"/>
      <c r="R23" s="723"/>
      <c r="S23" s="723"/>
      <c r="T23" s="723"/>
      <c r="U23" s="723"/>
      <c r="V23" s="723"/>
      <c r="W23" s="724"/>
    </row>
    <row r="24" spans="2:24" s="31" customFormat="1" ht="25.5" customHeight="1" x14ac:dyDescent="0.15">
      <c r="B24" s="725" t="s">
        <v>175</v>
      </c>
      <c r="C24" s="725"/>
      <c r="D24" s="725"/>
      <c r="E24" s="738" t="s">
        <v>851</v>
      </c>
      <c r="F24" s="739"/>
      <c r="G24" s="740"/>
      <c r="H24" s="725" t="s">
        <v>661</v>
      </c>
      <c r="I24" s="725"/>
      <c r="J24" s="741" t="s">
        <v>737</v>
      </c>
      <c r="K24" s="742"/>
      <c r="L24" s="743"/>
      <c r="M24" s="725" t="s">
        <v>663</v>
      </c>
      <c r="N24" s="725"/>
      <c r="O24" s="725"/>
      <c r="P24" s="738" t="s">
        <v>620</v>
      </c>
      <c r="Q24" s="739"/>
      <c r="R24" s="740"/>
      <c r="S24" s="725" t="s">
        <v>661</v>
      </c>
      <c r="T24" s="725"/>
      <c r="U24" s="726" t="s">
        <v>793</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852</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51FB46DE-7B89-4A9F-A71A-0B3E3BF7C5D4}"/>
    <dataValidation type="list" allowBlank="1" showInputMessage="1" showErrorMessage="1" sqref="E8 E19 P8 P19" xr:uid="{609308DF-F09E-41A4-ABD0-C1C051B0770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B7E6B7-7BAF-4153-822A-16510EAA85AB}">
          <x14:formula1>
            <xm:f>'(参考)リスト'!$F$16:$F$21</xm:f>
          </x14:formula1>
          <xm:sqref>E11:E12 E22:E23 P11:P12 P22:P23</xm:sqref>
        </x14:dataValidation>
        <x14:dataValidation type="list" allowBlank="1" showInputMessage="1" showErrorMessage="1" xr:uid="{305DEC12-7EB1-4C86-89FD-867D68DDE003}">
          <x14:formula1>
            <xm:f>'(参考)リスト'!$D$16:$D$18</xm:f>
          </x14:formula1>
          <xm:sqref>E10 E21 P10 P21</xm:sqref>
        </x14:dataValidation>
        <x14:dataValidation type="list" allowBlank="1" showInputMessage="1" showErrorMessage="1" xr:uid="{172E502C-F464-4F2F-A358-9CED431B8E98}">
          <x14:formula1>
            <xm:f>'(参考)リスト'!$E$16:$E$27</xm:f>
          </x14:formula1>
          <xm:sqref>E9 E20 P9 P20</xm:sqref>
        </x14:dataValidation>
        <x14:dataValidation type="list" allowBlank="1" showInputMessage="1" showErrorMessage="1" xr:uid="{DDD081C9-F4FA-4FC8-80E2-C4345E3301FB}">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89E85-1BFD-4998-B480-13965BBEF326}">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491</v>
      </c>
      <c r="F5" s="716"/>
      <c r="G5" s="717"/>
      <c r="H5" s="717"/>
      <c r="I5" s="717"/>
      <c r="J5" s="717"/>
      <c r="K5" s="717"/>
      <c r="L5" s="718"/>
      <c r="M5" s="744" t="s">
        <v>653</v>
      </c>
      <c r="N5" s="749" t="s">
        <v>654</v>
      </c>
      <c r="O5" s="750"/>
      <c r="P5" s="277" t="s">
        <v>491</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591</v>
      </c>
      <c r="F8" s="719"/>
      <c r="G8" s="720"/>
      <c r="H8" s="720"/>
      <c r="I8" s="720"/>
      <c r="J8" s="720"/>
      <c r="K8" s="720"/>
      <c r="L8" s="721"/>
      <c r="M8" s="745"/>
      <c r="N8" s="749" t="s">
        <v>273</v>
      </c>
      <c r="O8" s="750"/>
      <c r="P8" s="277" t="s">
        <v>528</v>
      </c>
      <c r="Q8" s="719"/>
      <c r="R8" s="720"/>
      <c r="S8" s="720"/>
      <c r="T8" s="720"/>
      <c r="U8" s="720"/>
      <c r="V8" s="720"/>
      <c r="W8" s="721"/>
    </row>
    <row r="9" spans="2:23" s="31" customFormat="1" ht="25.5" customHeight="1" x14ac:dyDescent="0.15">
      <c r="B9" s="751" t="s">
        <v>131</v>
      </c>
      <c r="C9" s="753"/>
      <c r="D9" s="752"/>
      <c r="E9" s="280" t="s">
        <v>320</v>
      </c>
      <c r="F9" s="719"/>
      <c r="G9" s="720"/>
      <c r="H9" s="720"/>
      <c r="I9" s="720"/>
      <c r="J9" s="720"/>
      <c r="K9" s="720"/>
      <c r="L9" s="721"/>
      <c r="M9" s="749" t="s">
        <v>275</v>
      </c>
      <c r="N9" s="754"/>
      <c r="O9" s="750"/>
      <c r="P9" s="280" t="s">
        <v>292</v>
      </c>
      <c r="Q9" s="719"/>
      <c r="R9" s="720"/>
      <c r="S9" s="720"/>
      <c r="T9" s="720"/>
      <c r="U9" s="720"/>
      <c r="V9" s="720"/>
      <c r="W9" s="721"/>
    </row>
    <row r="10" spans="2:23" s="31" customFormat="1" ht="25.5" customHeight="1" x14ac:dyDescent="0.15">
      <c r="B10" s="744" t="s">
        <v>173</v>
      </c>
      <c r="C10" s="751" t="s">
        <v>174</v>
      </c>
      <c r="D10" s="752"/>
      <c r="E10" s="278" t="s">
        <v>320</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531</v>
      </c>
      <c r="F12" s="722"/>
      <c r="G12" s="723"/>
      <c r="H12" s="723"/>
      <c r="I12" s="723"/>
      <c r="J12" s="723"/>
      <c r="K12" s="723"/>
      <c r="L12" s="724"/>
      <c r="M12" s="746"/>
      <c r="N12" s="715" t="s">
        <v>660</v>
      </c>
      <c r="O12" s="715"/>
      <c r="P12" s="213" t="s">
        <v>525</v>
      </c>
      <c r="Q12" s="722"/>
      <c r="R12" s="723"/>
      <c r="S12" s="723"/>
      <c r="T12" s="723"/>
      <c r="U12" s="723"/>
      <c r="V12" s="723"/>
      <c r="W12" s="724"/>
    </row>
    <row r="13" spans="2:23" s="31" customFormat="1" ht="25.5" customHeight="1" x14ac:dyDescent="0.15">
      <c r="B13" s="725" t="s">
        <v>175</v>
      </c>
      <c r="C13" s="725"/>
      <c r="D13" s="725"/>
      <c r="E13" s="741" t="s">
        <v>853</v>
      </c>
      <c r="F13" s="742"/>
      <c r="G13" s="743"/>
      <c r="H13" s="725" t="s">
        <v>661</v>
      </c>
      <c r="I13" s="725"/>
      <c r="J13" s="726" t="s">
        <v>665</v>
      </c>
      <c r="K13" s="726"/>
      <c r="L13" s="726"/>
      <c r="M13" s="725" t="s">
        <v>663</v>
      </c>
      <c r="N13" s="725"/>
      <c r="O13" s="725"/>
      <c r="P13" s="738" t="s">
        <v>854</v>
      </c>
      <c r="Q13" s="739"/>
      <c r="R13" s="740"/>
      <c r="S13" s="725" t="s">
        <v>661</v>
      </c>
      <c r="T13" s="725"/>
      <c r="U13" s="726" t="s">
        <v>662</v>
      </c>
      <c r="V13" s="726"/>
      <c r="W13" s="726"/>
    </row>
    <row r="14" spans="2:23" s="31" customFormat="1" ht="25.5" customHeight="1" x14ac:dyDescent="0.15">
      <c r="B14" s="727" t="s">
        <v>177</v>
      </c>
      <c r="C14" s="727"/>
      <c r="D14" s="727"/>
      <c r="E14" s="728" t="s">
        <v>534</v>
      </c>
      <c r="F14" s="728"/>
      <c r="G14" s="728"/>
      <c r="H14" s="729" t="s">
        <v>666</v>
      </c>
      <c r="I14" s="730"/>
      <c r="J14" s="731" t="s">
        <v>533</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855</v>
      </c>
      <c r="F15" s="710"/>
      <c r="G15" s="710"/>
      <c r="H15" s="710"/>
      <c r="I15" s="710"/>
      <c r="J15" s="710"/>
      <c r="K15" s="710"/>
      <c r="L15" s="711"/>
      <c r="M15" s="708" t="s">
        <v>669</v>
      </c>
      <c r="N15" s="708"/>
      <c r="O15" s="708"/>
      <c r="P15" s="709" t="s">
        <v>673</v>
      </c>
      <c r="Q15" s="710"/>
      <c r="R15" s="710"/>
      <c r="S15" s="710"/>
      <c r="T15" s="710"/>
      <c r="U15" s="710"/>
      <c r="V15" s="710"/>
      <c r="W15" s="711"/>
    </row>
    <row r="16" spans="2:23" s="31" customFormat="1" ht="25.5" customHeight="1" x14ac:dyDescent="0.15">
      <c r="B16" s="715" t="s">
        <v>169</v>
      </c>
      <c r="C16" s="715" t="s">
        <v>170</v>
      </c>
      <c r="D16" s="715"/>
      <c r="E16" s="277" t="s">
        <v>491</v>
      </c>
      <c r="F16" s="716"/>
      <c r="G16" s="717"/>
      <c r="H16" s="717"/>
      <c r="I16" s="717"/>
      <c r="J16" s="717"/>
      <c r="K16" s="717"/>
      <c r="L16" s="718"/>
      <c r="M16" s="715" t="s">
        <v>653</v>
      </c>
      <c r="N16" s="715" t="s">
        <v>654</v>
      </c>
      <c r="O16" s="715"/>
      <c r="P16" s="277" t="s">
        <v>491</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4</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545</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525</v>
      </c>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524</v>
      </c>
      <c r="F24" s="739"/>
      <c r="G24" s="740"/>
      <c r="H24" s="725" t="s">
        <v>661</v>
      </c>
      <c r="I24" s="725"/>
      <c r="J24" s="741" t="s">
        <v>662</v>
      </c>
      <c r="K24" s="742"/>
      <c r="L24" s="743"/>
      <c r="M24" s="725" t="s">
        <v>663</v>
      </c>
      <c r="N24" s="725"/>
      <c r="O24" s="725"/>
      <c r="P24" s="738" t="s">
        <v>856</v>
      </c>
      <c r="Q24" s="739"/>
      <c r="R24" s="740"/>
      <c r="S24" s="725" t="s">
        <v>661</v>
      </c>
      <c r="T24" s="725"/>
      <c r="U24" s="726" t="s">
        <v>857</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688</v>
      </c>
      <c r="F26" s="710"/>
      <c r="G26" s="710"/>
      <c r="H26" s="710"/>
      <c r="I26" s="710"/>
      <c r="J26" s="710"/>
      <c r="K26" s="710"/>
      <c r="L26" s="711"/>
      <c r="M26" s="708" t="s">
        <v>669</v>
      </c>
      <c r="N26" s="708"/>
      <c r="O26" s="708"/>
      <c r="P26" s="709" t="s">
        <v>858</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34900EEE-29D1-4186-9AF6-9ABA874B46BE}">
      <formula1>INDIRECT(E7)</formula1>
    </dataValidation>
    <dataValidation allowBlank="1" showInputMessage="1" showErrorMessage="1" prompt="覆工スパン毎に連番を記入。_x000a_数値で入力する。" sqref="E6 E17 P17 P6" xr:uid="{8D2524BE-EF62-4B21-B2B0-C8E9BF622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D9D389-933A-408D-85F5-A1F0AA82A4C5}">
          <x14:formula1>
            <xm:f>'(参考)リスト'!$B$16:$B$21</xm:f>
          </x14:formula1>
          <xm:sqref>E7 E18 P7 P18</xm:sqref>
        </x14:dataValidation>
        <x14:dataValidation type="list" allowBlank="1" showInputMessage="1" showErrorMessage="1" xr:uid="{0B8062D1-8495-4E80-9DCF-9027E2FE30BE}">
          <x14:formula1>
            <xm:f>'(参考)リスト'!$E$16:$E$27</xm:f>
          </x14:formula1>
          <xm:sqref>E9 E20 P9 P20</xm:sqref>
        </x14:dataValidation>
        <x14:dataValidation type="list" allowBlank="1" showInputMessage="1" showErrorMessage="1" xr:uid="{3ECAF446-2E1F-4B36-A070-775747E810A3}">
          <x14:formula1>
            <xm:f>'(参考)リスト'!$D$16:$D$18</xm:f>
          </x14:formula1>
          <xm:sqref>E10 E21 P10 P21</xm:sqref>
        </x14:dataValidation>
        <x14:dataValidation type="list" allowBlank="1" showInputMessage="1" showErrorMessage="1" xr:uid="{08D0E0B4-AD79-41DA-9B91-9B7ACAF4CF19}">
          <x14:formula1>
            <xm:f>'(参考)リスト'!$F$16:$F$21</xm:f>
          </x14:formula1>
          <xm:sqref>E11:E12 E22:E23 P11:P12 P22:P23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D5003-E504-4B08-8304-CB69B0D7F855}">
  <dimension ref="B1:X31"/>
  <sheetViews>
    <sheetView showGridLines="0" showZeros="0" view="pageBreakPreview" zoomScale="112" zoomScaleNormal="70" zoomScaleSheetLayoutView="112" workbookViewId="0">
      <selection activeCell="M10" sqref="M10:M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491</v>
      </c>
      <c r="F5" s="716"/>
      <c r="G5" s="717"/>
      <c r="H5" s="717"/>
      <c r="I5" s="717"/>
      <c r="J5" s="717"/>
      <c r="K5" s="717"/>
      <c r="L5" s="718"/>
      <c r="M5" s="744" t="s">
        <v>653</v>
      </c>
      <c r="N5" s="749" t="s">
        <v>654</v>
      </c>
      <c r="O5" s="750"/>
      <c r="P5" s="277" t="s">
        <v>491</v>
      </c>
      <c r="Q5" s="716"/>
      <c r="R5" s="717"/>
      <c r="S5" s="717"/>
      <c r="T5" s="717"/>
      <c r="U5" s="717"/>
      <c r="V5" s="717"/>
      <c r="W5" s="718"/>
    </row>
    <row r="6" spans="2:23" s="31" customFormat="1" ht="25.5" customHeight="1" x14ac:dyDescent="0.15">
      <c r="B6" s="746"/>
      <c r="C6" s="749" t="s">
        <v>171</v>
      </c>
      <c r="D6" s="750"/>
      <c r="E6" s="278">
        <v>5</v>
      </c>
      <c r="F6" s="719"/>
      <c r="G6" s="720"/>
      <c r="H6" s="720"/>
      <c r="I6" s="720"/>
      <c r="J6" s="720"/>
      <c r="K6" s="720"/>
      <c r="L6" s="721"/>
      <c r="M6" s="746"/>
      <c r="N6" s="749" t="s">
        <v>655</v>
      </c>
      <c r="O6" s="750"/>
      <c r="P6" s="278">
        <v>6</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859</v>
      </c>
      <c r="F13" s="742"/>
      <c r="G13" s="743"/>
      <c r="H13" s="725" t="s">
        <v>661</v>
      </c>
      <c r="I13" s="725"/>
      <c r="J13" s="726" t="s">
        <v>860</v>
      </c>
      <c r="K13" s="726"/>
      <c r="L13" s="726"/>
      <c r="M13" s="725" t="s">
        <v>663</v>
      </c>
      <c r="N13" s="725"/>
      <c r="O13" s="725"/>
      <c r="P13" s="738" t="s">
        <v>861</v>
      </c>
      <c r="Q13" s="739"/>
      <c r="R13" s="740"/>
      <c r="S13" s="725" t="s">
        <v>661</v>
      </c>
      <c r="T13" s="725"/>
      <c r="U13" s="726" t="s">
        <v>862</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863</v>
      </c>
      <c r="Q15" s="710"/>
      <c r="R15" s="710"/>
      <c r="S15" s="710"/>
      <c r="T15" s="710"/>
      <c r="U15" s="710"/>
      <c r="V15" s="710"/>
      <c r="W15" s="711"/>
    </row>
    <row r="16" spans="2:23" s="31" customFormat="1" ht="25.5" customHeight="1" x14ac:dyDescent="0.15">
      <c r="B16" s="715" t="s">
        <v>169</v>
      </c>
      <c r="C16" s="715" t="s">
        <v>170</v>
      </c>
      <c r="D16" s="715"/>
      <c r="E16" s="277" t="s">
        <v>491</v>
      </c>
      <c r="F16" s="716"/>
      <c r="G16" s="717"/>
      <c r="H16" s="717"/>
      <c r="I16" s="717"/>
      <c r="J16" s="717"/>
      <c r="K16" s="717"/>
      <c r="L16" s="718"/>
      <c r="M16" s="715" t="s">
        <v>653</v>
      </c>
      <c r="N16" s="715" t="s">
        <v>654</v>
      </c>
      <c r="O16" s="715"/>
      <c r="P16" s="277" t="s">
        <v>491</v>
      </c>
      <c r="Q16" s="716"/>
      <c r="R16" s="717"/>
      <c r="S16" s="717"/>
      <c r="T16" s="717"/>
      <c r="U16" s="717"/>
      <c r="V16" s="717"/>
      <c r="W16" s="718"/>
    </row>
    <row r="17" spans="2:24" s="31" customFormat="1" ht="25.5" customHeight="1" x14ac:dyDescent="0.15">
      <c r="B17" s="715"/>
      <c r="C17" s="715" t="s">
        <v>171</v>
      </c>
      <c r="D17" s="715"/>
      <c r="E17" s="278">
        <v>7</v>
      </c>
      <c r="F17" s="719"/>
      <c r="G17" s="720"/>
      <c r="H17" s="720"/>
      <c r="I17" s="720"/>
      <c r="J17" s="720"/>
      <c r="K17" s="720"/>
      <c r="L17" s="721"/>
      <c r="M17" s="715"/>
      <c r="N17" s="715" t="s">
        <v>655</v>
      </c>
      <c r="O17" s="715"/>
      <c r="P17" s="278">
        <v>8</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864</v>
      </c>
      <c r="F24" s="739"/>
      <c r="G24" s="740"/>
      <c r="H24" s="725" t="s">
        <v>661</v>
      </c>
      <c r="I24" s="725"/>
      <c r="J24" s="741" t="s">
        <v>865</v>
      </c>
      <c r="K24" s="742"/>
      <c r="L24" s="743"/>
      <c r="M24" s="725" t="s">
        <v>663</v>
      </c>
      <c r="N24" s="725"/>
      <c r="O24" s="725"/>
      <c r="P24" s="738" t="s">
        <v>866</v>
      </c>
      <c r="Q24" s="739"/>
      <c r="R24" s="740"/>
      <c r="S24" s="725" t="s">
        <v>661</v>
      </c>
      <c r="T24" s="725"/>
      <c r="U24" s="726" t="s">
        <v>867</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C73443C1-DDE6-4F1D-89E2-4EAFA7BEBE53}"/>
    <dataValidation type="list" allowBlank="1" showInputMessage="1" showErrorMessage="1" sqref="E8 E19 P8 P19" xr:uid="{5FACDC5B-8575-4079-BC18-DAB97E79951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07A732-166F-43A3-A08E-8C76E7A6A7A2}">
          <x14:formula1>
            <xm:f>'(参考)リスト'!$F$16:$F$21</xm:f>
          </x14:formula1>
          <xm:sqref>E11:E12 E22:E23 P11:P12 P22:P23</xm:sqref>
        </x14:dataValidation>
        <x14:dataValidation type="list" allowBlank="1" showInputMessage="1" showErrorMessage="1" xr:uid="{EE4BF90A-E7A9-4BB4-AB23-45524242A6BF}">
          <x14:formula1>
            <xm:f>'(参考)リスト'!$D$16:$D$18</xm:f>
          </x14:formula1>
          <xm:sqref>E10 E21 P10 P21</xm:sqref>
        </x14:dataValidation>
        <x14:dataValidation type="list" allowBlank="1" showInputMessage="1" showErrorMessage="1" xr:uid="{310FB162-E2E8-46B3-8ECE-E3CD032F6ABF}">
          <x14:formula1>
            <xm:f>'(参考)リスト'!$E$16:$E$27</xm:f>
          </x14:formula1>
          <xm:sqref>E9 E20 P9 P20</xm:sqref>
        </x14:dataValidation>
        <x14:dataValidation type="list" allowBlank="1" showInputMessage="1" showErrorMessage="1" xr:uid="{A1721560-0870-424F-B24F-4C8AF9F91671}">
          <x14:formula1>
            <xm:f>'(参考)リスト'!$B$16:$B$21</xm:f>
          </x14:formula1>
          <xm:sqref>E7 E18 P7 P18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88EE-413B-441C-A168-BE2A3FEA8BA9}">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491</v>
      </c>
      <c r="F5" s="716"/>
      <c r="G5" s="717"/>
      <c r="H5" s="717"/>
      <c r="I5" s="717"/>
      <c r="J5" s="717"/>
      <c r="K5" s="717"/>
      <c r="L5" s="718"/>
      <c r="M5" s="744" t="s">
        <v>653</v>
      </c>
      <c r="N5" s="749" t="s">
        <v>654</v>
      </c>
      <c r="O5" s="750"/>
      <c r="P5" s="277" t="s">
        <v>491</v>
      </c>
      <c r="Q5" s="716"/>
      <c r="R5" s="717"/>
      <c r="S5" s="717"/>
      <c r="T5" s="717"/>
      <c r="U5" s="717"/>
      <c r="V5" s="717"/>
      <c r="W5" s="718"/>
    </row>
    <row r="6" spans="2:23" s="31" customFormat="1" ht="25.5" customHeight="1" x14ac:dyDescent="0.15">
      <c r="B6" s="746"/>
      <c r="C6" s="749" t="s">
        <v>171</v>
      </c>
      <c r="D6" s="750"/>
      <c r="E6" s="278">
        <v>9</v>
      </c>
      <c r="F6" s="719"/>
      <c r="G6" s="720"/>
      <c r="H6" s="720"/>
      <c r="I6" s="720"/>
      <c r="J6" s="720"/>
      <c r="K6" s="720"/>
      <c r="L6" s="721"/>
      <c r="M6" s="746"/>
      <c r="N6" s="749" t="s">
        <v>655</v>
      </c>
      <c r="O6" s="750"/>
      <c r="P6" s="278">
        <v>10</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625</v>
      </c>
      <c r="F8" s="719"/>
      <c r="G8" s="720"/>
      <c r="H8" s="720"/>
      <c r="I8" s="720"/>
      <c r="J8" s="720"/>
      <c r="K8" s="720"/>
      <c r="L8" s="721"/>
      <c r="M8" s="745"/>
      <c r="N8" s="749" t="s">
        <v>273</v>
      </c>
      <c r="O8" s="750"/>
      <c r="P8" s="277" t="s">
        <v>625</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626</v>
      </c>
      <c r="F13" s="742"/>
      <c r="G13" s="743"/>
      <c r="H13" s="725" t="s">
        <v>661</v>
      </c>
      <c r="I13" s="725"/>
      <c r="J13" s="726" t="s">
        <v>682</v>
      </c>
      <c r="K13" s="726"/>
      <c r="L13" s="726"/>
      <c r="M13" s="725" t="s">
        <v>663</v>
      </c>
      <c r="N13" s="725"/>
      <c r="O13" s="725"/>
      <c r="P13" s="738" t="s">
        <v>626</v>
      </c>
      <c r="Q13" s="739"/>
      <c r="R13" s="740"/>
      <c r="S13" s="725" t="s">
        <v>661</v>
      </c>
      <c r="T13" s="725"/>
      <c r="U13" s="726" t="s">
        <v>682</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868</v>
      </c>
      <c r="F15" s="710"/>
      <c r="G15" s="710"/>
      <c r="H15" s="710"/>
      <c r="I15" s="710"/>
      <c r="J15" s="710"/>
      <c r="K15" s="710"/>
      <c r="L15" s="711"/>
      <c r="M15" s="708" t="s">
        <v>669</v>
      </c>
      <c r="N15" s="708"/>
      <c r="O15" s="708"/>
      <c r="P15" s="709" t="s">
        <v>869</v>
      </c>
      <c r="Q15" s="710"/>
      <c r="R15" s="710"/>
      <c r="S15" s="710"/>
      <c r="T15" s="710"/>
      <c r="U15" s="710"/>
      <c r="V15" s="710"/>
      <c r="W15" s="711"/>
    </row>
    <row r="16" spans="2:23" s="31" customFormat="1" ht="25.5" customHeight="1" x14ac:dyDescent="0.15">
      <c r="B16" s="715" t="s">
        <v>169</v>
      </c>
      <c r="C16" s="715" t="s">
        <v>170</v>
      </c>
      <c r="D16" s="715"/>
      <c r="E16" s="277" t="s">
        <v>492</v>
      </c>
      <c r="F16" s="716"/>
      <c r="G16" s="717"/>
      <c r="H16" s="717"/>
      <c r="I16" s="717"/>
      <c r="J16" s="717"/>
      <c r="K16" s="717"/>
      <c r="L16" s="718"/>
      <c r="M16" s="715" t="s">
        <v>653</v>
      </c>
      <c r="N16" s="715" t="s">
        <v>654</v>
      </c>
      <c r="O16" s="715"/>
      <c r="P16" s="277" t="s">
        <v>492</v>
      </c>
      <c r="Q16" s="716"/>
      <c r="R16" s="717"/>
      <c r="S16" s="717"/>
      <c r="T16" s="717"/>
      <c r="U16" s="717"/>
      <c r="V16" s="717"/>
      <c r="W16" s="718"/>
    </row>
    <row r="17" spans="2:24" s="31" customFormat="1" ht="25.5" customHeight="1" x14ac:dyDescent="0.15">
      <c r="B17" s="715"/>
      <c r="C17" s="715" t="s">
        <v>171</v>
      </c>
      <c r="D17" s="715"/>
      <c r="E17" s="278">
        <v>1</v>
      </c>
      <c r="F17" s="719"/>
      <c r="G17" s="720"/>
      <c r="H17" s="720"/>
      <c r="I17" s="720"/>
      <c r="J17" s="720"/>
      <c r="K17" s="720"/>
      <c r="L17" s="721"/>
      <c r="M17" s="715"/>
      <c r="N17" s="715" t="s">
        <v>655</v>
      </c>
      <c r="O17" s="715"/>
      <c r="P17" s="278">
        <v>2</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591</v>
      </c>
      <c r="F19" s="719"/>
      <c r="G19" s="720"/>
      <c r="H19" s="720"/>
      <c r="I19" s="720"/>
      <c r="J19" s="720"/>
      <c r="K19" s="720"/>
      <c r="L19" s="721"/>
      <c r="M19" s="715"/>
      <c r="N19" s="715" t="s">
        <v>273</v>
      </c>
      <c r="O19" s="715"/>
      <c r="P19" s="277" t="s">
        <v>528</v>
      </c>
      <c r="Q19" s="719"/>
      <c r="R19" s="720"/>
      <c r="S19" s="720"/>
      <c r="T19" s="720"/>
      <c r="U19" s="720"/>
      <c r="V19" s="720"/>
      <c r="W19" s="721"/>
    </row>
    <row r="20" spans="2:24" s="31" customFormat="1" ht="25.5" customHeight="1" x14ac:dyDescent="0.15">
      <c r="B20" s="708" t="s">
        <v>131</v>
      </c>
      <c r="C20" s="708"/>
      <c r="D20" s="708"/>
      <c r="E20" s="280" t="s">
        <v>320</v>
      </c>
      <c r="F20" s="719"/>
      <c r="G20" s="720"/>
      <c r="H20" s="720"/>
      <c r="I20" s="720"/>
      <c r="J20" s="720"/>
      <c r="K20" s="720"/>
      <c r="L20" s="721"/>
      <c r="M20" s="708" t="s">
        <v>275</v>
      </c>
      <c r="N20" s="708"/>
      <c r="O20" s="708"/>
      <c r="P20" s="280" t="s">
        <v>292</v>
      </c>
      <c r="Q20" s="719"/>
      <c r="R20" s="720"/>
      <c r="S20" s="720"/>
      <c r="T20" s="720"/>
      <c r="U20" s="720"/>
      <c r="V20" s="720"/>
      <c r="W20" s="721"/>
    </row>
    <row r="21" spans="2:24" s="31" customFormat="1" ht="25.5" customHeight="1" x14ac:dyDescent="0.15">
      <c r="B21" s="744" t="s">
        <v>173</v>
      </c>
      <c r="C21" s="708" t="s">
        <v>174</v>
      </c>
      <c r="D21" s="708"/>
      <c r="E21" s="278" t="s">
        <v>320</v>
      </c>
      <c r="F21" s="719"/>
      <c r="G21" s="720"/>
      <c r="H21" s="720"/>
      <c r="I21" s="720"/>
      <c r="J21" s="720"/>
      <c r="K21" s="720"/>
      <c r="L21" s="721"/>
      <c r="M21" s="744" t="s">
        <v>658</v>
      </c>
      <c r="N21" s="708" t="s">
        <v>274</v>
      </c>
      <c r="O21" s="708"/>
      <c r="P21" s="278" t="s">
        <v>515</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531</v>
      </c>
      <c r="F23" s="722"/>
      <c r="G23" s="723"/>
      <c r="H23" s="723"/>
      <c r="I23" s="723"/>
      <c r="J23" s="723"/>
      <c r="K23" s="723"/>
      <c r="L23" s="724"/>
      <c r="M23" s="746"/>
      <c r="N23" s="708" t="s">
        <v>660</v>
      </c>
      <c r="O23" s="708"/>
      <c r="P23" s="213" t="s">
        <v>541</v>
      </c>
      <c r="Q23" s="722"/>
      <c r="R23" s="723"/>
      <c r="S23" s="723"/>
      <c r="T23" s="723"/>
      <c r="U23" s="723"/>
      <c r="V23" s="723"/>
      <c r="W23" s="724"/>
    </row>
    <row r="24" spans="2:24" s="31" customFormat="1" ht="25.5" customHeight="1" x14ac:dyDescent="0.15">
      <c r="B24" s="725" t="s">
        <v>175</v>
      </c>
      <c r="C24" s="725"/>
      <c r="D24" s="725"/>
      <c r="E24" s="738" t="s">
        <v>870</v>
      </c>
      <c r="F24" s="739"/>
      <c r="G24" s="740"/>
      <c r="H24" s="725" t="s">
        <v>661</v>
      </c>
      <c r="I24" s="725"/>
      <c r="J24" s="741" t="s">
        <v>665</v>
      </c>
      <c r="K24" s="742"/>
      <c r="L24" s="743"/>
      <c r="M24" s="725" t="s">
        <v>663</v>
      </c>
      <c r="N24" s="725"/>
      <c r="O24" s="725"/>
      <c r="P24" s="738" t="s">
        <v>871</v>
      </c>
      <c r="Q24" s="739"/>
      <c r="R24" s="740"/>
      <c r="S24" s="725" t="s">
        <v>661</v>
      </c>
      <c r="T24" s="725"/>
      <c r="U24" s="726" t="s">
        <v>872</v>
      </c>
      <c r="V24" s="726"/>
      <c r="W24" s="726"/>
    </row>
    <row r="25" spans="2:24" s="31" customFormat="1" ht="25.5" customHeight="1" x14ac:dyDescent="0.15">
      <c r="B25" s="727" t="s">
        <v>177</v>
      </c>
      <c r="C25" s="727"/>
      <c r="D25" s="727"/>
      <c r="E25" s="728" t="s">
        <v>534</v>
      </c>
      <c r="F25" s="728"/>
      <c r="G25" s="728"/>
      <c r="H25" s="729" t="s">
        <v>666</v>
      </c>
      <c r="I25" s="730"/>
      <c r="J25" s="731" t="s">
        <v>533</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855</v>
      </c>
      <c r="F26" s="710"/>
      <c r="G26" s="710"/>
      <c r="H26" s="710"/>
      <c r="I26" s="710"/>
      <c r="J26" s="710"/>
      <c r="K26" s="710"/>
      <c r="L26" s="711"/>
      <c r="M26" s="708" t="s">
        <v>669</v>
      </c>
      <c r="N26" s="708"/>
      <c r="O26" s="708"/>
      <c r="P26" s="709" t="s">
        <v>873</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1A13EAB3-0D5A-44E0-832F-481CEC54D1AD}">
      <formula1>INDIRECT(E7)</formula1>
    </dataValidation>
    <dataValidation allowBlank="1" showInputMessage="1" showErrorMessage="1" prompt="覆工スパン毎に連番を記入。_x000a_数値で入力する。" sqref="E6 E17 P17 P6" xr:uid="{5F32EDF3-0BEA-43ED-8474-734B0DA55814}"/>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E5F41F-3712-418C-8EE7-A4FFBE204CCA}">
          <x14:formula1>
            <xm:f>'(参考)リスト'!$B$16:$B$21</xm:f>
          </x14:formula1>
          <xm:sqref>E7 E18 P7 P18</xm:sqref>
        </x14:dataValidation>
        <x14:dataValidation type="list" allowBlank="1" showInputMessage="1" showErrorMessage="1" xr:uid="{456A2D11-9815-4D3E-B11D-08035B7D5E5B}">
          <x14:formula1>
            <xm:f>'(参考)リスト'!$E$16:$E$27</xm:f>
          </x14:formula1>
          <xm:sqref>E9 E20 P9 P20</xm:sqref>
        </x14:dataValidation>
        <x14:dataValidation type="list" allowBlank="1" showInputMessage="1" showErrorMessage="1" xr:uid="{85BE1A85-9890-4E1C-82F8-AB16142C7F56}">
          <x14:formula1>
            <xm:f>'(参考)リスト'!$D$16:$D$18</xm:f>
          </x14:formula1>
          <xm:sqref>E10 E21 P10 P21</xm:sqref>
        </x14:dataValidation>
        <x14:dataValidation type="list" allowBlank="1" showInputMessage="1" showErrorMessage="1" xr:uid="{F1247021-876F-4834-B345-A234E6FABEEB}">
          <x14:formula1>
            <xm:f>'(参考)リスト'!$F$16:$F$21</xm:f>
          </x14:formula1>
          <xm:sqref>E11:E12 E22:E23 P11:P12 P22:P23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8E0E-4E0D-4EA3-974B-1EC23C19199C}">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492</v>
      </c>
      <c r="F5" s="716"/>
      <c r="G5" s="717"/>
      <c r="H5" s="717"/>
      <c r="I5" s="717"/>
      <c r="J5" s="717"/>
      <c r="K5" s="717"/>
      <c r="L5" s="718"/>
      <c r="M5" s="744" t="s">
        <v>653</v>
      </c>
      <c r="N5" s="749" t="s">
        <v>654</v>
      </c>
      <c r="O5" s="750"/>
      <c r="P5" s="277" t="s">
        <v>492</v>
      </c>
      <c r="Q5" s="716"/>
      <c r="R5" s="717"/>
      <c r="S5" s="717"/>
      <c r="T5" s="717"/>
      <c r="U5" s="717"/>
      <c r="V5" s="717"/>
      <c r="W5" s="718"/>
    </row>
    <row r="6" spans="2:23" s="31" customFormat="1" ht="25.5" customHeight="1" x14ac:dyDescent="0.15">
      <c r="B6" s="746"/>
      <c r="C6" s="749" t="s">
        <v>171</v>
      </c>
      <c r="D6" s="750"/>
      <c r="E6" s="278">
        <v>3</v>
      </c>
      <c r="F6" s="719"/>
      <c r="G6" s="720"/>
      <c r="H6" s="720"/>
      <c r="I6" s="720"/>
      <c r="J6" s="720"/>
      <c r="K6" s="720"/>
      <c r="L6" s="721"/>
      <c r="M6" s="746"/>
      <c r="N6" s="749" t="s">
        <v>655</v>
      </c>
      <c r="O6" s="750"/>
      <c r="P6" s="278">
        <v>4</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545</v>
      </c>
      <c r="F8" s="719"/>
      <c r="G8" s="720"/>
      <c r="H8" s="720"/>
      <c r="I8" s="720"/>
      <c r="J8" s="720"/>
      <c r="K8" s="720"/>
      <c r="L8" s="721"/>
      <c r="M8" s="745"/>
      <c r="N8" s="749" t="s">
        <v>273</v>
      </c>
      <c r="O8" s="750"/>
      <c r="P8" s="277" t="s">
        <v>537</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292</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525</v>
      </c>
      <c r="F12" s="722"/>
      <c r="G12" s="723"/>
      <c r="H12" s="723"/>
      <c r="I12" s="723"/>
      <c r="J12" s="723"/>
      <c r="K12" s="723"/>
      <c r="L12" s="724"/>
      <c r="M12" s="746"/>
      <c r="N12" s="715" t="s">
        <v>660</v>
      </c>
      <c r="O12" s="715"/>
      <c r="P12" s="213" t="s">
        <v>531</v>
      </c>
      <c r="Q12" s="722"/>
      <c r="R12" s="723"/>
      <c r="S12" s="723"/>
      <c r="T12" s="723"/>
      <c r="U12" s="723"/>
      <c r="V12" s="723"/>
      <c r="W12" s="724"/>
    </row>
    <row r="13" spans="2:23" s="31" customFormat="1" ht="25.5" customHeight="1" x14ac:dyDescent="0.15">
      <c r="B13" s="725" t="s">
        <v>175</v>
      </c>
      <c r="C13" s="725"/>
      <c r="D13" s="725"/>
      <c r="E13" s="741" t="s">
        <v>524</v>
      </c>
      <c r="F13" s="742"/>
      <c r="G13" s="743"/>
      <c r="H13" s="725" t="s">
        <v>661</v>
      </c>
      <c r="I13" s="725"/>
      <c r="J13" s="726" t="s">
        <v>662</v>
      </c>
      <c r="K13" s="726"/>
      <c r="L13" s="726"/>
      <c r="M13" s="725" t="s">
        <v>663</v>
      </c>
      <c r="N13" s="725"/>
      <c r="O13" s="725"/>
      <c r="P13" s="738" t="s">
        <v>874</v>
      </c>
      <c r="Q13" s="739"/>
      <c r="R13" s="740"/>
      <c r="S13" s="725" t="s">
        <v>661</v>
      </c>
      <c r="T13" s="725"/>
      <c r="U13" s="726" t="s">
        <v>875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534</v>
      </c>
      <c r="Q14" s="748"/>
      <c r="R14" s="748"/>
      <c r="S14" s="736" t="s">
        <v>666</v>
      </c>
      <c r="T14" s="737"/>
      <c r="U14" s="731" t="s">
        <v>533</v>
      </c>
      <c r="V14" s="732"/>
      <c r="W14" s="733"/>
    </row>
    <row r="15" spans="2:23" s="31" customFormat="1" ht="39.75" customHeight="1" x14ac:dyDescent="0.15">
      <c r="B15" s="708" t="s">
        <v>179</v>
      </c>
      <c r="C15" s="708"/>
      <c r="D15" s="708"/>
      <c r="E15" s="709" t="s">
        <v>688</v>
      </c>
      <c r="F15" s="710"/>
      <c r="G15" s="710"/>
      <c r="H15" s="710"/>
      <c r="I15" s="710"/>
      <c r="J15" s="710"/>
      <c r="K15" s="710"/>
      <c r="L15" s="711"/>
      <c r="M15" s="708" t="s">
        <v>669</v>
      </c>
      <c r="N15" s="708"/>
      <c r="O15" s="708"/>
      <c r="P15" s="709" t="s">
        <v>713</v>
      </c>
      <c r="Q15" s="710"/>
      <c r="R15" s="710"/>
      <c r="S15" s="710"/>
      <c r="T15" s="710"/>
      <c r="U15" s="710"/>
      <c r="V15" s="710"/>
      <c r="W15" s="711"/>
    </row>
    <row r="16" spans="2:23" s="31" customFormat="1" ht="25.5" customHeight="1" x14ac:dyDescent="0.15">
      <c r="B16" s="715" t="s">
        <v>169</v>
      </c>
      <c r="C16" s="715" t="s">
        <v>170</v>
      </c>
      <c r="D16" s="715"/>
      <c r="E16" s="277" t="s">
        <v>492</v>
      </c>
      <c r="F16" s="716"/>
      <c r="G16" s="717"/>
      <c r="H16" s="717"/>
      <c r="I16" s="717"/>
      <c r="J16" s="717"/>
      <c r="K16" s="717"/>
      <c r="L16" s="718"/>
      <c r="M16" s="715" t="s">
        <v>653</v>
      </c>
      <c r="N16" s="715" t="s">
        <v>654</v>
      </c>
      <c r="O16" s="715"/>
      <c r="P16" s="277" t="s">
        <v>492</v>
      </c>
      <c r="Q16" s="716"/>
      <c r="R16" s="717"/>
      <c r="S16" s="717"/>
      <c r="T16" s="717"/>
      <c r="U16" s="717"/>
      <c r="V16" s="717"/>
      <c r="W16" s="718"/>
    </row>
    <row r="17" spans="2:24" s="31" customFormat="1" ht="25.5" customHeight="1" x14ac:dyDescent="0.15">
      <c r="B17" s="715"/>
      <c r="C17" s="715" t="s">
        <v>171</v>
      </c>
      <c r="D17" s="715"/>
      <c r="E17" s="278">
        <v>5</v>
      </c>
      <c r="F17" s="719"/>
      <c r="G17" s="720"/>
      <c r="H17" s="720"/>
      <c r="I17" s="720"/>
      <c r="J17" s="720"/>
      <c r="K17" s="720"/>
      <c r="L17" s="721"/>
      <c r="M17" s="715"/>
      <c r="N17" s="715" t="s">
        <v>655</v>
      </c>
      <c r="O17" s="715"/>
      <c r="P17" s="278">
        <v>6</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570</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292</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541</v>
      </c>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689</v>
      </c>
      <c r="F24" s="739"/>
      <c r="G24" s="740"/>
      <c r="H24" s="725" t="s">
        <v>661</v>
      </c>
      <c r="I24" s="725"/>
      <c r="J24" s="741" t="s">
        <v>690</v>
      </c>
      <c r="K24" s="742"/>
      <c r="L24" s="743"/>
      <c r="M24" s="725" t="s">
        <v>663</v>
      </c>
      <c r="N24" s="725"/>
      <c r="O24" s="725"/>
      <c r="P24" s="738" t="s">
        <v>677</v>
      </c>
      <c r="Q24" s="739"/>
      <c r="R24" s="740"/>
      <c r="S24" s="725" t="s">
        <v>661</v>
      </c>
      <c r="T24" s="725"/>
      <c r="U24" s="726" t="s">
        <v>678</v>
      </c>
      <c r="V24" s="726"/>
      <c r="W24" s="726"/>
    </row>
    <row r="25" spans="2:24" s="31" customFormat="1" ht="25.5" customHeight="1" x14ac:dyDescent="0.15">
      <c r="B25" s="727" t="s">
        <v>177</v>
      </c>
      <c r="C25" s="727"/>
      <c r="D25" s="727"/>
      <c r="E25" s="728" t="s">
        <v>534</v>
      </c>
      <c r="F25" s="728"/>
      <c r="G25" s="728"/>
      <c r="H25" s="729" t="s">
        <v>666</v>
      </c>
      <c r="I25" s="730"/>
      <c r="J25" s="731" t="s">
        <v>533</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876</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EAC81FA8-87EF-4164-AE48-50E040C74AF6}">
      <formula1>INDIRECT(E7)</formula1>
    </dataValidation>
    <dataValidation allowBlank="1" showInputMessage="1" showErrorMessage="1" prompt="覆工スパン毎に連番を記入。_x000a_数値で入力する。" sqref="E6 E17 P17 P6" xr:uid="{2872EB24-07AF-4A6F-8658-9D8F88B6F38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E8A1AA-5D66-41EB-8FE1-80123C7D6403}">
          <x14:formula1>
            <xm:f>'(参考)リスト'!$B$16:$B$21</xm:f>
          </x14:formula1>
          <xm:sqref>E7 E18 P7 P18</xm:sqref>
        </x14:dataValidation>
        <x14:dataValidation type="list" allowBlank="1" showInputMessage="1" showErrorMessage="1" xr:uid="{245B72DD-B987-4A1F-BE89-0239FE40DFD3}">
          <x14:formula1>
            <xm:f>'(参考)リスト'!$E$16:$E$27</xm:f>
          </x14:formula1>
          <xm:sqref>E9 E20 P9 P20</xm:sqref>
        </x14:dataValidation>
        <x14:dataValidation type="list" allowBlank="1" showInputMessage="1" showErrorMessage="1" xr:uid="{B3057848-50A4-4186-A98D-34719C0DA655}">
          <x14:formula1>
            <xm:f>'(参考)リスト'!$D$16:$D$18</xm:f>
          </x14:formula1>
          <xm:sqref>E10 E21 P10 P21</xm:sqref>
        </x14:dataValidation>
        <x14:dataValidation type="list" allowBlank="1" showInputMessage="1" showErrorMessage="1" xr:uid="{F8FE1C11-A466-4ED8-8B68-2EC0970D866A}">
          <x14:formula1>
            <xm:f>'(参考)リスト'!$F$16:$F$21</xm:f>
          </x14:formula1>
          <xm:sqref>E11:E12 E22:E23 P11:P12 P22:P23</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050F4-024D-464D-A5BA-3F77BB5587CA}">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492</v>
      </c>
      <c r="F5" s="716"/>
      <c r="G5" s="717"/>
      <c r="H5" s="717"/>
      <c r="I5" s="717"/>
      <c r="J5" s="717"/>
      <c r="K5" s="717"/>
      <c r="L5" s="718"/>
      <c r="M5" s="744" t="s">
        <v>653</v>
      </c>
      <c r="N5" s="749" t="s">
        <v>654</v>
      </c>
      <c r="O5" s="750"/>
      <c r="P5" s="277" t="s">
        <v>492</v>
      </c>
      <c r="Q5" s="716"/>
      <c r="R5" s="717"/>
      <c r="S5" s="717"/>
      <c r="T5" s="717"/>
      <c r="U5" s="717"/>
      <c r="V5" s="717"/>
      <c r="W5" s="718"/>
    </row>
    <row r="6" spans="2:23" s="31" customFormat="1" ht="25.5" customHeight="1" x14ac:dyDescent="0.15">
      <c r="B6" s="746"/>
      <c r="C6" s="749" t="s">
        <v>171</v>
      </c>
      <c r="D6" s="750"/>
      <c r="E6" s="278">
        <v>7</v>
      </c>
      <c r="F6" s="719"/>
      <c r="G6" s="720"/>
      <c r="H6" s="720"/>
      <c r="I6" s="720"/>
      <c r="J6" s="720"/>
      <c r="K6" s="720"/>
      <c r="L6" s="721"/>
      <c r="M6" s="746"/>
      <c r="N6" s="749" t="s">
        <v>655</v>
      </c>
      <c r="O6" s="750"/>
      <c r="P6" s="278">
        <v>8</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691</v>
      </c>
      <c r="F13" s="742"/>
      <c r="G13" s="743"/>
      <c r="H13" s="725" t="s">
        <v>661</v>
      </c>
      <c r="I13" s="725"/>
      <c r="J13" s="726" t="s">
        <v>877</v>
      </c>
      <c r="K13" s="726"/>
      <c r="L13" s="726"/>
      <c r="M13" s="725" t="s">
        <v>663</v>
      </c>
      <c r="N13" s="725"/>
      <c r="O13" s="725"/>
      <c r="P13" s="738" t="s">
        <v>878</v>
      </c>
      <c r="Q13" s="739"/>
      <c r="R13" s="740"/>
      <c r="S13" s="725" t="s">
        <v>661</v>
      </c>
      <c r="T13" s="725"/>
      <c r="U13" s="726" t="s">
        <v>879</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492</v>
      </c>
      <c r="F16" s="716"/>
      <c r="G16" s="717"/>
      <c r="H16" s="717"/>
      <c r="I16" s="717"/>
      <c r="J16" s="717"/>
      <c r="K16" s="717"/>
      <c r="L16" s="718"/>
      <c r="M16" s="715" t="s">
        <v>653</v>
      </c>
      <c r="N16" s="715" t="s">
        <v>654</v>
      </c>
      <c r="O16" s="715"/>
      <c r="P16" s="277" t="s">
        <v>492</v>
      </c>
      <c r="Q16" s="716"/>
      <c r="R16" s="717"/>
      <c r="S16" s="717"/>
      <c r="T16" s="717"/>
      <c r="U16" s="717"/>
      <c r="V16" s="717"/>
      <c r="W16" s="718"/>
    </row>
    <row r="17" spans="2:24" s="31" customFormat="1" ht="25.5" customHeight="1" x14ac:dyDescent="0.15">
      <c r="B17" s="715"/>
      <c r="C17" s="715" t="s">
        <v>171</v>
      </c>
      <c r="D17" s="715"/>
      <c r="E17" s="278">
        <v>9</v>
      </c>
      <c r="F17" s="719"/>
      <c r="G17" s="720"/>
      <c r="H17" s="720"/>
      <c r="I17" s="720"/>
      <c r="J17" s="720"/>
      <c r="K17" s="720"/>
      <c r="L17" s="721"/>
      <c r="M17" s="715"/>
      <c r="N17" s="715" t="s">
        <v>655</v>
      </c>
      <c r="O17" s="715"/>
      <c r="P17" s="278">
        <v>10</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880</v>
      </c>
      <c r="F24" s="739"/>
      <c r="G24" s="740"/>
      <c r="H24" s="725" t="s">
        <v>661</v>
      </c>
      <c r="I24" s="725"/>
      <c r="J24" s="741" t="s">
        <v>881</v>
      </c>
      <c r="K24" s="742"/>
      <c r="L24" s="743"/>
      <c r="M24" s="725" t="s">
        <v>663</v>
      </c>
      <c r="N24" s="725"/>
      <c r="O24" s="725"/>
      <c r="P24" s="738" t="s">
        <v>882</v>
      </c>
      <c r="Q24" s="739"/>
      <c r="R24" s="740"/>
      <c r="S24" s="725" t="s">
        <v>661</v>
      </c>
      <c r="T24" s="725"/>
      <c r="U24" s="726" t="s">
        <v>883</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19DF03D-41B5-4E6A-9AEF-83BD439A1939}"/>
    <dataValidation type="list" allowBlank="1" showInputMessage="1" showErrorMessage="1" sqref="E8 E19 P8 P19" xr:uid="{D5F48F15-BC78-4657-B05B-3571DC2787B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5BC513-1CB7-41B6-A964-11AD71995A83}">
          <x14:formula1>
            <xm:f>'(参考)リスト'!$F$16:$F$21</xm:f>
          </x14:formula1>
          <xm:sqref>E11:E12 E22:E23 P11:P12 P22:P23</xm:sqref>
        </x14:dataValidation>
        <x14:dataValidation type="list" allowBlank="1" showInputMessage="1" showErrorMessage="1" xr:uid="{D4FA9CFC-FB91-454F-8C47-1E8D115C96B0}">
          <x14:formula1>
            <xm:f>'(参考)リスト'!$D$16:$D$18</xm:f>
          </x14:formula1>
          <xm:sqref>E10 E21 P10 P21</xm:sqref>
        </x14:dataValidation>
        <x14:dataValidation type="list" allowBlank="1" showInputMessage="1" showErrorMessage="1" xr:uid="{0F234C84-23D6-4E85-8887-CA8DF612F87A}">
          <x14:formula1>
            <xm:f>'(参考)リスト'!$E$16:$E$27</xm:f>
          </x14:formula1>
          <xm:sqref>E9 E20 P9 P20</xm:sqref>
        </x14:dataValidation>
        <x14:dataValidation type="list" allowBlank="1" showInputMessage="1" showErrorMessage="1" xr:uid="{723DB6E0-C76F-4B2D-8F3D-F2011E4634DF}">
          <x14:formula1>
            <xm:f>'(参考)リスト'!$B$16:$B$21</xm:f>
          </x14:formula1>
          <xm:sqref>E7 E18 P7 P18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0D6BF-9176-4F8C-87E2-77E0D9407D6E}">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492</v>
      </c>
      <c r="F5" s="716"/>
      <c r="G5" s="717"/>
      <c r="H5" s="717"/>
      <c r="I5" s="717"/>
      <c r="J5" s="717"/>
      <c r="K5" s="717"/>
      <c r="L5" s="718"/>
      <c r="M5" s="744" t="s">
        <v>653</v>
      </c>
      <c r="N5" s="749" t="s">
        <v>654</v>
      </c>
      <c r="O5" s="750"/>
      <c r="P5" s="277" t="s">
        <v>493</v>
      </c>
      <c r="Q5" s="716"/>
      <c r="R5" s="717"/>
      <c r="S5" s="717"/>
      <c r="T5" s="717"/>
      <c r="U5" s="717"/>
      <c r="V5" s="717"/>
      <c r="W5" s="718"/>
    </row>
    <row r="6" spans="2:23" s="31" customFormat="1" ht="25.5" customHeight="1" x14ac:dyDescent="0.15">
      <c r="B6" s="746"/>
      <c r="C6" s="749" t="s">
        <v>171</v>
      </c>
      <c r="D6" s="750"/>
      <c r="E6" s="278">
        <v>11</v>
      </c>
      <c r="F6" s="719"/>
      <c r="G6" s="720"/>
      <c r="H6" s="720"/>
      <c r="I6" s="720"/>
      <c r="J6" s="720"/>
      <c r="K6" s="720"/>
      <c r="L6" s="721"/>
      <c r="M6" s="746"/>
      <c r="N6" s="749" t="s">
        <v>655</v>
      </c>
      <c r="O6" s="750"/>
      <c r="P6" s="278">
        <v>1</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603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320</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t="s">
        <v>320</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t="s">
        <v>531</v>
      </c>
      <c r="Q12" s="722"/>
      <c r="R12" s="723"/>
      <c r="S12" s="723"/>
      <c r="T12" s="723"/>
      <c r="U12" s="723"/>
      <c r="V12" s="723"/>
      <c r="W12" s="724"/>
    </row>
    <row r="13" spans="2:23" s="31" customFormat="1" ht="25.5" customHeight="1" x14ac:dyDescent="0.15">
      <c r="B13" s="725" t="s">
        <v>175</v>
      </c>
      <c r="C13" s="725"/>
      <c r="D13" s="725"/>
      <c r="E13" s="741" t="s">
        <v>884</v>
      </c>
      <c r="F13" s="742"/>
      <c r="G13" s="743"/>
      <c r="H13" s="725" t="s">
        <v>661</v>
      </c>
      <c r="I13" s="725"/>
      <c r="J13" s="726" t="s">
        <v>885</v>
      </c>
      <c r="K13" s="726"/>
      <c r="L13" s="726"/>
      <c r="M13" s="725" t="s">
        <v>663</v>
      </c>
      <c r="N13" s="725"/>
      <c r="O13" s="725"/>
      <c r="P13" s="738" t="s">
        <v>886</v>
      </c>
      <c r="Q13" s="739"/>
      <c r="R13" s="740"/>
      <c r="S13" s="725" t="s">
        <v>661</v>
      </c>
      <c r="T13" s="725"/>
      <c r="U13" s="726" t="s">
        <v>665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534</v>
      </c>
      <c r="Q14" s="748"/>
      <c r="R14" s="748"/>
      <c r="S14" s="736" t="s">
        <v>666</v>
      </c>
      <c r="T14" s="737"/>
      <c r="U14" s="731" t="s">
        <v>533</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798</v>
      </c>
      <c r="Q15" s="710"/>
      <c r="R15" s="710"/>
      <c r="S15" s="710"/>
      <c r="T15" s="710"/>
      <c r="U15" s="710"/>
      <c r="V15" s="710"/>
      <c r="W15" s="711"/>
    </row>
    <row r="16" spans="2:23" s="31" customFormat="1" ht="25.5" customHeight="1" x14ac:dyDescent="0.15">
      <c r="B16" s="715" t="s">
        <v>169</v>
      </c>
      <c r="C16" s="715" t="s">
        <v>170</v>
      </c>
      <c r="D16" s="715"/>
      <c r="E16" s="277" t="s">
        <v>493</v>
      </c>
      <c r="F16" s="716"/>
      <c r="G16" s="717"/>
      <c r="H16" s="717"/>
      <c r="I16" s="717"/>
      <c r="J16" s="717"/>
      <c r="K16" s="717"/>
      <c r="L16" s="718"/>
      <c r="M16" s="715" t="s">
        <v>653</v>
      </c>
      <c r="N16" s="715" t="s">
        <v>654</v>
      </c>
      <c r="O16" s="715"/>
      <c r="P16" s="277" t="s">
        <v>493</v>
      </c>
      <c r="Q16" s="716"/>
      <c r="R16" s="717"/>
      <c r="S16" s="717"/>
      <c r="T16" s="717"/>
      <c r="U16" s="717"/>
      <c r="V16" s="717"/>
      <c r="W16" s="718"/>
    </row>
    <row r="17" spans="2:24" s="31" customFormat="1" ht="25.5" customHeight="1" x14ac:dyDescent="0.15">
      <c r="B17" s="715"/>
      <c r="C17" s="715" t="s">
        <v>171</v>
      </c>
      <c r="D17" s="715"/>
      <c r="E17" s="278">
        <v>2</v>
      </c>
      <c r="F17" s="719"/>
      <c r="G17" s="720"/>
      <c r="H17" s="720"/>
      <c r="I17" s="720"/>
      <c r="J17" s="720"/>
      <c r="K17" s="720"/>
      <c r="L17" s="721"/>
      <c r="M17" s="715"/>
      <c r="N17" s="715" t="s">
        <v>655</v>
      </c>
      <c r="O17" s="715"/>
      <c r="P17" s="278">
        <v>3</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887</v>
      </c>
      <c r="F24" s="739"/>
      <c r="G24" s="740"/>
      <c r="H24" s="725" t="s">
        <v>661</v>
      </c>
      <c r="I24" s="725"/>
      <c r="J24" s="741" t="s">
        <v>888</v>
      </c>
      <c r="K24" s="742"/>
      <c r="L24" s="743"/>
      <c r="M24" s="725" t="s">
        <v>663</v>
      </c>
      <c r="N24" s="725"/>
      <c r="O24" s="725"/>
      <c r="P24" s="738" t="s">
        <v>889</v>
      </c>
      <c r="Q24" s="739"/>
      <c r="R24" s="740"/>
      <c r="S24" s="725" t="s">
        <v>661</v>
      </c>
      <c r="T24" s="725"/>
      <c r="U24" s="726" t="s">
        <v>890</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319F9904-3352-4D1D-A640-E37A2970DC81}"/>
    <dataValidation type="list" allowBlank="1" showInputMessage="1" showErrorMessage="1" sqref="E8 E19 P8 P19" xr:uid="{41C21F2D-3A38-4C8E-BAF2-F06403B293E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32FE9D-06E6-4EF4-9C73-C8915129CB64}">
          <x14:formula1>
            <xm:f>'(参考)リスト'!$F$16:$F$21</xm:f>
          </x14:formula1>
          <xm:sqref>E11:E12 E22:E23 P11:P12 P22:P23</xm:sqref>
        </x14:dataValidation>
        <x14:dataValidation type="list" allowBlank="1" showInputMessage="1" showErrorMessage="1" xr:uid="{972A967A-368D-4F4D-AEE4-88CEA3C995D3}">
          <x14:formula1>
            <xm:f>'(参考)リスト'!$D$16:$D$18</xm:f>
          </x14:formula1>
          <xm:sqref>E10 E21 P10 P21</xm:sqref>
        </x14:dataValidation>
        <x14:dataValidation type="list" allowBlank="1" showInputMessage="1" showErrorMessage="1" xr:uid="{A23C59BE-696B-41E4-89FF-59ADC35D6717}">
          <x14:formula1>
            <xm:f>'(参考)リスト'!$E$16:$E$27</xm:f>
          </x14:formula1>
          <xm:sqref>E9 E20 P9 P20</xm:sqref>
        </x14:dataValidation>
        <x14:dataValidation type="list" allowBlank="1" showInputMessage="1" showErrorMessage="1" xr:uid="{1176E9F4-074A-4F50-945C-3AEA5FFAAFF4}">
          <x14:formula1>
            <xm:f>'(参考)リスト'!$B$16:$B$21</xm:f>
          </x14:formula1>
          <xm:sqref>E7 E18 P7 P18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0434A-D828-47E9-9C38-2B0E754A9BD0}">
  <dimension ref="B1:X31"/>
  <sheetViews>
    <sheetView showGridLines="0" showZeros="0" view="pageBreakPreview" topLeftCell="A8"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493</v>
      </c>
      <c r="F5" s="716"/>
      <c r="G5" s="717"/>
      <c r="H5" s="717"/>
      <c r="I5" s="717"/>
      <c r="J5" s="717"/>
      <c r="K5" s="717"/>
      <c r="L5" s="718"/>
      <c r="M5" s="744" t="s">
        <v>653</v>
      </c>
      <c r="N5" s="749" t="s">
        <v>654</v>
      </c>
      <c r="O5" s="750"/>
      <c r="P5" s="277" t="s">
        <v>493</v>
      </c>
      <c r="Q5" s="716"/>
      <c r="R5" s="717"/>
      <c r="S5" s="717"/>
      <c r="T5" s="717"/>
      <c r="U5" s="717"/>
      <c r="V5" s="717"/>
      <c r="W5" s="718"/>
    </row>
    <row r="6" spans="2:23" s="31" customFormat="1" ht="25.5" customHeight="1" x14ac:dyDescent="0.15">
      <c r="B6" s="746"/>
      <c r="C6" s="749" t="s">
        <v>171</v>
      </c>
      <c r="D6" s="750"/>
      <c r="E6" s="278">
        <v>4</v>
      </c>
      <c r="F6" s="719"/>
      <c r="G6" s="720"/>
      <c r="H6" s="720"/>
      <c r="I6" s="720"/>
      <c r="J6" s="720"/>
      <c r="K6" s="720"/>
      <c r="L6" s="721"/>
      <c r="M6" s="746"/>
      <c r="N6" s="749" t="s">
        <v>655</v>
      </c>
      <c r="O6" s="750"/>
      <c r="P6" s="278">
        <v>5</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843</v>
      </c>
      <c r="F13" s="742"/>
      <c r="G13" s="743"/>
      <c r="H13" s="725" t="s">
        <v>661</v>
      </c>
      <c r="I13" s="725"/>
      <c r="J13" s="726" t="s">
        <v>891</v>
      </c>
      <c r="K13" s="726"/>
      <c r="L13" s="726"/>
      <c r="M13" s="725" t="s">
        <v>663</v>
      </c>
      <c r="N13" s="725"/>
      <c r="O13" s="725"/>
      <c r="P13" s="738" t="s">
        <v>892</v>
      </c>
      <c r="Q13" s="739"/>
      <c r="R13" s="740"/>
      <c r="S13" s="725" t="s">
        <v>661</v>
      </c>
      <c r="T13" s="725"/>
      <c r="U13" s="726" t="s">
        <v>893</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493</v>
      </c>
      <c r="F16" s="716"/>
      <c r="G16" s="717"/>
      <c r="H16" s="717"/>
      <c r="I16" s="717"/>
      <c r="J16" s="717"/>
      <c r="K16" s="717"/>
      <c r="L16" s="718"/>
      <c r="M16" s="715" t="s">
        <v>653</v>
      </c>
      <c r="N16" s="715" t="s">
        <v>654</v>
      </c>
      <c r="O16" s="715"/>
      <c r="P16" s="277" t="s">
        <v>494</v>
      </c>
      <c r="Q16" s="716"/>
      <c r="R16" s="717"/>
      <c r="S16" s="717"/>
      <c r="T16" s="717"/>
      <c r="U16" s="717"/>
      <c r="V16" s="717"/>
      <c r="W16" s="718"/>
    </row>
    <row r="17" spans="2:24" s="31" customFormat="1" ht="25.5" customHeight="1" x14ac:dyDescent="0.15">
      <c r="B17" s="715"/>
      <c r="C17" s="715" t="s">
        <v>171</v>
      </c>
      <c r="D17" s="715"/>
      <c r="E17" s="278">
        <v>6</v>
      </c>
      <c r="F17" s="719"/>
      <c r="G17" s="720"/>
      <c r="H17" s="720"/>
      <c r="I17" s="720"/>
      <c r="J17" s="720"/>
      <c r="K17" s="720"/>
      <c r="L17" s="721"/>
      <c r="M17" s="715"/>
      <c r="N17" s="715" t="s">
        <v>655</v>
      </c>
      <c r="O17" s="715"/>
      <c r="P17" s="278">
        <v>1</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591</v>
      </c>
      <c r="F19" s="719"/>
      <c r="G19" s="720"/>
      <c r="H19" s="720"/>
      <c r="I19" s="720"/>
      <c r="J19" s="720"/>
      <c r="K19" s="720"/>
      <c r="L19" s="721"/>
      <c r="M19" s="715"/>
      <c r="N19" s="715" t="s">
        <v>273</v>
      </c>
      <c r="O19" s="715"/>
      <c r="P19" s="277" t="s">
        <v>603</v>
      </c>
      <c r="Q19" s="719"/>
      <c r="R19" s="720"/>
      <c r="S19" s="720"/>
      <c r="T19" s="720"/>
      <c r="U19" s="720"/>
      <c r="V19" s="720"/>
      <c r="W19" s="721"/>
    </row>
    <row r="20" spans="2:24" s="31" customFormat="1" ht="25.5" customHeight="1" x14ac:dyDescent="0.15">
      <c r="B20" s="708" t="s">
        <v>131</v>
      </c>
      <c r="C20" s="708"/>
      <c r="D20" s="708"/>
      <c r="E20" s="280" t="s">
        <v>292</v>
      </c>
      <c r="F20" s="719"/>
      <c r="G20" s="720"/>
      <c r="H20" s="720"/>
      <c r="I20" s="720"/>
      <c r="J20" s="720"/>
      <c r="K20" s="720"/>
      <c r="L20" s="721"/>
      <c r="M20" s="708" t="s">
        <v>275</v>
      </c>
      <c r="N20" s="708"/>
      <c r="O20" s="708"/>
      <c r="P20" s="280" t="s">
        <v>320</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531</v>
      </c>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894</v>
      </c>
      <c r="F24" s="739"/>
      <c r="G24" s="740"/>
      <c r="H24" s="725" t="s">
        <v>661</v>
      </c>
      <c r="I24" s="725"/>
      <c r="J24" s="741" t="s">
        <v>682</v>
      </c>
      <c r="K24" s="742"/>
      <c r="L24" s="743"/>
      <c r="M24" s="725" t="s">
        <v>663</v>
      </c>
      <c r="N24" s="725"/>
      <c r="O24" s="725"/>
      <c r="P24" s="738" t="s">
        <v>895</v>
      </c>
      <c r="Q24" s="739"/>
      <c r="R24" s="740"/>
      <c r="S24" s="725" t="s">
        <v>661</v>
      </c>
      <c r="T24" s="725"/>
      <c r="U24" s="726" t="s">
        <v>665</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534</v>
      </c>
      <c r="Q25" s="728"/>
      <c r="R25" s="728"/>
      <c r="S25" s="736" t="s">
        <v>666</v>
      </c>
      <c r="T25" s="737"/>
      <c r="U25" s="731" t="s">
        <v>533</v>
      </c>
      <c r="V25" s="732"/>
      <c r="W25" s="733"/>
    </row>
    <row r="26" spans="2:24" s="31" customFormat="1" ht="39.75" customHeight="1" x14ac:dyDescent="0.15">
      <c r="B26" s="708" t="s">
        <v>179</v>
      </c>
      <c r="C26" s="708"/>
      <c r="D26" s="708"/>
      <c r="E26" s="709" t="s">
        <v>896</v>
      </c>
      <c r="F26" s="710"/>
      <c r="G26" s="710"/>
      <c r="H26" s="710"/>
      <c r="I26" s="710"/>
      <c r="J26" s="710"/>
      <c r="K26" s="710"/>
      <c r="L26" s="711"/>
      <c r="M26" s="708" t="s">
        <v>669</v>
      </c>
      <c r="N26" s="708"/>
      <c r="O26" s="708"/>
      <c r="P26" s="709" t="s">
        <v>798</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A150D1A8-F69F-450B-AA8C-99A0C5A57E39}">
      <formula1>INDIRECT(E7)</formula1>
    </dataValidation>
    <dataValidation allowBlank="1" showInputMessage="1" showErrorMessage="1" prompt="覆工スパン毎に連番を記入。_x000a_数値で入力する。" sqref="E6 E17 P17 P6" xr:uid="{26E776CD-3F3A-45FE-A41D-DBE0E75FE87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098C247-0419-4A57-BCEF-7B1BA0B5D2FB}">
          <x14:formula1>
            <xm:f>'(参考)リスト'!$B$16:$B$21</xm:f>
          </x14:formula1>
          <xm:sqref>E7 E18 P7 P18</xm:sqref>
        </x14:dataValidation>
        <x14:dataValidation type="list" allowBlank="1" showInputMessage="1" showErrorMessage="1" xr:uid="{FA6D3E79-8770-411F-BFDD-485C79A1F6E8}">
          <x14:formula1>
            <xm:f>'(参考)リスト'!$E$16:$E$27</xm:f>
          </x14:formula1>
          <xm:sqref>E9 E20 P9 P20</xm:sqref>
        </x14:dataValidation>
        <x14:dataValidation type="list" allowBlank="1" showInputMessage="1" showErrorMessage="1" xr:uid="{92576CA5-C590-46BA-8AEC-9A8A4198C475}">
          <x14:formula1>
            <xm:f>'(参考)リスト'!$D$16:$D$18</xm:f>
          </x14:formula1>
          <xm:sqref>E10 E21 P10 P21</xm:sqref>
        </x14:dataValidation>
        <x14:dataValidation type="list" allowBlank="1" showInputMessage="1" showErrorMessage="1" xr:uid="{B561267F-D50E-4BE9-8040-FB86FA83BEC5}">
          <x14:formula1>
            <xm:f>'(参考)リスト'!$F$16:$F$21</xm:f>
          </x14:formula1>
          <xm:sqref>E11:E12 E22:E23 P11:P12 P22:P23</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E7805-7443-4277-8FF2-8D0CFD4DF505}">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494</v>
      </c>
      <c r="F5" s="716"/>
      <c r="G5" s="717"/>
      <c r="H5" s="717"/>
      <c r="I5" s="717"/>
      <c r="J5" s="717"/>
      <c r="K5" s="717"/>
      <c r="L5" s="718"/>
      <c r="M5" s="744" t="s">
        <v>653</v>
      </c>
      <c r="N5" s="749" t="s">
        <v>654</v>
      </c>
      <c r="O5" s="750"/>
      <c r="P5" s="277" t="s">
        <v>494</v>
      </c>
      <c r="Q5" s="716"/>
      <c r="R5" s="717"/>
      <c r="S5" s="717"/>
      <c r="T5" s="717"/>
      <c r="U5" s="717"/>
      <c r="V5" s="717"/>
      <c r="W5" s="718"/>
    </row>
    <row r="6" spans="2:23" s="31" customFormat="1" ht="25.5" customHeight="1" x14ac:dyDescent="0.15">
      <c r="B6" s="746"/>
      <c r="C6" s="749" t="s">
        <v>171</v>
      </c>
      <c r="D6" s="750"/>
      <c r="E6" s="278">
        <v>2</v>
      </c>
      <c r="F6" s="719"/>
      <c r="G6" s="720"/>
      <c r="H6" s="720"/>
      <c r="I6" s="720"/>
      <c r="J6" s="720"/>
      <c r="K6" s="720"/>
      <c r="L6" s="721"/>
      <c r="M6" s="746"/>
      <c r="N6" s="749" t="s">
        <v>655</v>
      </c>
      <c r="O6" s="750"/>
      <c r="P6" s="278">
        <v>3</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603</v>
      </c>
      <c r="F8" s="719"/>
      <c r="G8" s="720"/>
      <c r="H8" s="720"/>
      <c r="I8" s="720"/>
      <c r="J8" s="720"/>
      <c r="K8" s="720"/>
      <c r="L8" s="721"/>
      <c r="M8" s="745"/>
      <c r="N8" s="749" t="s">
        <v>273</v>
      </c>
      <c r="O8" s="750"/>
      <c r="P8" s="277" t="s">
        <v>528</v>
      </c>
      <c r="Q8" s="719"/>
      <c r="R8" s="720"/>
      <c r="S8" s="720"/>
      <c r="T8" s="720"/>
      <c r="U8" s="720"/>
      <c r="V8" s="720"/>
      <c r="W8" s="721"/>
    </row>
    <row r="9" spans="2:23" s="31" customFormat="1" ht="25.5" customHeight="1" x14ac:dyDescent="0.15">
      <c r="B9" s="751" t="s">
        <v>131</v>
      </c>
      <c r="C9" s="753"/>
      <c r="D9" s="752"/>
      <c r="E9" s="280" t="s">
        <v>320</v>
      </c>
      <c r="F9" s="719"/>
      <c r="G9" s="720"/>
      <c r="H9" s="720"/>
      <c r="I9" s="720"/>
      <c r="J9" s="720"/>
      <c r="K9" s="720"/>
      <c r="L9" s="721"/>
      <c r="M9" s="749" t="s">
        <v>275</v>
      </c>
      <c r="N9" s="754"/>
      <c r="O9" s="750"/>
      <c r="P9" s="280" t="s">
        <v>292</v>
      </c>
      <c r="Q9" s="719"/>
      <c r="R9" s="720"/>
      <c r="S9" s="720"/>
      <c r="T9" s="720"/>
      <c r="U9" s="720"/>
      <c r="V9" s="720"/>
      <c r="W9" s="721"/>
    </row>
    <row r="10" spans="2:23" s="31" customFormat="1" ht="25.5" customHeight="1" x14ac:dyDescent="0.15">
      <c r="B10" s="744" t="s">
        <v>173</v>
      </c>
      <c r="C10" s="751" t="s">
        <v>174</v>
      </c>
      <c r="D10" s="752"/>
      <c r="E10" s="278" t="s">
        <v>320</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531</v>
      </c>
      <c r="F12" s="722"/>
      <c r="G12" s="723"/>
      <c r="H12" s="723"/>
      <c r="I12" s="723"/>
      <c r="J12" s="723"/>
      <c r="K12" s="723"/>
      <c r="L12" s="724"/>
      <c r="M12" s="746"/>
      <c r="N12" s="715" t="s">
        <v>660</v>
      </c>
      <c r="O12" s="715"/>
      <c r="P12" s="213" t="s">
        <v>541</v>
      </c>
      <c r="Q12" s="722"/>
      <c r="R12" s="723"/>
      <c r="S12" s="723"/>
      <c r="T12" s="723"/>
      <c r="U12" s="723"/>
      <c r="V12" s="723"/>
      <c r="W12" s="724"/>
    </row>
    <row r="13" spans="2:23" s="31" customFormat="1" ht="25.5" customHeight="1" x14ac:dyDescent="0.15">
      <c r="B13" s="725" t="s">
        <v>175</v>
      </c>
      <c r="C13" s="725"/>
      <c r="D13" s="725"/>
      <c r="E13" s="741" t="s">
        <v>897</v>
      </c>
      <c r="F13" s="742"/>
      <c r="G13" s="743"/>
      <c r="H13" s="725" t="s">
        <v>661</v>
      </c>
      <c r="I13" s="725"/>
      <c r="J13" s="726" t="s">
        <v>665</v>
      </c>
      <c r="K13" s="726"/>
      <c r="L13" s="726"/>
      <c r="M13" s="725" t="s">
        <v>663</v>
      </c>
      <c r="N13" s="725"/>
      <c r="O13" s="725"/>
      <c r="P13" s="738" t="s">
        <v>898</v>
      </c>
      <c r="Q13" s="739"/>
      <c r="R13" s="740"/>
      <c r="S13" s="725" t="s">
        <v>661</v>
      </c>
      <c r="T13" s="725"/>
      <c r="U13" s="726" t="s">
        <v>899</v>
      </c>
      <c r="V13" s="726"/>
      <c r="W13" s="726"/>
    </row>
    <row r="14" spans="2:23" s="31" customFormat="1" ht="25.5" customHeight="1" x14ac:dyDescent="0.15">
      <c r="B14" s="727" t="s">
        <v>177</v>
      </c>
      <c r="C14" s="727"/>
      <c r="D14" s="727"/>
      <c r="E14" s="728" t="s">
        <v>534</v>
      </c>
      <c r="F14" s="728"/>
      <c r="G14" s="728"/>
      <c r="H14" s="729" t="s">
        <v>666</v>
      </c>
      <c r="I14" s="730"/>
      <c r="J14" s="731" t="s">
        <v>533</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798</v>
      </c>
      <c r="F15" s="710"/>
      <c r="G15" s="710"/>
      <c r="H15" s="710"/>
      <c r="I15" s="710"/>
      <c r="J15" s="710"/>
      <c r="K15" s="710"/>
      <c r="L15" s="711"/>
      <c r="M15" s="708" t="s">
        <v>669</v>
      </c>
      <c r="N15" s="708"/>
      <c r="O15" s="708"/>
      <c r="P15" s="709" t="s">
        <v>873</v>
      </c>
      <c r="Q15" s="710"/>
      <c r="R15" s="710"/>
      <c r="S15" s="710"/>
      <c r="T15" s="710"/>
      <c r="U15" s="710"/>
      <c r="V15" s="710"/>
      <c r="W15" s="711"/>
    </row>
    <row r="16" spans="2:23" s="31" customFormat="1" ht="25.5" customHeight="1" x14ac:dyDescent="0.15">
      <c r="B16" s="715" t="s">
        <v>169</v>
      </c>
      <c r="C16" s="715" t="s">
        <v>170</v>
      </c>
      <c r="D16" s="715"/>
      <c r="E16" s="277" t="s">
        <v>494</v>
      </c>
      <c r="F16" s="716"/>
      <c r="G16" s="717"/>
      <c r="H16" s="717"/>
      <c r="I16" s="717"/>
      <c r="J16" s="717"/>
      <c r="K16" s="717"/>
      <c r="L16" s="718"/>
      <c r="M16" s="715" t="s">
        <v>653</v>
      </c>
      <c r="N16" s="715" t="s">
        <v>654</v>
      </c>
      <c r="O16" s="715"/>
      <c r="P16" s="277" t="s">
        <v>494</v>
      </c>
      <c r="Q16" s="716"/>
      <c r="R16" s="717"/>
      <c r="S16" s="717"/>
      <c r="T16" s="717"/>
      <c r="U16" s="717"/>
      <c r="V16" s="717"/>
      <c r="W16" s="718"/>
    </row>
    <row r="17" spans="2:24" s="31" customFormat="1" ht="25.5" customHeight="1" x14ac:dyDescent="0.15">
      <c r="B17" s="715"/>
      <c r="C17" s="715" t="s">
        <v>171</v>
      </c>
      <c r="D17" s="715"/>
      <c r="E17" s="278">
        <v>4</v>
      </c>
      <c r="F17" s="719"/>
      <c r="G17" s="720"/>
      <c r="H17" s="720"/>
      <c r="I17" s="720"/>
      <c r="J17" s="720"/>
      <c r="K17" s="720"/>
      <c r="L17" s="721"/>
      <c r="M17" s="715"/>
      <c r="N17" s="715" t="s">
        <v>655</v>
      </c>
      <c r="O17" s="715"/>
      <c r="P17" s="278">
        <v>5</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545</v>
      </c>
      <c r="F19" s="719"/>
      <c r="G19" s="720"/>
      <c r="H19" s="720"/>
      <c r="I19" s="720"/>
      <c r="J19" s="720"/>
      <c r="K19" s="720"/>
      <c r="L19" s="721"/>
      <c r="M19" s="715"/>
      <c r="N19" s="715" t="s">
        <v>273</v>
      </c>
      <c r="O19" s="715"/>
      <c r="P19" s="277" t="s">
        <v>537</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292</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515</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525</v>
      </c>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524</v>
      </c>
      <c r="F24" s="739"/>
      <c r="G24" s="740"/>
      <c r="H24" s="725" t="s">
        <v>661</v>
      </c>
      <c r="I24" s="725"/>
      <c r="J24" s="741" t="s">
        <v>662</v>
      </c>
      <c r="K24" s="742"/>
      <c r="L24" s="743"/>
      <c r="M24" s="725" t="s">
        <v>663</v>
      </c>
      <c r="N24" s="725"/>
      <c r="O24" s="725"/>
      <c r="P24" s="738" t="s">
        <v>900</v>
      </c>
      <c r="Q24" s="739"/>
      <c r="R24" s="740"/>
      <c r="S24" s="725" t="s">
        <v>661</v>
      </c>
      <c r="T24" s="725"/>
      <c r="U24" s="726" t="s">
        <v>901</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534</v>
      </c>
      <c r="Q25" s="728"/>
      <c r="R25" s="728"/>
      <c r="S25" s="736" t="s">
        <v>666</v>
      </c>
      <c r="T25" s="737"/>
      <c r="U25" s="731" t="s">
        <v>533</v>
      </c>
      <c r="V25" s="732"/>
      <c r="W25" s="733"/>
    </row>
    <row r="26" spans="2:24" s="31" customFormat="1" ht="39.75" customHeight="1" x14ac:dyDescent="0.15">
      <c r="B26" s="708" t="s">
        <v>179</v>
      </c>
      <c r="C26" s="708"/>
      <c r="D26" s="708"/>
      <c r="E26" s="709" t="s">
        <v>688</v>
      </c>
      <c r="F26" s="710"/>
      <c r="G26" s="710"/>
      <c r="H26" s="710"/>
      <c r="I26" s="710"/>
      <c r="J26" s="710"/>
      <c r="K26" s="710"/>
      <c r="L26" s="711"/>
      <c r="M26" s="708" t="s">
        <v>669</v>
      </c>
      <c r="N26" s="708"/>
      <c r="O26" s="708"/>
      <c r="P26" s="709" t="s">
        <v>713</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9F64BA6D-7B59-4938-BFD0-73D2CEF2ABD0}"/>
    <dataValidation type="list" allowBlank="1" showInputMessage="1" showErrorMessage="1" sqref="E8 E19 P8 P19" xr:uid="{169169BF-A5A4-4C75-ABED-9E8D9A2DF93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42795F-13B2-4B96-8C1A-E055D540DB70}">
          <x14:formula1>
            <xm:f>'(参考)リスト'!$F$16:$F$21</xm:f>
          </x14:formula1>
          <xm:sqref>E11:E12 E22:E23 P11:P12 P22:P23</xm:sqref>
        </x14:dataValidation>
        <x14:dataValidation type="list" allowBlank="1" showInputMessage="1" showErrorMessage="1" xr:uid="{9CD8BCD3-CFBD-4AF7-A18F-72BAF3B9348B}">
          <x14:formula1>
            <xm:f>'(参考)リスト'!$D$16:$D$18</xm:f>
          </x14:formula1>
          <xm:sqref>E10 E21 P10 P21</xm:sqref>
        </x14:dataValidation>
        <x14:dataValidation type="list" allowBlank="1" showInputMessage="1" showErrorMessage="1" xr:uid="{E9942E9C-78A6-4B8D-B198-4FA5948D6082}">
          <x14:formula1>
            <xm:f>'(参考)リスト'!$E$16:$E$27</xm:f>
          </x14:formula1>
          <xm:sqref>E9 E20 P9 P20</xm:sqref>
        </x14:dataValidation>
        <x14:dataValidation type="list" allowBlank="1" showInputMessage="1" showErrorMessage="1" xr:uid="{78AE671F-5963-46AF-9675-6E0CF0D4500B}">
          <x14:formula1>
            <xm:f>'(参考)リスト'!$B$16:$B$21</xm:f>
          </x14:formula1>
          <xm:sqref>E7 E18 P7 P18</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AF364-F394-40F6-A445-F690D502B829}">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494</v>
      </c>
      <c r="F5" s="716"/>
      <c r="G5" s="717"/>
      <c r="H5" s="717"/>
      <c r="I5" s="717"/>
      <c r="J5" s="717"/>
      <c r="K5" s="717"/>
      <c r="L5" s="718"/>
      <c r="M5" s="744" t="s">
        <v>653</v>
      </c>
      <c r="N5" s="749" t="s">
        <v>654</v>
      </c>
      <c r="O5" s="750"/>
      <c r="P5" s="277" t="s">
        <v>494</v>
      </c>
      <c r="Q5" s="716"/>
      <c r="R5" s="717"/>
      <c r="S5" s="717"/>
      <c r="T5" s="717"/>
      <c r="U5" s="717"/>
      <c r="V5" s="717"/>
      <c r="W5" s="718"/>
    </row>
    <row r="6" spans="2:23" s="31" customFormat="1" ht="25.5" customHeight="1" x14ac:dyDescent="0.15">
      <c r="B6" s="746"/>
      <c r="C6" s="749" t="s">
        <v>171</v>
      </c>
      <c r="D6" s="750"/>
      <c r="E6" s="278">
        <v>6</v>
      </c>
      <c r="F6" s="719"/>
      <c r="G6" s="720"/>
      <c r="H6" s="720"/>
      <c r="I6" s="720"/>
      <c r="J6" s="720"/>
      <c r="K6" s="720"/>
      <c r="L6" s="721"/>
      <c r="M6" s="746"/>
      <c r="N6" s="749" t="s">
        <v>655</v>
      </c>
      <c r="O6" s="750"/>
      <c r="P6" s="278">
        <v>7</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701</v>
      </c>
      <c r="F13" s="742"/>
      <c r="G13" s="743"/>
      <c r="H13" s="725" t="s">
        <v>661</v>
      </c>
      <c r="I13" s="725"/>
      <c r="J13" s="726" t="s">
        <v>702</v>
      </c>
      <c r="K13" s="726"/>
      <c r="L13" s="726"/>
      <c r="M13" s="725" t="s">
        <v>663</v>
      </c>
      <c r="N13" s="725"/>
      <c r="O13" s="725"/>
      <c r="P13" s="738" t="s">
        <v>902</v>
      </c>
      <c r="Q13" s="739"/>
      <c r="R13" s="740"/>
      <c r="S13" s="725" t="s">
        <v>661</v>
      </c>
      <c r="T13" s="725"/>
      <c r="U13" s="726" t="s">
        <v>903</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494</v>
      </c>
      <c r="F16" s="716"/>
      <c r="G16" s="717"/>
      <c r="H16" s="717"/>
      <c r="I16" s="717"/>
      <c r="J16" s="717"/>
      <c r="K16" s="717"/>
      <c r="L16" s="718"/>
      <c r="M16" s="715" t="s">
        <v>653</v>
      </c>
      <c r="N16" s="715" t="s">
        <v>654</v>
      </c>
      <c r="O16" s="715"/>
      <c r="P16" s="277" t="s">
        <v>494</v>
      </c>
      <c r="Q16" s="716"/>
      <c r="R16" s="717"/>
      <c r="S16" s="717"/>
      <c r="T16" s="717"/>
      <c r="U16" s="717"/>
      <c r="V16" s="717"/>
      <c r="W16" s="718"/>
    </row>
    <row r="17" spans="2:24" s="31" customFormat="1" ht="25.5" customHeight="1" x14ac:dyDescent="0.15">
      <c r="B17" s="715"/>
      <c r="C17" s="715" t="s">
        <v>171</v>
      </c>
      <c r="D17" s="715"/>
      <c r="E17" s="278">
        <v>8</v>
      </c>
      <c r="F17" s="719"/>
      <c r="G17" s="720"/>
      <c r="H17" s="720"/>
      <c r="I17" s="720"/>
      <c r="J17" s="720"/>
      <c r="K17" s="720"/>
      <c r="L17" s="721"/>
      <c r="M17" s="715"/>
      <c r="N17" s="715" t="s">
        <v>655</v>
      </c>
      <c r="O17" s="715"/>
      <c r="P17" s="278">
        <v>9</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904</v>
      </c>
      <c r="F24" s="739"/>
      <c r="G24" s="740"/>
      <c r="H24" s="725" t="s">
        <v>661</v>
      </c>
      <c r="I24" s="725"/>
      <c r="J24" s="741" t="s">
        <v>905</v>
      </c>
      <c r="K24" s="742"/>
      <c r="L24" s="743"/>
      <c r="M24" s="725" t="s">
        <v>663</v>
      </c>
      <c r="N24" s="725"/>
      <c r="O24" s="725"/>
      <c r="P24" s="738" t="s">
        <v>906</v>
      </c>
      <c r="Q24" s="739"/>
      <c r="R24" s="740"/>
      <c r="S24" s="725" t="s">
        <v>661</v>
      </c>
      <c r="T24" s="725"/>
      <c r="U24" s="726" t="s">
        <v>907</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7650325D-4AA8-4059-9120-9503A73DABA1}">
      <formula1>INDIRECT(E7)</formula1>
    </dataValidation>
    <dataValidation allowBlank="1" showInputMessage="1" showErrorMessage="1" prompt="覆工スパン毎に連番を記入。_x000a_数値で入力する。" sqref="E6 E17 P17 P6" xr:uid="{16DCA052-BFF7-4FC0-8650-8FE24711113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1083B3-F3A3-4BA1-9980-A35BECF32DF4}">
          <x14:formula1>
            <xm:f>'(参考)リスト'!$B$16:$B$21</xm:f>
          </x14:formula1>
          <xm:sqref>E7 E18 P7 P18</xm:sqref>
        </x14:dataValidation>
        <x14:dataValidation type="list" allowBlank="1" showInputMessage="1" showErrorMessage="1" xr:uid="{90EC1B3E-F240-4382-B8E9-E2336A34C6EB}">
          <x14:formula1>
            <xm:f>'(参考)リスト'!$E$16:$E$27</xm:f>
          </x14:formula1>
          <xm:sqref>E9 E20 P9 P20</xm:sqref>
        </x14:dataValidation>
        <x14:dataValidation type="list" allowBlank="1" showInputMessage="1" showErrorMessage="1" xr:uid="{556FA2CB-0859-4221-80A9-4781BCA84C2E}">
          <x14:formula1>
            <xm:f>'(参考)リスト'!$D$16:$D$18</xm:f>
          </x14:formula1>
          <xm:sqref>E10 E21 P10 P21</xm:sqref>
        </x14:dataValidation>
        <x14:dataValidation type="list" allowBlank="1" showInputMessage="1" showErrorMessage="1" xr:uid="{02490688-E0CA-4284-98F7-1DE51390EB35}">
          <x14:formula1>
            <xm:f>'(参考)リスト'!$F$16:$F$21</xm:f>
          </x14:formula1>
          <xm:sqref>E11:E12 E22:E23 P11:P12 P22:P23</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7ADDC-15C1-4DB2-B208-BC6C535A96D4}">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495</v>
      </c>
      <c r="F5" s="716"/>
      <c r="G5" s="717"/>
      <c r="H5" s="717"/>
      <c r="I5" s="717"/>
      <c r="J5" s="717"/>
      <c r="K5" s="717"/>
      <c r="L5" s="718"/>
      <c r="M5" s="744" t="s">
        <v>653</v>
      </c>
      <c r="N5" s="749" t="s">
        <v>654</v>
      </c>
      <c r="O5" s="750"/>
      <c r="P5" s="277" t="s">
        <v>495</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884</v>
      </c>
      <c r="F13" s="742"/>
      <c r="G13" s="743"/>
      <c r="H13" s="725" t="s">
        <v>661</v>
      </c>
      <c r="I13" s="725"/>
      <c r="J13" s="726" t="s">
        <v>908</v>
      </c>
      <c r="K13" s="726"/>
      <c r="L13" s="726"/>
      <c r="M13" s="725" t="s">
        <v>663</v>
      </c>
      <c r="N13" s="725"/>
      <c r="O13" s="725"/>
      <c r="P13" s="738" t="s">
        <v>909</v>
      </c>
      <c r="Q13" s="739"/>
      <c r="R13" s="740"/>
      <c r="S13" s="725" t="s">
        <v>661</v>
      </c>
      <c r="T13" s="725"/>
      <c r="U13" s="726" t="s">
        <v>910</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911</v>
      </c>
      <c r="Q15" s="710"/>
      <c r="R15" s="710"/>
      <c r="S15" s="710"/>
      <c r="T15" s="710"/>
      <c r="U15" s="710"/>
      <c r="V15" s="710"/>
      <c r="W15" s="711"/>
    </row>
    <row r="16" spans="2:23" s="31" customFormat="1" ht="25.5" customHeight="1" x14ac:dyDescent="0.15">
      <c r="B16" s="715" t="s">
        <v>169</v>
      </c>
      <c r="C16" s="715" t="s">
        <v>170</v>
      </c>
      <c r="D16" s="715"/>
      <c r="E16" s="277" t="s">
        <v>495</v>
      </c>
      <c r="F16" s="716"/>
      <c r="G16" s="717"/>
      <c r="H16" s="717"/>
      <c r="I16" s="717"/>
      <c r="J16" s="717"/>
      <c r="K16" s="717"/>
      <c r="L16" s="718"/>
      <c r="M16" s="715" t="s">
        <v>653</v>
      </c>
      <c r="N16" s="715" t="s">
        <v>654</v>
      </c>
      <c r="O16" s="715"/>
      <c r="P16" s="277" t="s">
        <v>495</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4</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912</v>
      </c>
      <c r="F24" s="739"/>
      <c r="G24" s="740"/>
      <c r="H24" s="725" t="s">
        <v>661</v>
      </c>
      <c r="I24" s="725"/>
      <c r="J24" s="741" t="s">
        <v>913</v>
      </c>
      <c r="K24" s="742"/>
      <c r="L24" s="743"/>
      <c r="M24" s="725" t="s">
        <v>663</v>
      </c>
      <c r="N24" s="725"/>
      <c r="O24" s="725"/>
      <c r="P24" s="738" t="s">
        <v>686</v>
      </c>
      <c r="Q24" s="739"/>
      <c r="R24" s="740"/>
      <c r="S24" s="725" t="s">
        <v>661</v>
      </c>
      <c r="T24" s="725"/>
      <c r="U24" s="726" t="s">
        <v>914</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11A91EA9-9D17-4317-8CC0-A78B3987A21B}"/>
    <dataValidation type="list" allowBlank="1" showInputMessage="1" showErrorMessage="1" sqref="E8 E19 P8 P19" xr:uid="{8B84F0A6-8DE9-4FE3-84D7-556956605B8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7528D6-0210-40B9-A396-C6E2C492C8C8}">
          <x14:formula1>
            <xm:f>'(参考)リスト'!$F$16:$F$21</xm:f>
          </x14:formula1>
          <xm:sqref>E11:E12 E22:E23 P11:P12 P22:P23</xm:sqref>
        </x14:dataValidation>
        <x14:dataValidation type="list" allowBlank="1" showInputMessage="1" showErrorMessage="1" xr:uid="{377D7CFB-0606-4262-8FA0-4DD2040F76BD}">
          <x14:formula1>
            <xm:f>'(参考)リスト'!$D$16:$D$18</xm:f>
          </x14:formula1>
          <xm:sqref>E10 E21 P10 P21</xm:sqref>
        </x14:dataValidation>
        <x14:dataValidation type="list" allowBlank="1" showInputMessage="1" showErrorMessage="1" xr:uid="{99BCA352-A5F0-40EA-870E-C8C11A78087C}">
          <x14:formula1>
            <xm:f>'(参考)リスト'!$E$16:$E$27</xm:f>
          </x14:formula1>
          <xm:sqref>E9 E20 P9 P20</xm:sqref>
        </x14:dataValidation>
        <x14:dataValidation type="list" allowBlank="1" showInputMessage="1" showErrorMessage="1" xr:uid="{389A72EF-B9FA-4220-80C7-863CA15DDDF2}">
          <x14:formula1>
            <xm:f>'(参考)リスト'!$B$16:$B$21</xm:f>
          </x14:formula1>
          <xm:sqref>E7 E18 P7 P18</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D48B8-9742-4361-AD75-72ED7CE7FA0F}">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495</v>
      </c>
      <c r="F5" s="716"/>
      <c r="G5" s="717"/>
      <c r="H5" s="717"/>
      <c r="I5" s="717"/>
      <c r="J5" s="717"/>
      <c r="K5" s="717"/>
      <c r="L5" s="718"/>
      <c r="M5" s="744" t="s">
        <v>653</v>
      </c>
      <c r="N5" s="749" t="s">
        <v>654</v>
      </c>
      <c r="O5" s="750"/>
      <c r="P5" s="277" t="s">
        <v>495</v>
      </c>
      <c r="Q5" s="716"/>
      <c r="R5" s="717"/>
      <c r="S5" s="717"/>
      <c r="T5" s="717"/>
      <c r="U5" s="717"/>
      <c r="V5" s="717"/>
      <c r="W5" s="718"/>
    </row>
    <row r="6" spans="2:23" s="31" customFormat="1" ht="25.5" customHeight="1" x14ac:dyDescent="0.15">
      <c r="B6" s="746"/>
      <c r="C6" s="749" t="s">
        <v>171</v>
      </c>
      <c r="D6" s="750"/>
      <c r="E6" s="278">
        <v>5</v>
      </c>
      <c r="F6" s="719"/>
      <c r="G6" s="720"/>
      <c r="H6" s="720"/>
      <c r="I6" s="720"/>
      <c r="J6" s="720"/>
      <c r="K6" s="720"/>
      <c r="L6" s="721"/>
      <c r="M6" s="746"/>
      <c r="N6" s="749" t="s">
        <v>655</v>
      </c>
      <c r="O6" s="750"/>
      <c r="P6" s="278">
        <v>6</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915</v>
      </c>
      <c r="F13" s="742"/>
      <c r="G13" s="743"/>
      <c r="H13" s="725" t="s">
        <v>661</v>
      </c>
      <c r="I13" s="725"/>
      <c r="J13" s="726" t="s">
        <v>916</v>
      </c>
      <c r="K13" s="726"/>
      <c r="L13" s="726"/>
      <c r="M13" s="725" t="s">
        <v>663</v>
      </c>
      <c r="N13" s="725"/>
      <c r="O13" s="725"/>
      <c r="P13" s="738" t="s">
        <v>917</v>
      </c>
      <c r="Q13" s="739"/>
      <c r="R13" s="740"/>
      <c r="S13" s="725" t="s">
        <v>661</v>
      </c>
      <c r="T13" s="725"/>
      <c r="U13" s="726" t="s">
        <v>918</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858</v>
      </c>
      <c r="Q15" s="710"/>
      <c r="R15" s="710"/>
      <c r="S15" s="710"/>
      <c r="T15" s="710"/>
      <c r="U15" s="710"/>
      <c r="V15" s="710"/>
      <c r="W15" s="711"/>
    </row>
    <row r="16" spans="2:23" s="31" customFormat="1" ht="25.5" customHeight="1" x14ac:dyDescent="0.15">
      <c r="B16" s="715" t="s">
        <v>169</v>
      </c>
      <c r="C16" s="715" t="s">
        <v>170</v>
      </c>
      <c r="D16" s="715"/>
      <c r="E16" s="277" t="s">
        <v>495</v>
      </c>
      <c r="F16" s="716"/>
      <c r="G16" s="717"/>
      <c r="H16" s="717"/>
      <c r="I16" s="717"/>
      <c r="J16" s="717"/>
      <c r="K16" s="717"/>
      <c r="L16" s="718"/>
      <c r="M16" s="715" t="s">
        <v>653</v>
      </c>
      <c r="N16" s="715" t="s">
        <v>654</v>
      </c>
      <c r="O16" s="715"/>
      <c r="P16" s="277" t="s">
        <v>495</v>
      </c>
      <c r="Q16" s="716"/>
      <c r="R16" s="717"/>
      <c r="S16" s="717"/>
      <c r="T16" s="717"/>
      <c r="U16" s="717"/>
      <c r="V16" s="717"/>
      <c r="W16" s="718"/>
    </row>
    <row r="17" spans="2:24" s="31" customFormat="1" ht="25.5" customHeight="1" x14ac:dyDescent="0.15">
      <c r="B17" s="715"/>
      <c r="C17" s="715" t="s">
        <v>171</v>
      </c>
      <c r="D17" s="715"/>
      <c r="E17" s="278">
        <v>7</v>
      </c>
      <c r="F17" s="719"/>
      <c r="G17" s="720"/>
      <c r="H17" s="720"/>
      <c r="I17" s="720"/>
      <c r="J17" s="720"/>
      <c r="K17" s="720"/>
      <c r="L17" s="721"/>
      <c r="M17" s="715"/>
      <c r="N17" s="715" t="s">
        <v>655</v>
      </c>
      <c r="O17" s="715"/>
      <c r="P17" s="278">
        <v>8</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625</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919</v>
      </c>
      <c r="F24" s="739"/>
      <c r="G24" s="740"/>
      <c r="H24" s="725" t="s">
        <v>661</v>
      </c>
      <c r="I24" s="725"/>
      <c r="J24" s="741" t="s">
        <v>920</v>
      </c>
      <c r="K24" s="742"/>
      <c r="L24" s="743"/>
      <c r="M24" s="725" t="s">
        <v>663</v>
      </c>
      <c r="N24" s="725"/>
      <c r="O24" s="725"/>
      <c r="P24" s="738" t="s">
        <v>626</v>
      </c>
      <c r="Q24" s="739"/>
      <c r="R24" s="740"/>
      <c r="S24" s="725" t="s">
        <v>661</v>
      </c>
      <c r="T24" s="725"/>
      <c r="U24" s="726" t="s">
        <v>682</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868</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43DCDA95-A2EB-4E05-ACB6-1EF27008F36E}">
      <formula1>INDIRECT(E7)</formula1>
    </dataValidation>
    <dataValidation allowBlank="1" showInputMessage="1" showErrorMessage="1" prompt="覆工スパン毎に連番を記入。_x000a_数値で入力する。" sqref="E6 E17 P17 P6" xr:uid="{975DD623-FAD7-477A-B6AF-CF397061BE8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C28BCFF-9D8E-4C33-96F7-F22C2A834750}">
          <x14:formula1>
            <xm:f>'(参考)リスト'!$B$16:$B$21</xm:f>
          </x14:formula1>
          <xm:sqref>E7 E18 P7 P18</xm:sqref>
        </x14:dataValidation>
        <x14:dataValidation type="list" allowBlank="1" showInputMessage="1" showErrorMessage="1" xr:uid="{AB7DFF63-C219-4F5E-A774-D122042ACF34}">
          <x14:formula1>
            <xm:f>'(参考)リスト'!$E$16:$E$27</xm:f>
          </x14:formula1>
          <xm:sqref>E9 E20 P9 P20</xm:sqref>
        </x14:dataValidation>
        <x14:dataValidation type="list" allowBlank="1" showInputMessage="1" showErrorMessage="1" xr:uid="{916F039C-1484-458D-B2B9-46EAC7F9A174}">
          <x14:formula1>
            <xm:f>'(参考)リスト'!$D$16:$D$18</xm:f>
          </x14:formula1>
          <xm:sqref>E10 E21 P10 P21</xm:sqref>
        </x14:dataValidation>
        <x14:dataValidation type="list" allowBlank="1" showInputMessage="1" showErrorMessage="1" xr:uid="{49636229-8735-42B9-94DC-B35550BCD6E9}">
          <x14:formula1>
            <xm:f>'(参考)リスト'!$F$16:$F$21</xm:f>
          </x14:formula1>
          <xm:sqref>E11:E12 E22:E23 P11:P12 P22:P23</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D584-38D7-4EF5-BBCA-D38258E2FC8F}">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496</v>
      </c>
      <c r="F5" s="716"/>
      <c r="G5" s="717"/>
      <c r="H5" s="717"/>
      <c r="I5" s="717"/>
      <c r="J5" s="717"/>
      <c r="K5" s="717"/>
      <c r="L5" s="718"/>
      <c r="M5" s="744" t="s">
        <v>653</v>
      </c>
      <c r="N5" s="749" t="s">
        <v>654</v>
      </c>
      <c r="O5" s="750"/>
      <c r="P5" s="277" t="s">
        <v>496</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528</v>
      </c>
      <c r="F8" s="719"/>
      <c r="G8" s="720"/>
      <c r="H8" s="720"/>
      <c r="I8" s="720"/>
      <c r="J8" s="720"/>
      <c r="K8" s="720"/>
      <c r="L8" s="721"/>
      <c r="M8" s="745"/>
      <c r="N8" s="749" t="s">
        <v>273</v>
      </c>
      <c r="O8" s="750"/>
      <c r="P8" s="277" t="s">
        <v>528</v>
      </c>
      <c r="Q8" s="719"/>
      <c r="R8" s="720"/>
      <c r="S8" s="720"/>
      <c r="T8" s="720"/>
      <c r="U8" s="720"/>
      <c r="V8" s="720"/>
      <c r="W8" s="721"/>
    </row>
    <row r="9" spans="2:23" s="31" customFormat="1" ht="25.5" customHeight="1" x14ac:dyDescent="0.15">
      <c r="B9" s="751" t="s">
        <v>131</v>
      </c>
      <c r="C9" s="753"/>
      <c r="D9" s="752"/>
      <c r="E9" s="280" t="s">
        <v>292</v>
      </c>
      <c r="F9" s="719"/>
      <c r="G9" s="720"/>
      <c r="H9" s="720"/>
      <c r="I9" s="720"/>
      <c r="J9" s="720"/>
      <c r="K9" s="720"/>
      <c r="L9" s="721"/>
      <c r="M9" s="749" t="s">
        <v>275</v>
      </c>
      <c r="N9" s="754"/>
      <c r="O9" s="750"/>
      <c r="P9" s="280" t="s">
        <v>292</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541</v>
      </c>
      <c r="F12" s="722"/>
      <c r="G12" s="723"/>
      <c r="H12" s="723"/>
      <c r="I12" s="723"/>
      <c r="J12" s="723"/>
      <c r="K12" s="723"/>
      <c r="L12" s="724"/>
      <c r="M12" s="746"/>
      <c r="N12" s="715" t="s">
        <v>660</v>
      </c>
      <c r="O12" s="715"/>
      <c r="P12" s="213" t="s">
        <v>541</v>
      </c>
      <c r="Q12" s="722"/>
      <c r="R12" s="723"/>
      <c r="S12" s="723"/>
      <c r="T12" s="723"/>
      <c r="U12" s="723"/>
      <c r="V12" s="723"/>
      <c r="W12" s="724"/>
    </row>
    <row r="13" spans="2:23" s="31" customFormat="1" ht="25.5" customHeight="1" x14ac:dyDescent="0.15">
      <c r="B13" s="725" t="s">
        <v>175</v>
      </c>
      <c r="C13" s="725"/>
      <c r="D13" s="725"/>
      <c r="E13" s="741" t="s">
        <v>921</v>
      </c>
      <c r="F13" s="742"/>
      <c r="G13" s="743"/>
      <c r="H13" s="725" t="s">
        <v>661</v>
      </c>
      <c r="I13" s="725"/>
      <c r="J13" s="726" t="s">
        <v>922</v>
      </c>
      <c r="K13" s="726"/>
      <c r="L13" s="726"/>
      <c r="M13" s="725" t="s">
        <v>663</v>
      </c>
      <c r="N13" s="725"/>
      <c r="O13" s="725"/>
      <c r="P13" s="738" t="s">
        <v>689</v>
      </c>
      <c r="Q13" s="739"/>
      <c r="R13" s="740"/>
      <c r="S13" s="725" t="s">
        <v>661</v>
      </c>
      <c r="T13" s="725"/>
      <c r="U13" s="726" t="s">
        <v>923</v>
      </c>
      <c r="V13" s="726"/>
      <c r="W13" s="726"/>
    </row>
    <row r="14" spans="2:23" s="31" customFormat="1" ht="25.5" customHeight="1" x14ac:dyDescent="0.15">
      <c r="B14" s="727" t="s">
        <v>177</v>
      </c>
      <c r="C14" s="727"/>
      <c r="D14" s="727"/>
      <c r="E14" s="728" t="s">
        <v>534</v>
      </c>
      <c r="F14" s="728"/>
      <c r="G14" s="728"/>
      <c r="H14" s="729" t="s">
        <v>666</v>
      </c>
      <c r="I14" s="730"/>
      <c r="J14" s="731" t="s">
        <v>533</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873</v>
      </c>
      <c r="F15" s="710"/>
      <c r="G15" s="710"/>
      <c r="H15" s="710"/>
      <c r="I15" s="710"/>
      <c r="J15" s="710"/>
      <c r="K15" s="710"/>
      <c r="L15" s="711"/>
      <c r="M15" s="708" t="s">
        <v>669</v>
      </c>
      <c r="N15" s="708"/>
      <c r="O15" s="708"/>
      <c r="P15" s="709" t="s">
        <v>873</v>
      </c>
      <c r="Q15" s="710"/>
      <c r="R15" s="710"/>
      <c r="S15" s="710"/>
      <c r="T15" s="710"/>
      <c r="U15" s="710"/>
      <c r="V15" s="710"/>
      <c r="W15" s="711"/>
    </row>
    <row r="16" spans="2:23" s="31" customFormat="1" ht="25.5" customHeight="1" x14ac:dyDescent="0.15">
      <c r="B16" s="715" t="s">
        <v>169</v>
      </c>
      <c r="C16" s="715" t="s">
        <v>170</v>
      </c>
      <c r="D16" s="715"/>
      <c r="E16" s="277" t="s">
        <v>496</v>
      </c>
      <c r="F16" s="716"/>
      <c r="G16" s="717"/>
      <c r="H16" s="717"/>
      <c r="I16" s="717"/>
      <c r="J16" s="717"/>
      <c r="K16" s="717"/>
      <c r="L16" s="718"/>
      <c r="M16" s="715" t="s">
        <v>653</v>
      </c>
      <c r="N16" s="715" t="s">
        <v>654</v>
      </c>
      <c r="O16" s="715"/>
      <c r="P16" s="277" t="s">
        <v>496</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4</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545</v>
      </c>
      <c r="F19" s="719"/>
      <c r="G19" s="720"/>
      <c r="H19" s="720"/>
      <c r="I19" s="720"/>
      <c r="J19" s="720"/>
      <c r="K19" s="720"/>
      <c r="L19" s="721"/>
      <c r="M19" s="715"/>
      <c r="N19" s="715" t="s">
        <v>273</v>
      </c>
      <c r="O19" s="715"/>
      <c r="P19" s="277" t="s">
        <v>558</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320</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525</v>
      </c>
      <c r="F23" s="722"/>
      <c r="G23" s="723"/>
      <c r="H23" s="723"/>
      <c r="I23" s="723"/>
      <c r="J23" s="723"/>
      <c r="K23" s="723"/>
      <c r="L23" s="724"/>
      <c r="M23" s="746"/>
      <c r="N23" s="708" t="s">
        <v>660</v>
      </c>
      <c r="O23" s="708"/>
      <c r="P23" s="213" t="s">
        <v>531</v>
      </c>
      <c r="Q23" s="722"/>
      <c r="R23" s="723"/>
      <c r="S23" s="723"/>
      <c r="T23" s="723"/>
      <c r="U23" s="723"/>
      <c r="V23" s="723"/>
      <c r="W23" s="724"/>
    </row>
    <row r="24" spans="2:24" s="31" customFormat="1" ht="25.5" customHeight="1" x14ac:dyDescent="0.15">
      <c r="B24" s="725" t="s">
        <v>175</v>
      </c>
      <c r="C24" s="725"/>
      <c r="D24" s="725"/>
      <c r="E24" s="738" t="s">
        <v>524</v>
      </c>
      <c r="F24" s="739"/>
      <c r="G24" s="740"/>
      <c r="H24" s="725" t="s">
        <v>661</v>
      </c>
      <c r="I24" s="725"/>
      <c r="J24" s="741" t="s">
        <v>662</v>
      </c>
      <c r="K24" s="742"/>
      <c r="L24" s="743"/>
      <c r="M24" s="725" t="s">
        <v>663</v>
      </c>
      <c r="N24" s="725"/>
      <c r="O24" s="725"/>
      <c r="P24" s="738" t="s">
        <v>924</v>
      </c>
      <c r="Q24" s="739"/>
      <c r="R24" s="740"/>
      <c r="S24" s="725" t="s">
        <v>661</v>
      </c>
      <c r="T24" s="725"/>
      <c r="U24" s="726" t="s">
        <v>665</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534</v>
      </c>
      <c r="Q25" s="728"/>
      <c r="R25" s="728"/>
      <c r="S25" s="736" t="s">
        <v>666</v>
      </c>
      <c r="T25" s="737"/>
      <c r="U25" s="731" t="s">
        <v>533</v>
      </c>
      <c r="V25" s="732"/>
      <c r="W25" s="733"/>
    </row>
    <row r="26" spans="2:24" s="31" customFormat="1" ht="39.75" customHeight="1" x14ac:dyDescent="0.15">
      <c r="B26" s="708" t="s">
        <v>179</v>
      </c>
      <c r="C26" s="708"/>
      <c r="D26" s="708"/>
      <c r="E26" s="709" t="s">
        <v>688</v>
      </c>
      <c r="F26" s="710"/>
      <c r="G26" s="710"/>
      <c r="H26" s="710"/>
      <c r="I26" s="710"/>
      <c r="J26" s="710"/>
      <c r="K26" s="710"/>
      <c r="L26" s="711"/>
      <c r="M26" s="708" t="s">
        <v>669</v>
      </c>
      <c r="N26" s="708"/>
      <c r="O26" s="708"/>
      <c r="P26" s="709" t="s">
        <v>823</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2666D690-1638-4FE4-977C-76BBF92BD8D5}"/>
    <dataValidation type="list" allowBlank="1" showInputMessage="1" showErrorMessage="1" sqref="E8 E19 P8 P19" xr:uid="{8DF154CE-79F7-45DE-95A2-85DCCDF030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98641F8-2CDC-4AE4-88A9-9065C82FE004}">
          <x14:formula1>
            <xm:f>'(参考)リスト'!$F$16:$F$21</xm:f>
          </x14:formula1>
          <xm:sqref>E11:E12 E22:E23 P11:P12 P22:P23</xm:sqref>
        </x14:dataValidation>
        <x14:dataValidation type="list" allowBlank="1" showInputMessage="1" showErrorMessage="1" xr:uid="{4C196EBA-8391-488A-B3F7-04C366DE29EB}">
          <x14:formula1>
            <xm:f>'(参考)リスト'!$D$16:$D$18</xm:f>
          </x14:formula1>
          <xm:sqref>E10 E21 P10 P21</xm:sqref>
        </x14:dataValidation>
        <x14:dataValidation type="list" allowBlank="1" showInputMessage="1" showErrorMessage="1" xr:uid="{929955E8-8096-43C7-A7B4-53D9D2EE1A00}">
          <x14:formula1>
            <xm:f>'(参考)リスト'!$E$16:$E$27</xm:f>
          </x14:formula1>
          <xm:sqref>E9 E20 P9 P20</xm:sqref>
        </x14:dataValidation>
        <x14:dataValidation type="list" allowBlank="1" showInputMessage="1" showErrorMessage="1" xr:uid="{1CCD4A3D-D570-4F81-88E5-9C4284160E24}">
          <x14:formula1>
            <xm:f>'(参考)リスト'!$B$16:$B$21</xm:f>
          </x14:formula1>
          <xm:sqref>E7 E18 P7 P18</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FA660-5AEB-4A04-A992-20394F4F4087}">
  <dimension ref="B1:X31"/>
  <sheetViews>
    <sheetView showGridLines="0" showZeros="0" view="pageBreakPreview" topLeftCell="A8"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496</v>
      </c>
      <c r="F5" s="716"/>
      <c r="G5" s="717"/>
      <c r="H5" s="717"/>
      <c r="I5" s="717"/>
      <c r="J5" s="717"/>
      <c r="K5" s="717"/>
      <c r="L5" s="718"/>
      <c r="M5" s="744" t="s">
        <v>653</v>
      </c>
      <c r="N5" s="749" t="s">
        <v>654</v>
      </c>
      <c r="O5" s="750"/>
      <c r="P5" s="277" t="s">
        <v>496</v>
      </c>
      <c r="Q5" s="716"/>
      <c r="R5" s="717"/>
      <c r="S5" s="717"/>
      <c r="T5" s="717"/>
      <c r="U5" s="717"/>
      <c r="V5" s="717"/>
      <c r="W5" s="718"/>
    </row>
    <row r="6" spans="2:23" s="31" customFormat="1" ht="25.5" customHeight="1" x14ac:dyDescent="0.15">
      <c r="B6" s="746"/>
      <c r="C6" s="749" t="s">
        <v>171</v>
      </c>
      <c r="D6" s="750"/>
      <c r="E6" s="278">
        <v>5</v>
      </c>
      <c r="F6" s="719"/>
      <c r="G6" s="720"/>
      <c r="H6" s="720"/>
      <c r="I6" s="720"/>
      <c r="J6" s="720"/>
      <c r="K6" s="720"/>
      <c r="L6" s="721"/>
      <c r="M6" s="746"/>
      <c r="N6" s="749" t="s">
        <v>655</v>
      </c>
      <c r="O6" s="750"/>
      <c r="P6" s="278">
        <v>6</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864</v>
      </c>
      <c r="F13" s="742"/>
      <c r="G13" s="743"/>
      <c r="H13" s="725" t="s">
        <v>661</v>
      </c>
      <c r="I13" s="725"/>
      <c r="J13" s="726" t="s">
        <v>865</v>
      </c>
      <c r="K13" s="726"/>
      <c r="L13" s="726"/>
      <c r="M13" s="725" t="s">
        <v>663</v>
      </c>
      <c r="N13" s="725"/>
      <c r="O13" s="725"/>
      <c r="P13" s="738" t="s">
        <v>925</v>
      </c>
      <c r="Q13" s="739"/>
      <c r="R13" s="740"/>
      <c r="S13" s="725" t="s">
        <v>661</v>
      </c>
      <c r="T13" s="725"/>
      <c r="U13" s="726" t="s">
        <v>813</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496</v>
      </c>
      <c r="F16" s="716"/>
      <c r="G16" s="717"/>
      <c r="H16" s="717"/>
      <c r="I16" s="717"/>
      <c r="J16" s="717"/>
      <c r="K16" s="717"/>
      <c r="L16" s="718"/>
      <c r="M16" s="715" t="s">
        <v>653</v>
      </c>
      <c r="N16" s="715" t="s">
        <v>654</v>
      </c>
      <c r="O16" s="715"/>
      <c r="P16" s="277" t="s">
        <v>496</v>
      </c>
      <c r="Q16" s="716"/>
      <c r="R16" s="717"/>
      <c r="S16" s="717"/>
      <c r="T16" s="717"/>
      <c r="U16" s="717"/>
      <c r="V16" s="717"/>
      <c r="W16" s="718"/>
    </row>
    <row r="17" spans="2:24" s="31" customFormat="1" ht="25.5" customHeight="1" x14ac:dyDescent="0.15">
      <c r="B17" s="715"/>
      <c r="C17" s="715" t="s">
        <v>171</v>
      </c>
      <c r="D17" s="715"/>
      <c r="E17" s="278">
        <v>7</v>
      </c>
      <c r="F17" s="719"/>
      <c r="G17" s="720"/>
      <c r="H17" s="720"/>
      <c r="I17" s="720"/>
      <c r="J17" s="720"/>
      <c r="K17" s="720"/>
      <c r="L17" s="721"/>
      <c r="M17" s="715"/>
      <c r="N17" s="715" t="s">
        <v>655</v>
      </c>
      <c r="O17" s="715"/>
      <c r="P17" s="278">
        <v>8</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736</v>
      </c>
      <c r="F24" s="739"/>
      <c r="G24" s="740"/>
      <c r="H24" s="725" t="s">
        <v>661</v>
      </c>
      <c r="I24" s="725"/>
      <c r="J24" s="741" t="s">
        <v>737</v>
      </c>
      <c r="K24" s="742"/>
      <c r="L24" s="743"/>
      <c r="M24" s="725" t="s">
        <v>663</v>
      </c>
      <c r="N24" s="725"/>
      <c r="O24" s="725"/>
      <c r="P24" s="738" t="s">
        <v>926</v>
      </c>
      <c r="Q24" s="739"/>
      <c r="R24" s="740"/>
      <c r="S24" s="725" t="s">
        <v>661</v>
      </c>
      <c r="T24" s="725"/>
      <c r="U24" s="726" t="s">
        <v>927</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0F605A3-B900-46DE-A111-91839C46EB08}"/>
    <dataValidation type="list" allowBlank="1" showInputMessage="1" showErrorMessage="1" sqref="E8 E19 P8 P19" xr:uid="{E7E9616E-E50C-473A-8DD1-247C3ACAB2D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653F3C7-950E-433E-96C6-8D0F6B1B0EAE}">
          <x14:formula1>
            <xm:f>'(参考)リスト'!$F$16:$F$21</xm:f>
          </x14:formula1>
          <xm:sqref>E11:E12 E22:E23 P11:P12 P22:P23</xm:sqref>
        </x14:dataValidation>
        <x14:dataValidation type="list" allowBlank="1" showInputMessage="1" showErrorMessage="1" xr:uid="{8B8B0A6B-A634-491E-B705-E4007B4B17B8}">
          <x14:formula1>
            <xm:f>'(参考)リスト'!$D$16:$D$18</xm:f>
          </x14:formula1>
          <xm:sqref>E10 E21 P10 P21</xm:sqref>
        </x14:dataValidation>
        <x14:dataValidation type="list" allowBlank="1" showInputMessage="1" showErrorMessage="1" xr:uid="{1844CCBE-41D9-4F21-8A3A-474252A31B80}">
          <x14:formula1>
            <xm:f>'(参考)リスト'!$E$16:$E$27</xm:f>
          </x14:formula1>
          <xm:sqref>E9 E20 P9 P20</xm:sqref>
        </x14:dataValidation>
        <x14:dataValidation type="list" allowBlank="1" showInputMessage="1" showErrorMessage="1" xr:uid="{A5002BEB-C21E-4CE1-8A99-8B8F20074EF0}">
          <x14:formula1>
            <xm:f>'(参考)リスト'!$B$16:$B$21</xm:f>
          </x14:formula1>
          <xm:sqref>E7 E18 P7 P18</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BE4B0-1AE3-453B-ABF8-BDF42DD257EF}">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496</v>
      </c>
      <c r="F5" s="716"/>
      <c r="G5" s="717"/>
      <c r="H5" s="717"/>
      <c r="I5" s="717"/>
      <c r="J5" s="717"/>
      <c r="K5" s="717"/>
      <c r="L5" s="718"/>
      <c r="M5" s="744" t="s">
        <v>653</v>
      </c>
      <c r="N5" s="749" t="s">
        <v>654</v>
      </c>
      <c r="O5" s="750"/>
      <c r="P5" s="277" t="s">
        <v>497</v>
      </c>
      <c r="Q5" s="716"/>
      <c r="R5" s="717"/>
      <c r="S5" s="717"/>
      <c r="T5" s="717"/>
      <c r="U5" s="717"/>
      <c r="V5" s="717"/>
      <c r="W5" s="718"/>
    </row>
    <row r="6" spans="2:23" s="31" customFormat="1" ht="25.5" customHeight="1" x14ac:dyDescent="0.15">
      <c r="B6" s="746"/>
      <c r="C6" s="749" t="s">
        <v>171</v>
      </c>
      <c r="D6" s="750"/>
      <c r="E6" s="278">
        <v>9</v>
      </c>
      <c r="F6" s="719"/>
      <c r="G6" s="720"/>
      <c r="H6" s="720"/>
      <c r="I6" s="720"/>
      <c r="J6" s="720"/>
      <c r="K6" s="720"/>
      <c r="L6" s="721"/>
      <c r="M6" s="746"/>
      <c r="N6" s="749" t="s">
        <v>655</v>
      </c>
      <c r="O6" s="750"/>
      <c r="P6" s="278">
        <v>1</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545</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t="s">
        <v>525</v>
      </c>
      <c r="Q12" s="722"/>
      <c r="R12" s="723"/>
      <c r="S12" s="723"/>
      <c r="T12" s="723"/>
      <c r="U12" s="723"/>
      <c r="V12" s="723"/>
      <c r="W12" s="724"/>
    </row>
    <row r="13" spans="2:23" s="31" customFormat="1" ht="25.5" customHeight="1" x14ac:dyDescent="0.15">
      <c r="B13" s="725" t="s">
        <v>175</v>
      </c>
      <c r="C13" s="725"/>
      <c r="D13" s="725"/>
      <c r="E13" s="741" t="s">
        <v>894</v>
      </c>
      <c r="F13" s="742"/>
      <c r="G13" s="743"/>
      <c r="H13" s="725" t="s">
        <v>661</v>
      </c>
      <c r="I13" s="725"/>
      <c r="J13" s="726" t="s">
        <v>928</v>
      </c>
      <c r="K13" s="726"/>
      <c r="L13" s="726"/>
      <c r="M13" s="725" t="s">
        <v>663</v>
      </c>
      <c r="N13" s="725"/>
      <c r="O13" s="725"/>
      <c r="P13" s="738" t="s">
        <v>524</v>
      </c>
      <c r="Q13" s="739"/>
      <c r="R13" s="740"/>
      <c r="S13" s="725" t="s">
        <v>661</v>
      </c>
      <c r="T13" s="725"/>
      <c r="U13" s="726" t="s">
        <v>662</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929</v>
      </c>
      <c r="F15" s="710"/>
      <c r="G15" s="710"/>
      <c r="H15" s="710"/>
      <c r="I15" s="710"/>
      <c r="J15" s="710"/>
      <c r="K15" s="710"/>
      <c r="L15" s="711"/>
      <c r="M15" s="708" t="s">
        <v>669</v>
      </c>
      <c r="N15" s="708"/>
      <c r="O15" s="708"/>
      <c r="P15" s="709" t="s">
        <v>688</v>
      </c>
      <c r="Q15" s="710"/>
      <c r="R15" s="710"/>
      <c r="S15" s="710"/>
      <c r="T15" s="710"/>
      <c r="U15" s="710"/>
      <c r="V15" s="710"/>
      <c r="W15" s="711"/>
    </row>
    <row r="16" spans="2:23" s="31" customFormat="1" ht="25.5" customHeight="1" x14ac:dyDescent="0.15">
      <c r="B16" s="715" t="s">
        <v>169</v>
      </c>
      <c r="C16" s="715" t="s">
        <v>170</v>
      </c>
      <c r="D16" s="715"/>
      <c r="E16" s="277" t="s">
        <v>497</v>
      </c>
      <c r="F16" s="716"/>
      <c r="G16" s="717"/>
      <c r="H16" s="717"/>
      <c r="I16" s="717"/>
      <c r="J16" s="717"/>
      <c r="K16" s="717"/>
      <c r="L16" s="718"/>
      <c r="M16" s="715" t="s">
        <v>653</v>
      </c>
      <c r="N16" s="715" t="s">
        <v>654</v>
      </c>
      <c r="O16" s="715"/>
      <c r="P16" s="277" t="s">
        <v>497</v>
      </c>
      <c r="Q16" s="716"/>
      <c r="R16" s="717"/>
      <c r="S16" s="717"/>
      <c r="T16" s="717"/>
      <c r="U16" s="717"/>
      <c r="V16" s="717"/>
      <c r="W16" s="718"/>
    </row>
    <row r="17" spans="2:24" s="31" customFormat="1" ht="25.5" customHeight="1" x14ac:dyDescent="0.15">
      <c r="B17" s="715"/>
      <c r="C17" s="715" t="s">
        <v>171</v>
      </c>
      <c r="D17" s="715"/>
      <c r="E17" s="278">
        <v>2</v>
      </c>
      <c r="F17" s="719"/>
      <c r="G17" s="720"/>
      <c r="H17" s="720"/>
      <c r="I17" s="720"/>
      <c r="J17" s="720"/>
      <c r="K17" s="720"/>
      <c r="L17" s="721"/>
      <c r="M17" s="715"/>
      <c r="N17" s="715" t="s">
        <v>655</v>
      </c>
      <c r="O17" s="715"/>
      <c r="P17" s="278">
        <v>3</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570</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292</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541</v>
      </c>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689</v>
      </c>
      <c r="F24" s="739"/>
      <c r="G24" s="740"/>
      <c r="H24" s="725" t="s">
        <v>661</v>
      </c>
      <c r="I24" s="725"/>
      <c r="J24" s="741" t="s">
        <v>690</v>
      </c>
      <c r="K24" s="742"/>
      <c r="L24" s="743"/>
      <c r="M24" s="725" t="s">
        <v>663</v>
      </c>
      <c r="N24" s="725"/>
      <c r="O24" s="725"/>
      <c r="P24" s="738" t="s">
        <v>930</v>
      </c>
      <c r="Q24" s="739"/>
      <c r="R24" s="740"/>
      <c r="S24" s="725" t="s">
        <v>661</v>
      </c>
      <c r="T24" s="725"/>
      <c r="U24" s="726" t="s">
        <v>931</v>
      </c>
      <c r="V24" s="726"/>
      <c r="W24" s="726"/>
    </row>
    <row r="25" spans="2:24" s="31" customFormat="1" ht="25.5" customHeight="1" x14ac:dyDescent="0.15">
      <c r="B25" s="727" t="s">
        <v>177</v>
      </c>
      <c r="C25" s="727"/>
      <c r="D25" s="727"/>
      <c r="E25" s="728" t="s">
        <v>534</v>
      </c>
      <c r="F25" s="728"/>
      <c r="G25" s="728"/>
      <c r="H25" s="729" t="s">
        <v>666</v>
      </c>
      <c r="I25" s="730"/>
      <c r="J25" s="731" t="s">
        <v>533</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932</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BB1C9AF6-67E5-49CB-BE47-E3649246C773}">
      <formula1>INDIRECT(E7)</formula1>
    </dataValidation>
    <dataValidation allowBlank="1" showInputMessage="1" showErrorMessage="1" prompt="覆工スパン毎に連番を記入。_x000a_数値で入力する。" sqref="E6 E17 P17 P6" xr:uid="{2E75BD71-BEEE-424C-826B-67B59DB42320}"/>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2867F99-CF58-4DAB-BE53-2CF5959E5E5A}">
          <x14:formula1>
            <xm:f>'(参考)リスト'!$B$16:$B$21</xm:f>
          </x14:formula1>
          <xm:sqref>E7 E18 P7 P18</xm:sqref>
        </x14:dataValidation>
        <x14:dataValidation type="list" allowBlank="1" showInputMessage="1" showErrorMessage="1" xr:uid="{119A0007-6404-4C07-AF62-CCE036E6CAC8}">
          <x14:formula1>
            <xm:f>'(参考)リスト'!$E$16:$E$27</xm:f>
          </x14:formula1>
          <xm:sqref>E9 E20 P9 P20</xm:sqref>
        </x14:dataValidation>
        <x14:dataValidation type="list" allowBlank="1" showInputMessage="1" showErrorMessage="1" xr:uid="{69F3B51B-8BD8-4E87-B507-5CB1EAC6ACA3}">
          <x14:formula1>
            <xm:f>'(参考)リスト'!$D$16:$D$18</xm:f>
          </x14:formula1>
          <xm:sqref>E10 E21 P10 P21</xm:sqref>
        </x14:dataValidation>
        <x14:dataValidation type="list" allowBlank="1" showInputMessage="1" showErrorMessage="1" xr:uid="{66343A9F-1DCA-45D9-AA0F-DB1ADB7A9B00}">
          <x14:formula1>
            <xm:f>'(参考)リスト'!$F$16:$F$21</xm:f>
          </x14:formula1>
          <xm:sqref>E11:E12 E22:E23 P11:P12 P22:P23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8B11F-4973-4CD6-A4F9-68788520D3AE}">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497</v>
      </c>
      <c r="F5" s="716"/>
      <c r="G5" s="717"/>
      <c r="H5" s="717"/>
      <c r="I5" s="717"/>
      <c r="J5" s="717"/>
      <c r="K5" s="717"/>
      <c r="L5" s="718"/>
      <c r="M5" s="744" t="s">
        <v>653</v>
      </c>
      <c r="N5" s="749" t="s">
        <v>654</v>
      </c>
      <c r="O5" s="750"/>
      <c r="P5" s="277" t="s">
        <v>497</v>
      </c>
      <c r="Q5" s="716"/>
      <c r="R5" s="717"/>
      <c r="S5" s="717"/>
      <c r="T5" s="717"/>
      <c r="U5" s="717"/>
      <c r="V5" s="717"/>
      <c r="W5" s="718"/>
    </row>
    <row r="6" spans="2:23" s="31" customFormat="1" ht="25.5" customHeight="1" x14ac:dyDescent="0.15">
      <c r="B6" s="746"/>
      <c r="C6" s="749" t="s">
        <v>171</v>
      </c>
      <c r="D6" s="750"/>
      <c r="E6" s="278">
        <v>4</v>
      </c>
      <c r="F6" s="719"/>
      <c r="G6" s="720"/>
      <c r="H6" s="720"/>
      <c r="I6" s="720"/>
      <c r="J6" s="720"/>
      <c r="K6" s="720"/>
      <c r="L6" s="721"/>
      <c r="M6" s="746"/>
      <c r="N6" s="749" t="s">
        <v>655</v>
      </c>
      <c r="O6" s="750"/>
      <c r="P6" s="278">
        <v>5</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933</v>
      </c>
      <c r="F13" s="742"/>
      <c r="G13" s="743"/>
      <c r="H13" s="725" t="s">
        <v>661</v>
      </c>
      <c r="I13" s="725"/>
      <c r="J13" s="726" t="s">
        <v>934</v>
      </c>
      <c r="K13" s="726"/>
      <c r="L13" s="726"/>
      <c r="M13" s="725" t="s">
        <v>663</v>
      </c>
      <c r="N13" s="725"/>
      <c r="O13" s="725"/>
      <c r="P13" s="738" t="s">
        <v>898</v>
      </c>
      <c r="Q13" s="739"/>
      <c r="R13" s="740"/>
      <c r="S13" s="725" t="s">
        <v>661</v>
      </c>
      <c r="T13" s="725"/>
      <c r="U13" s="726" t="s">
        <v>935</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497</v>
      </c>
      <c r="F16" s="716"/>
      <c r="G16" s="717"/>
      <c r="H16" s="717"/>
      <c r="I16" s="717"/>
      <c r="J16" s="717"/>
      <c r="K16" s="717"/>
      <c r="L16" s="718"/>
      <c r="M16" s="715" t="s">
        <v>653</v>
      </c>
      <c r="N16" s="715" t="s">
        <v>654</v>
      </c>
      <c r="O16" s="715"/>
      <c r="P16" s="277" t="s">
        <v>497</v>
      </c>
      <c r="Q16" s="716"/>
      <c r="R16" s="717"/>
      <c r="S16" s="717"/>
      <c r="T16" s="717"/>
      <c r="U16" s="717"/>
      <c r="V16" s="717"/>
      <c r="W16" s="718"/>
    </row>
    <row r="17" spans="2:24" s="31" customFormat="1" ht="25.5" customHeight="1" x14ac:dyDescent="0.15">
      <c r="B17" s="715"/>
      <c r="C17" s="715" t="s">
        <v>171</v>
      </c>
      <c r="D17" s="715"/>
      <c r="E17" s="278">
        <v>6</v>
      </c>
      <c r="F17" s="719"/>
      <c r="G17" s="720"/>
      <c r="H17" s="720"/>
      <c r="I17" s="720"/>
      <c r="J17" s="720"/>
      <c r="K17" s="720"/>
      <c r="L17" s="721"/>
      <c r="M17" s="715"/>
      <c r="N17" s="715" t="s">
        <v>655</v>
      </c>
      <c r="O17" s="715"/>
      <c r="P17" s="278">
        <v>7</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528</v>
      </c>
      <c r="F19" s="719"/>
      <c r="G19" s="720"/>
      <c r="H19" s="720"/>
      <c r="I19" s="720"/>
      <c r="J19" s="720"/>
      <c r="K19" s="720"/>
      <c r="L19" s="721"/>
      <c r="M19" s="715"/>
      <c r="N19" s="715" t="s">
        <v>273</v>
      </c>
      <c r="O19" s="715"/>
      <c r="P19" s="277" t="s">
        <v>558</v>
      </c>
      <c r="Q19" s="719"/>
      <c r="R19" s="720"/>
      <c r="S19" s="720"/>
      <c r="T19" s="720"/>
      <c r="U19" s="720"/>
      <c r="V19" s="720"/>
      <c r="W19" s="721"/>
    </row>
    <row r="20" spans="2:24" s="31" customFormat="1" ht="25.5" customHeight="1" x14ac:dyDescent="0.15">
      <c r="B20" s="708" t="s">
        <v>131</v>
      </c>
      <c r="C20" s="708"/>
      <c r="D20" s="708"/>
      <c r="E20" s="280" t="s">
        <v>292</v>
      </c>
      <c r="F20" s="719"/>
      <c r="G20" s="720"/>
      <c r="H20" s="720"/>
      <c r="I20" s="720"/>
      <c r="J20" s="720"/>
      <c r="K20" s="720"/>
      <c r="L20" s="721"/>
      <c r="M20" s="708" t="s">
        <v>275</v>
      </c>
      <c r="N20" s="708"/>
      <c r="O20" s="708"/>
      <c r="P20" s="280" t="s">
        <v>320</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t="s">
        <v>320</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541</v>
      </c>
      <c r="F23" s="722"/>
      <c r="G23" s="723"/>
      <c r="H23" s="723"/>
      <c r="I23" s="723"/>
      <c r="J23" s="723"/>
      <c r="K23" s="723"/>
      <c r="L23" s="724"/>
      <c r="M23" s="746"/>
      <c r="N23" s="708" t="s">
        <v>660</v>
      </c>
      <c r="O23" s="708"/>
      <c r="P23" s="213" t="s">
        <v>541</v>
      </c>
      <c r="Q23" s="722"/>
      <c r="R23" s="723"/>
      <c r="S23" s="723"/>
      <c r="T23" s="723"/>
      <c r="U23" s="723"/>
      <c r="V23" s="723"/>
      <c r="W23" s="724"/>
    </row>
    <row r="24" spans="2:24" s="31" customFormat="1" ht="25.5" customHeight="1" x14ac:dyDescent="0.15">
      <c r="B24" s="725" t="s">
        <v>175</v>
      </c>
      <c r="C24" s="725"/>
      <c r="D24" s="725"/>
      <c r="E24" s="738" t="s">
        <v>871</v>
      </c>
      <c r="F24" s="739"/>
      <c r="G24" s="740"/>
      <c r="H24" s="725" t="s">
        <v>661</v>
      </c>
      <c r="I24" s="725"/>
      <c r="J24" s="741" t="s">
        <v>682</v>
      </c>
      <c r="K24" s="742"/>
      <c r="L24" s="743"/>
      <c r="M24" s="725" t="s">
        <v>663</v>
      </c>
      <c r="N24" s="725"/>
      <c r="O24" s="725"/>
      <c r="P24" s="738" t="s">
        <v>936</v>
      </c>
      <c r="Q24" s="739"/>
      <c r="R24" s="740"/>
      <c r="S24" s="725" t="s">
        <v>661</v>
      </c>
      <c r="T24" s="725"/>
      <c r="U24" s="726" t="s">
        <v>682</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937</v>
      </c>
      <c r="F26" s="710"/>
      <c r="G26" s="710"/>
      <c r="H26" s="710"/>
      <c r="I26" s="710"/>
      <c r="J26" s="710"/>
      <c r="K26" s="710"/>
      <c r="L26" s="711"/>
      <c r="M26" s="708" t="s">
        <v>669</v>
      </c>
      <c r="N26" s="708"/>
      <c r="O26" s="708"/>
      <c r="P26" s="709" t="s">
        <v>938</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167F9902-BBD4-4479-AE46-7A2A205D81A1}">
      <formula1>INDIRECT(E7)</formula1>
    </dataValidation>
    <dataValidation allowBlank="1" showInputMessage="1" showErrorMessage="1" prompt="覆工スパン毎に連番を記入。_x000a_数値で入力する。" sqref="E6 E17 P17 P6" xr:uid="{E1007E6A-202F-49CB-B455-A5B2CCE0CE8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56C3A9E-F23D-4FA5-AB39-793307C779D5}">
          <x14:formula1>
            <xm:f>'(参考)リスト'!$B$16:$B$21</xm:f>
          </x14:formula1>
          <xm:sqref>E7 E18 P7 P18</xm:sqref>
        </x14:dataValidation>
        <x14:dataValidation type="list" allowBlank="1" showInputMessage="1" showErrorMessage="1" xr:uid="{598B87BD-89C0-4088-B67D-C7186BA3DDC5}">
          <x14:formula1>
            <xm:f>'(参考)リスト'!$E$16:$E$27</xm:f>
          </x14:formula1>
          <xm:sqref>E9 E20 P9 P20</xm:sqref>
        </x14:dataValidation>
        <x14:dataValidation type="list" allowBlank="1" showInputMessage="1" showErrorMessage="1" xr:uid="{DBF3D903-9D6F-4C85-9186-1E65C67BE1E0}">
          <x14:formula1>
            <xm:f>'(参考)リスト'!$D$16:$D$18</xm:f>
          </x14:formula1>
          <xm:sqref>E10 E21 P10 P21</xm:sqref>
        </x14:dataValidation>
        <x14:dataValidation type="list" allowBlank="1" showInputMessage="1" showErrorMessage="1" xr:uid="{B5F6E9A6-CD63-4657-814C-42093678EBE6}">
          <x14:formula1>
            <xm:f>'(参考)リスト'!$F$16:$F$21</xm:f>
          </x14:formula1>
          <xm:sqref>E11:E12 E22:E23 P11:P12 P22:P23</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82E8D-A06D-40D3-BB72-04C0E7DC9690}">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498</v>
      </c>
      <c r="F5" s="716"/>
      <c r="G5" s="717"/>
      <c r="H5" s="717"/>
      <c r="I5" s="717"/>
      <c r="J5" s="717"/>
      <c r="K5" s="717"/>
      <c r="L5" s="718"/>
      <c r="M5" s="744" t="s">
        <v>653</v>
      </c>
      <c r="N5" s="749" t="s">
        <v>654</v>
      </c>
      <c r="O5" s="750"/>
      <c r="P5" s="277" t="s">
        <v>498</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528</v>
      </c>
      <c r="F8" s="719"/>
      <c r="G8" s="720"/>
      <c r="H8" s="720"/>
      <c r="I8" s="720"/>
      <c r="J8" s="720"/>
      <c r="K8" s="720"/>
      <c r="L8" s="721"/>
      <c r="M8" s="745"/>
      <c r="N8" s="749" t="s">
        <v>273</v>
      </c>
      <c r="O8" s="750"/>
      <c r="P8" s="277" t="s">
        <v>570</v>
      </c>
      <c r="Q8" s="719"/>
      <c r="R8" s="720"/>
      <c r="S8" s="720"/>
      <c r="T8" s="720"/>
      <c r="U8" s="720"/>
      <c r="V8" s="720"/>
      <c r="W8" s="721"/>
    </row>
    <row r="9" spans="2:23" s="31" customFormat="1" ht="25.5" customHeight="1" x14ac:dyDescent="0.15">
      <c r="B9" s="751" t="s">
        <v>131</v>
      </c>
      <c r="C9" s="753"/>
      <c r="D9" s="752"/>
      <c r="E9" s="280" t="s">
        <v>292</v>
      </c>
      <c r="F9" s="719"/>
      <c r="G9" s="720"/>
      <c r="H9" s="720"/>
      <c r="I9" s="720"/>
      <c r="J9" s="720"/>
      <c r="K9" s="720"/>
      <c r="L9" s="721"/>
      <c r="M9" s="749" t="s">
        <v>275</v>
      </c>
      <c r="N9" s="754"/>
      <c r="O9" s="750"/>
      <c r="P9" s="280" t="s">
        <v>292</v>
      </c>
      <c r="Q9" s="719"/>
      <c r="R9" s="720"/>
      <c r="S9" s="720"/>
      <c r="T9" s="720"/>
      <c r="U9" s="720"/>
      <c r="V9" s="720"/>
      <c r="W9" s="721"/>
    </row>
    <row r="10" spans="2:23" s="31" customFormat="1" ht="25.5" customHeight="1" x14ac:dyDescent="0.15">
      <c r="B10" s="744" t="s">
        <v>173</v>
      </c>
      <c r="C10" s="751" t="s">
        <v>174</v>
      </c>
      <c r="D10" s="752"/>
      <c r="E10" s="278" t="s">
        <v>515</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525</v>
      </c>
      <c r="F12" s="722"/>
      <c r="G12" s="723"/>
      <c r="H12" s="723"/>
      <c r="I12" s="723"/>
      <c r="J12" s="723"/>
      <c r="K12" s="723"/>
      <c r="L12" s="724"/>
      <c r="M12" s="746"/>
      <c r="N12" s="715" t="s">
        <v>660</v>
      </c>
      <c r="O12" s="715"/>
      <c r="P12" s="213" t="s">
        <v>541</v>
      </c>
      <c r="Q12" s="722"/>
      <c r="R12" s="723"/>
      <c r="S12" s="723"/>
      <c r="T12" s="723"/>
      <c r="U12" s="723"/>
      <c r="V12" s="723"/>
      <c r="W12" s="724"/>
    </row>
    <row r="13" spans="2:23" s="31" customFormat="1" ht="25.5" customHeight="1" x14ac:dyDescent="0.15">
      <c r="B13" s="725" t="s">
        <v>175</v>
      </c>
      <c r="C13" s="725"/>
      <c r="D13" s="725"/>
      <c r="E13" s="741" t="s">
        <v>921</v>
      </c>
      <c r="F13" s="742"/>
      <c r="G13" s="743"/>
      <c r="H13" s="725" t="s">
        <v>661</v>
      </c>
      <c r="I13" s="725"/>
      <c r="J13" s="726" t="s">
        <v>662</v>
      </c>
      <c r="K13" s="726"/>
      <c r="L13" s="726"/>
      <c r="M13" s="725" t="s">
        <v>663</v>
      </c>
      <c r="N13" s="725"/>
      <c r="O13" s="725"/>
      <c r="P13" s="738" t="s">
        <v>939</v>
      </c>
      <c r="Q13" s="739"/>
      <c r="R13" s="740"/>
      <c r="S13" s="725" t="s">
        <v>661</v>
      </c>
      <c r="T13" s="725"/>
      <c r="U13" s="726" t="s">
        <v>940</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673</v>
      </c>
      <c r="F15" s="710"/>
      <c r="G15" s="710"/>
      <c r="H15" s="710"/>
      <c r="I15" s="710"/>
      <c r="J15" s="710"/>
      <c r="K15" s="710"/>
      <c r="L15" s="711"/>
      <c r="M15" s="708" t="s">
        <v>669</v>
      </c>
      <c r="N15" s="708"/>
      <c r="O15" s="708"/>
      <c r="P15" s="709" t="s">
        <v>876</v>
      </c>
      <c r="Q15" s="710"/>
      <c r="R15" s="710"/>
      <c r="S15" s="710"/>
      <c r="T15" s="710"/>
      <c r="U15" s="710"/>
      <c r="V15" s="710"/>
      <c r="W15" s="711"/>
    </row>
    <row r="16" spans="2:23" s="31" customFormat="1" ht="25.5" customHeight="1" x14ac:dyDescent="0.15">
      <c r="B16" s="715" t="s">
        <v>169</v>
      </c>
      <c r="C16" s="715" t="s">
        <v>170</v>
      </c>
      <c r="D16" s="715"/>
      <c r="E16" s="277" t="s">
        <v>498</v>
      </c>
      <c r="F16" s="716"/>
      <c r="G16" s="717"/>
      <c r="H16" s="717"/>
      <c r="I16" s="717"/>
      <c r="J16" s="717"/>
      <c r="K16" s="717"/>
      <c r="L16" s="718"/>
      <c r="M16" s="715" t="s">
        <v>653</v>
      </c>
      <c r="N16" s="715" t="s">
        <v>654</v>
      </c>
      <c r="O16" s="715"/>
      <c r="P16" s="277" t="s">
        <v>498</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4</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941</v>
      </c>
      <c r="F24" s="739"/>
      <c r="G24" s="740"/>
      <c r="H24" s="725" t="s">
        <v>661</v>
      </c>
      <c r="I24" s="725"/>
      <c r="J24" s="741" t="s">
        <v>942</v>
      </c>
      <c r="K24" s="742"/>
      <c r="L24" s="743"/>
      <c r="M24" s="725" t="s">
        <v>663</v>
      </c>
      <c r="N24" s="725"/>
      <c r="O24" s="725"/>
      <c r="P24" s="738" t="s">
        <v>912</v>
      </c>
      <c r="Q24" s="739"/>
      <c r="R24" s="740"/>
      <c r="S24" s="725" t="s">
        <v>661</v>
      </c>
      <c r="T24" s="725"/>
      <c r="U24" s="726" t="s">
        <v>943</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78683086-4416-4D5D-9BC4-657E8C70B2F5}"/>
    <dataValidation type="list" allowBlank="1" showInputMessage="1" showErrorMessage="1" sqref="E8 E19 P8 P19" xr:uid="{2B5FF510-0050-46C4-B44D-B4B2D6806CC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8E8B78E-EF91-455C-AE49-9705BA5C85F2}">
          <x14:formula1>
            <xm:f>'(参考)リスト'!$F$16:$F$21</xm:f>
          </x14:formula1>
          <xm:sqref>E11:E12 E22:E23 P11:P12 P22:P23</xm:sqref>
        </x14:dataValidation>
        <x14:dataValidation type="list" allowBlank="1" showInputMessage="1" showErrorMessage="1" xr:uid="{ABD2ADB7-9BE2-4549-95A9-3A77232BB8BF}">
          <x14:formula1>
            <xm:f>'(参考)リスト'!$D$16:$D$18</xm:f>
          </x14:formula1>
          <xm:sqref>E10 E21 P10 P21</xm:sqref>
        </x14:dataValidation>
        <x14:dataValidation type="list" allowBlank="1" showInputMessage="1" showErrorMessage="1" xr:uid="{4820E23A-5E98-41EE-A0D8-6FC4B062A296}">
          <x14:formula1>
            <xm:f>'(参考)リスト'!$E$16:$E$27</xm:f>
          </x14:formula1>
          <xm:sqref>E9 E20 P9 P20</xm:sqref>
        </x14:dataValidation>
        <x14:dataValidation type="list" allowBlank="1" showInputMessage="1" showErrorMessage="1" xr:uid="{8FAF8DA8-CCDC-40A5-BE65-E3EF1FE8EECD}">
          <x14:formula1>
            <xm:f>'(参考)リスト'!$B$16:$B$21</xm:f>
          </x14:formula1>
          <xm:sqref>E7 E18 P7 P18</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4A866-D197-4393-9CB3-EDF6106F44E3}">
  <dimension ref="B1:X31"/>
  <sheetViews>
    <sheetView showGridLines="0" showZeros="0" view="pageBreakPreview" topLeftCell="A8"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498</v>
      </c>
      <c r="F5" s="716"/>
      <c r="G5" s="717"/>
      <c r="H5" s="717"/>
      <c r="I5" s="717"/>
      <c r="J5" s="717"/>
      <c r="K5" s="717"/>
      <c r="L5" s="718"/>
      <c r="M5" s="744" t="s">
        <v>653</v>
      </c>
      <c r="N5" s="749" t="s">
        <v>654</v>
      </c>
      <c r="O5" s="750"/>
      <c r="P5" s="277" t="s">
        <v>498</v>
      </c>
      <c r="Q5" s="716"/>
      <c r="R5" s="717"/>
      <c r="S5" s="717"/>
      <c r="T5" s="717"/>
      <c r="U5" s="717"/>
      <c r="V5" s="717"/>
      <c r="W5" s="718"/>
    </row>
    <row r="6" spans="2:23" s="31" customFormat="1" ht="25.5" customHeight="1" x14ac:dyDescent="0.15">
      <c r="B6" s="746"/>
      <c r="C6" s="749" t="s">
        <v>171</v>
      </c>
      <c r="D6" s="750"/>
      <c r="E6" s="278">
        <v>5</v>
      </c>
      <c r="F6" s="719"/>
      <c r="G6" s="720"/>
      <c r="H6" s="720"/>
      <c r="I6" s="720"/>
      <c r="J6" s="720"/>
      <c r="K6" s="720"/>
      <c r="L6" s="721"/>
      <c r="M6" s="746"/>
      <c r="N6" s="749" t="s">
        <v>655</v>
      </c>
      <c r="O6" s="750"/>
      <c r="P6" s="278">
        <v>6</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944</v>
      </c>
      <c r="F13" s="742"/>
      <c r="G13" s="743"/>
      <c r="H13" s="725" t="s">
        <v>661</v>
      </c>
      <c r="I13" s="725"/>
      <c r="J13" s="726" t="s">
        <v>945</v>
      </c>
      <c r="K13" s="726"/>
      <c r="L13" s="726"/>
      <c r="M13" s="725" t="s">
        <v>663</v>
      </c>
      <c r="N13" s="725"/>
      <c r="O13" s="725"/>
      <c r="P13" s="738" t="s">
        <v>946</v>
      </c>
      <c r="Q13" s="739"/>
      <c r="R13" s="740"/>
      <c r="S13" s="725" t="s">
        <v>661</v>
      </c>
      <c r="T13" s="725"/>
      <c r="U13" s="726" t="s">
        <v>947</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498</v>
      </c>
      <c r="F16" s="716"/>
      <c r="G16" s="717"/>
      <c r="H16" s="717"/>
      <c r="I16" s="717"/>
      <c r="J16" s="717"/>
      <c r="K16" s="717"/>
      <c r="L16" s="718"/>
      <c r="M16" s="715" t="s">
        <v>653</v>
      </c>
      <c r="N16" s="715" t="s">
        <v>654</v>
      </c>
      <c r="O16" s="715"/>
      <c r="P16" s="277" t="s">
        <v>498</v>
      </c>
      <c r="Q16" s="716"/>
      <c r="R16" s="717"/>
      <c r="S16" s="717"/>
      <c r="T16" s="717"/>
      <c r="U16" s="717"/>
      <c r="V16" s="717"/>
      <c r="W16" s="718"/>
    </row>
    <row r="17" spans="2:24" s="31" customFormat="1" ht="25.5" customHeight="1" x14ac:dyDescent="0.15">
      <c r="B17" s="715"/>
      <c r="C17" s="715" t="s">
        <v>171</v>
      </c>
      <c r="D17" s="715"/>
      <c r="E17" s="278">
        <v>7</v>
      </c>
      <c r="F17" s="719"/>
      <c r="G17" s="720"/>
      <c r="H17" s="720"/>
      <c r="I17" s="720"/>
      <c r="J17" s="720"/>
      <c r="K17" s="720"/>
      <c r="L17" s="721"/>
      <c r="M17" s="715"/>
      <c r="N17" s="715" t="s">
        <v>655</v>
      </c>
      <c r="O17" s="715"/>
      <c r="P17" s="278">
        <v>8</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527</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591</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284</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t="s">
        <v>521</v>
      </c>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t="s">
        <v>541</v>
      </c>
      <c r="Q23" s="722"/>
      <c r="R23" s="723"/>
      <c r="S23" s="723"/>
      <c r="T23" s="723"/>
      <c r="U23" s="723"/>
      <c r="V23" s="723"/>
      <c r="W23" s="724"/>
    </row>
    <row r="24" spans="2:24" s="31" customFormat="1" ht="25.5" customHeight="1" x14ac:dyDescent="0.15">
      <c r="B24" s="725" t="s">
        <v>175</v>
      </c>
      <c r="C24" s="725"/>
      <c r="D24" s="725"/>
      <c r="E24" s="738" t="s">
        <v>948</v>
      </c>
      <c r="F24" s="739"/>
      <c r="G24" s="740"/>
      <c r="H24" s="725" t="s">
        <v>661</v>
      </c>
      <c r="I24" s="725"/>
      <c r="J24" s="741" t="s">
        <v>949</v>
      </c>
      <c r="K24" s="742"/>
      <c r="L24" s="743"/>
      <c r="M24" s="725" t="s">
        <v>663</v>
      </c>
      <c r="N24" s="725"/>
      <c r="O24" s="725"/>
      <c r="P24" s="738" t="s">
        <v>644</v>
      </c>
      <c r="Q24" s="739"/>
      <c r="R24" s="740"/>
      <c r="S24" s="725" t="s">
        <v>661</v>
      </c>
      <c r="T24" s="725"/>
      <c r="U24" s="726" t="s">
        <v>793</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680</v>
      </c>
      <c r="F26" s="710"/>
      <c r="G26" s="710"/>
      <c r="H26" s="710"/>
      <c r="I26" s="710"/>
      <c r="J26" s="710"/>
      <c r="K26" s="710"/>
      <c r="L26" s="711"/>
      <c r="M26" s="708" t="s">
        <v>669</v>
      </c>
      <c r="N26" s="708"/>
      <c r="O26" s="708"/>
      <c r="P26" s="709" t="s">
        <v>950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1245C6F9-2B96-4E1F-BE63-AEFD11B977E7}">
      <formula1>INDIRECT(E7)</formula1>
    </dataValidation>
    <dataValidation allowBlank="1" showInputMessage="1" showErrorMessage="1" prompt="覆工スパン毎に連番を記入。_x000a_数値で入力する。" sqref="E6 E17 P17 P6" xr:uid="{EBA1B8C3-BDBC-46F1-B221-78FEFAACB5D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9A20BD-535E-433B-9629-13AABF751019}">
          <x14:formula1>
            <xm:f>'(参考)リスト'!$B$16:$B$21</xm:f>
          </x14:formula1>
          <xm:sqref>E7 E18 P7 P18</xm:sqref>
        </x14:dataValidation>
        <x14:dataValidation type="list" allowBlank="1" showInputMessage="1" showErrorMessage="1" xr:uid="{57890CF5-CA5F-4CDF-8F41-141F0F3E286A}">
          <x14:formula1>
            <xm:f>'(参考)リスト'!$E$16:$E$27</xm:f>
          </x14:formula1>
          <xm:sqref>E9 E20 P9 P20</xm:sqref>
        </x14:dataValidation>
        <x14:dataValidation type="list" allowBlank="1" showInputMessage="1" showErrorMessage="1" xr:uid="{EA07B441-1DAC-4CFD-A667-8A2F5CD6D735}">
          <x14:formula1>
            <xm:f>'(参考)リスト'!$D$16:$D$18</xm:f>
          </x14:formula1>
          <xm:sqref>E10 E21 P10 P21</xm:sqref>
        </x14:dataValidation>
        <x14:dataValidation type="list" allowBlank="1" showInputMessage="1" showErrorMessage="1" xr:uid="{1976D550-C70A-4429-979F-3E887E9D3EA3}">
          <x14:formula1>
            <xm:f>'(参考)リスト'!$F$16:$F$21</xm:f>
          </x14:formula1>
          <xm:sqref>E11:E12 E22:E23 P11:P12 P22:P23</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9F909-A4E4-491B-90DF-4ADF795EA363}">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499</v>
      </c>
      <c r="F5" s="716"/>
      <c r="G5" s="717"/>
      <c r="H5" s="717"/>
      <c r="I5" s="717"/>
      <c r="J5" s="717"/>
      <c r="K5" s="717"/>
      <c r="L5" s="718"/>
      <c r="M5" s="744" t="s">
        <v>653</v>
      </c>
      <c r="N5" s="749" t="s">
        <v>654</v>
      </c>
      <c r="O5" s="750"/>
      <c r="P5" s="277" t="s">
        <v>499</v>
      </c>
      <c r="Q5" s="716"/>
      <c r="R5" s="717"/>
      <c r="S5" s="717"/>
      <c r="T5" s="717"/>
      <c r="U5" s="717"/>
      <c r="V5" s="717"/>
      <c r="W5" s="718"/>
    </row>
    <row r="6" spans="2:23" s="31" customFormat="1" ht="25.5" customHeight="1" x14ac:dyDescent="0.15">
      <c r="B6" s="746"/>
      <c r="C6" s="749" t="s">
        <v>171</v>
      </c>
      <c r="D6" s="750"/>
      <c r="E6" s="278">
        <v>1</v>
      </c>
      <c r="F6" s="719"/>
      <c r="G6" s="720"/>
      <c r="H6" s="720"/>
      <c r="I6" s="720"/>
      <c r="J6" s="720"/>
      <c r="K6" s="720"/>
      <c r="L6" s="721"/>
      <c r="M6" s="746"/>
      <c r="N6" s="749" t="s">
        <v>655</v>
      </c>
      <c r="O6" s="750"/>
      <c r="P6" s="278">
        <v>2</v>
      </c>
      <c r="Q6" s="719"/>
      <c r="R6" s="720"/>
      <c r="S6" s="720"/>
      <c r="T6" s="720"/>
      <c r="U6" s="720"/>
      <c r="V6" s="720"/>
      <c r="W6" s="721"/>
    </row>
    <row r="7" spans="2:23" s="31" customFormat="1" ht="25.5" customHeight="1" x14ac:dyDescent="0.15">
      <c r="B7" s="744" t="s">
        <v>172</v>
      </c>
      <c r="C7" s="749" t="s">
        <v>128</v>
      </c>
      <c r="D7" s="750"/>
      <c r="E7" s="279" t="s">
        <v>527</v>
      </c>
      <c r="F7" s="719"/>
      <c r="G7" s="720"/>
      <c r="H7" s="720"/>
      <c r="I7" s="720"/>
      <c r="J7" s="720"/>
      <c r="K7" s="720"/>
      <c r="L7" s="721"/>
      <c r="M7" s="744" t="s">
        <v>656</v>
      </c>
      <c r="N7" s="749" t="s">
        <v>657</v>
      </c>
      <c r="O7" s="750"/>
      <c r="P7" s="279" t="s">
        <v>527</v>
      </c>
      <c r="Q7" s="719"/>
      <c r="R7" s="720"/>
      <c r="S7" s="720"/>
      <c r="T7" s="720"/>
      <c r="U7" s="720"/>
      <c r="V7" s="720"/>
      <c r="W7" s="721"/>
    </row>
    <row r="8" spans="2:23" s="31" customFormat="1" ht="25.5" customHeight="1" x14ac:dyDescent="0.15">
      <c r="B8" s="745"/>
      <c r="C8" s="749" t="s">
        <v>129</v>
      </c>
      <c r="D8" s="750"/>
      <c r="E8" s="277" t="s">
        <v>591</v>
      </c>
      <c r="F8" s="719"/>
      <c r="G8" s="720"/>
      <c r="H8" s="720"/>
      <c r="I8" s="720"/>
      <c r="J8" s="720"/>
      <c r="K8" s="720"/>
      <c r="L8" s="721"/>
      <c r="M8" s="745"/>
      <c r="N8" s="749" t="s">
        <v>273</v>
      </c>
      <c r="O8" s="750"/>
      <c r="P8" s="277" t="s">
        <v>545</v>
      </c>
      <c r="Q8" s="719"/>
      <c r="R8" s="720"/>
      <c r="S8" s="720"/>
      <c r="T8" s="720"/>
      <c r="U8" s="720"/>
      <c r="V8" s="720"/>
      <c r="W8" s="721"/>
    </row>
    <row r="9" spans="2:23" s="31" customFormat="1" ht="25.5" customHeight="1" x14ac:dyDescent="0.15">
      <c r="B9" s="751" t="s">
        <v>131</v>
      </c>
      <c r="C9" s="753"/>
      <c r="D9" s="752"/>
      <c r="E9" s="280" t="s">
        <v>320</v>
      </c>
      <c r="F9" s="719"/>
      <c r="G9" s="720"/>
      <c r="H9" s="720"/>
      <c r="I9" s="720"/>
      <c r="J9" s="720"/>
      <c r="K9" s="720"/>
      <c r="L9" s="721"/>
      <c r="M9" s="749" t="s">
        <v>275</v>
      </c>
      <c r="N9" s="754"/>
      <c r="O9" s="750"/>
      <c r="P9" s="280" t="s">
        <v>301</v>
      </c>
      <c r="Q9" s="719"/>
      <c r="R9" s="720"/>
      <c r="S9" s="720"/>
      <c r="T9" s="720"/>
      <c r="U9" s="720"/>
      <c r="V9" s="720"/>
      <c r="W9" s="721"/>
    </row>
    <row r="10" spans="2:23" s="31" customFormat="1" ht="25.5" customHeight="1" x14ac:dyDescent="0.15">
      <c r="B10" s="744" t="s">
        <v>173</v>
      </c>
      <c r="C10" s="751" t="s">
        <v>174</v>
      </c>
      <c r="D10" s="752"/>
      <c r="E10" s="278" t="s">
        <v>320</v>
      </c>
      <c r="F10" s="719"/>
      <c r="G10" s="720"/>
      <c r="H10" s="720"/>
      <c r="I10" s="720"/>
      <c r="J10" s="720"/>
      <c r="K10" s="720"/>
      <c r="L10" s="721"/>
      <c r="M10" s="744" t="s">
        <v>658</v>
      </c>
      <c r="N10" s="749" t="s">
        <v>274</v>
      </c>
      <c r="O10" s="750"/>
      <c r="P10" s="278" t="s">
        <v>515</v>
      </c>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t="s">
        <v>531</v>
      </c>
      <c r="F12" s="722"/>
      <c r="G12" s="723"/>
      <c r="H12" s="723"/>
      <c r="I12" s="723"/>
      <c r="J12" s="723"/>
      <c r="K12" s="723"/>
      <c r="L12" s="724"/>
      <c r="M12" s="746"/>
      <c r="N12" s="715" t="s">
        <v>660</v>
      </c>
      <c r="O12" s="715"/>
      <c r="P12" s="213" t="s">
        <v>531</v>
      </c>
      <c r="Q12" s="722"/>
      <c r="R12" s="723"/>
      <c r="S12" s="723"/>
      <c r="T12" s="723"/>
      <c r="U12" s="723"/>
      <c r="V12" s="723"/>
      <c r="W12" s="724"/>
    </row>
    <row r="13" spans="2:23" s="31" customFormat="1" ht="25.5" customHeight="1" x14ac:dyDescent="0.15">
      <c r="B13" s="725" t="s">
        <v>175</v>
      </c>
      <c r="C13" s="725"/>
      <c r="D13" s="725"/>
      <c r="E13" s="741" t="s">
        <v>951</v>
      </c>
      <c r="F13" s="742"/>
      <c r="G13" s="743"/>
      <c r="H13" s="725" t="s">
        <v>661</v>
      </c>
      <c r="I13" s="725"/>
      <c r="J13" s="726" t="s">
        <v>665</v>
      </c>
      <c r="K13" s="726"/>
      <c r="L13" s="726"/>
      <c r="M13" s="725" t="s">
        <v>663</v>
      </c>
      <c r="N13" s="725"/>
      <c r="O13" s="725"/>
      <c r="P13" s="738" t="s">
        <v>952</v>
      </c>
      <c r="Q13" s="739"/>
      <c r="R13" s="740"/>
      <c r="S13" s="725" t="s">
        <v>661</v>
      </c>
      <c r="T13" s="725"/>
      <c r="U13" s="726" t="s">
        <v>662</v>
      </c>
      <c r="V13" s="726"/>
      <c r="W13" s="726"/>
    </row>
    <row r="14" spans="2:23" s="31" customFormat="1" ht="25.5" customHeight="1" x14ac:dyDescent="0.15">
      <c r="B14" s="727" t="s">
        <v>177</v>
      </c>
      <c r="C14" s="727"/>
      <c r="D14" s="727"/>
      <c r="E14" s="728" t="s">
        <v>534</v>
      </c>
      <c r="F14" s="728"/>
      <c r="G14" s="728"/>
      <c r="H14" s="729" t="s">
        <v>666</v>
      </c>
      <c r="I14" s="730"/>
      <c r="J14" s="731" t="s">
        <v>533</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855</v>
      </c>
      <c r="F15" s="710"/>
      <c r="G15" s="710"/>
      <c r="H15" s="710"/>
      <c r="I15" s="710"/>
      <c r="J15" s="710"/>
      <c r="K15" s="710"/>
      <c r="L15" s="711"/>
      <c r="M15" s="708" t="s">
        <v>669</v>
      </c>
      <c r="N15" s="708"/>
      <c r="O15" s="708"/>
      <c r="P15" s="709" t="s">
        <v>953</v>
      </c>
      <c r="Q15" s="710"/>
      <c r="R15" s="710"/>
      <c r="S15" s="710"/>
      <c r="T15" s="710"/>
      <c r="U15" s="710"/>
      <c r="V15" s="710"/>
      <c r="W15" s="711"/>
    </row>
    <row r="16" spans="2:23" s="31" customFormat="1" ht="25.5" customHeight="1" x14ac:dyDescent="0.15">
      <c r="B16" s="715" t="s">
        <v>169</v>
      </c>
      <c r="C16" s="715" t="s">
        <v>170</v>
      </c>
      <c r="D16" s="715"/>
      <c r="E16" s="277" t="s">
        <v>499</v>
      </c>
      <c r="F16" s="716"/>
      <c r="G16" s="717"/>
      <c r="H16" s="717"/>
      <c r="I16" s="717"/>
      <c r="J16" s="717"/>
      <c r="K16" s="717"/>
      <c r="L16" s="718"/>
      <c r="M16" s="715" t="s">
        <v>653</v>
      </c>
      <c r="N16" s="715" t="s">
        <v>654</v>
      </c>
      <c r="O16" s="715"/>
      <c r="P16" s="277" t="s">
        <v>499</v>
      </c>
      <c r="Q16" s="716"/>
      <c r="R16" s="717"/>
      <c r="S16" s="717"/>
      <c r="T16" s="717"/>
      <c r="U16" s="717"/>
      <c r="V16" s="717"/>
      <c r="W16" s="718"/>
    </row>
    <row r="17" spans="2:24" s="31" customFormat="1" ht="25.5" customHeight="1" x14ac:dyDescent="0.15">
      <c r="B17" s="715"/>
      <c r="C17" s="715" t="s">
        <v>171</v>
      </c>
      <c r="D17" s="715"/>
      <c r="E17" s="278">
        <v>3</v>
      </c>
      <c r="F17" s="719"/>
      <c r="G17" s="720"/>
      <c r="H17" s="720"/>
      <c r="I17" s="720"/>
      <c r="J17" s="720"/>
      <c r="K17" s="720"/>
      <c r="L17" s="721"/>
      <c r="M17" s="715"/>
      <c r="N17" s="715" t="s">
        <v>655</v>
      </c>
      <c r="O17" s="715"/>
      <c r="P17" s="278">
        <v>4</v>
      </c>
      <c r="Q17" s="719"/>
      <c r="R17" s="720"/>
      <c r="S17" s="720"/>
      <c r="T17" s="720"/>
      <c r="U17" s="720"/>
      <c r="V17" s="720"/>
      <c r="W17" s="721"/>
    </row>
    <row r="18" spans="2:24" s="31" customFormat="1" ht="25.5" customHeight="1" x14ac:dyDescent="0.15">
      <c r="B18" s="715" t="s">
        <v>172</v>
      </c>
      <c r="C18" s="715" t="s">
        <v>128</v>
      </c>
      <c r="D18" s="715"/>
      <c r="E18" s="279" t="s">
        <v>527</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545</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292</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t="s">
        <v>515</v>
      </c>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t="s">
        <v>525</v>
      </c>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954</v>
      </c>
      <c r="F24" s="739"/>
      <c r="G24" s="740"/>
      <c r="H24" s="725" t="s">
        <v>661</v>
      </c>
      <c r="I24" s="725"/>
      <c r="J24" s="741" t="s">
        <v>662</v>
      </c>
      <c r="K24" s="742"/>
      <c r="L24" s="743"/>
      <c r="M24" s="725" t="s">
        <v>663</v>
      </c>
      <c r="N24" s="725"/>
      <c r="O24" s="725"/>
      <c r="P24" s="738" t="s">
        <v>689</v>
      </c>
      <c r="Q24" s="739"/>
      <c r="R24" s="740"/>
      <c r="S24" s="725" t="s">
        <v>661</v>
      </c>
      <c r="T24" s="725"/>
      <c r="U24" s="726" t="s">
        <v>955</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753</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498A9655-BCB0-48DC-94EF-B3294FCF4220}"/>
    <dataValidation type="list" allowBlank="1" showInputMessage="1" showErrorMessage="1" sqref="E8 E19 P8 P19" xr:uid="{20E98AAA-39A7-4CC3-89F5-FF997824562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4200AD-C354-4FCA-ADA8-0C017BA13FCD}">
          <x14:formula1>
            <xm:f>'(参考)リスト'!$F$16:$F$21</xm:f>
          </x14:formula1>
          <xm:sqref>E11:E12 E22:E23 P11:P12 P22:P23</xm:sqref>
        </x14:dataValidation>
        <x14:dataValidation type="list" allowBlank="1" showInputMessage="1" showErrorMessage="1" xr:uid="{D037F6FE-3FA4-4639-9E67-8DB5215B1105}">
          <x14:formula1>
            <xm:f>'(参考)リスト'!$D$16:$D$18</xm:f>
          </x14:formula1>
          <xm:sqref>E10 E21 P10 P21</xm:sqref>
        </x14:dataValidation>
        <x14:dataValidation type="list" allowBlank="1" showInputMessage="1" showErrorMessage="1" xr:uid="{7832FC0C-4303-4195-9FCD-E9409BC8BA94}">
          <x14:formula1>
            <xm:f>'(参考)リスト'!$E$16:$E$27</xm:f>
          </x14:formula1>
          <xm:sqref>E9 E20 P9 P20</xm:sqref>
        </x14:dataValidation>
        <x14:dataValidation type="list" allowBlank="1" showInputMessage="1" showErrorMessage="1" xr:uid="{25F8EC25-278E-41FB-80E0-F0D33AF96C2F}">
          <x14:formula1>
            <xm:f>'(参考)リスト'!$B$16:$B$21</xm:f>
          </x14:formula1>
          <xm:sqref>E7 E18 P7 P18</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8C94-A406-45F8-8253-986DF3CF8343}">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499</v>
      </c>
      <c r="F5" s="716"/>
      <c r="G5" s="717"/>
      <c r="H5" s="717"/>
      <c r="I5" s="717"/>
      <c r="J5" s="717"/>
      <c r="K5" s="717"/>
      <c r="L5" s="718"/>
      <c r="M5" s="744" t="s">
        <v>653</v>
      </c>
      <c r="N5" s="749" t="s">
        <v>654</v>
      </c>
      <c r="O5" s="750"/>
      <c r="P5" s="277" t="s">
        <v>500</v>
      </c>
      <c r="Q5" s="716"/>
      <c r="R5" s="717"/>
      <c r="S5" s="717"/>
      <c r="T5" s="717"/>
      <c r="U5" s="717"/>
      <c r="V5" s="717"/>
      <c r="W5" s="718"/>
    </row>
    <row r="6" spans="2:23" s="31" customFormat="1" ht="25.5" customHeight="1" x14ac:dyDescent="0.15">
      <c r="B6" s="746"/>
      <c r="C6" s="749" t="s">
        <v>171</v>
      </c>
      <c r="D6" s="750"/>
      <c r="E6" s="278">
        <v>5</v>
      </c>
      <c r="F6" s="719"/>
      <c r="G6" s="720"/>
      <c r="H6" s="720"/>
      <c r="I6" s="720"/>
      <c r="J6" s="720"/>
      <c r="K6" s="720"/>
      <c r="L6" s="721"/>
      <c r="M6" s="746"/>
      <c r="N6" s="749" t="s">
        <v>655</v>
      </c>
      <c r="O6" s="750"/>
      <c r="P6" s="278">
        <v>1</v>
      </c>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656</v>
      </c>
      <c r="N7" s="749" t="s">
        <v>657</v>
      </c>
      <c r="O7" s="750"/>
      <c r="P7" s="279" t="s">
        <v>542</v>
      </c>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273</v>
      </c>
      <c r="O8" s="750"/>
      <c r="P8" s="277" t="s">
        <v>543</v>
      </c>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275</v>
      </c>
      <c r="N9" s="754"/>
      <c r="O9" s="750"/>
      <c r="P9" s="280" t="s">
        <v>326</v>
      </c>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658</v>
      </c>
      <c r="N10" s="749" t="s">
        <v>274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659</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660</v>
      </c>
      <c r="O12" s="715"/>
      <c r="P12" s="213"/>
      <c r="Q12" s="722"/>
      <c r="R12" s="723"/>
      <c r="S12" s="723"/>
      <c r="T12" s="723"/>
      <c r="U12" s="723"/>
      <c r="V12" s="723"/>
      <c r="W12" s="724"/>
    </row>
    <row r="13" spans="2:23" s="31" customFormat="1" ht="25.5" customHeight="1" x14ac:dyDescent="0.15">
      <c r="B13" s="725" t="s">
        <v>175</v>
      </c>
      <c r="C13" s="725"/>
      <c r="D13" s="725"/>
      <c r="E13" s="741" t="s">
        <v>956</v>
      </c>
      <c r="F13" s="742"/>
      <c r="G13" s="743"/>
      <c r="H13" s="725" t="s">
        <v>661</v>
      </c>
      <c r="I13" s="725"/>
      <c r="J13" s="726" t="s">
        <v>837</v>
      </c>
      <c r="K13" s="726"/>
      <c r="L13" s="726"/>
      <c r="M13" s="725" t="s">
        <v>663</v>
      </c>
      <c r="N13" s="725"/>
      <c r="O13" s="725"/>
      <c r="P13" s="738" t="s">
        <v>957</v>
      </c>
      <c r="Q13" s="739"/>
      <c r="R13" s="740"/>
      <c r="S13" s="725" t="s">
        <v>661</v>
      </c>
      <c r="T13" s="725"/>
      <c r="U13" s="726" t="s">
        <v>958</v>
      </c>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667</v>
      </c>
      <c r="N14" s="730"/>
      <c r="O14" s="734"/>
      <c r="P14" s="747" t="s">
        <v>524</v>
      </c>
      <c r="Q14" s="748"/>
      <c r="R14" s="748"/>
      <c r="S14" s="736" t="s">
        <v>666</v>
      </c>
      <c r="T14" s="737"/>
      <c r="U14" s="731" t="s">
        <v>524</v>
      </c>
      <c r="V14" s="732"/>
      <c r="W14" s="733"/>
    </row>
    <row r="15" spans="2:23" s="31" customFormat="1" ht="39.75" customHeight="1" x14ac:dyDescent="0.15">
      <c r="B15" s="708" t="s">
        <v>179</v>
      </c>
      <c r="C15" s="708"/>
      <c r="D15" s="708"/>
      <c r="E15" s="709" t="s">
        <v>680</v>
      </c>
      <c r="F15" s="710"/>
      <c r="G15" s="710"/>
      <c r="H15" s="710"/>
      <c r="I15" s="710"/>
      <c r="J15" s="710"/>
      <c r="K15" s="710"/>
      <c r="L15" s="711"/>
      <c r="M15" s="708" t="s">
        <v>669</v>
      </c>
      <c r="N15" s="708"/>
      <c r="O15" s="708"/>
      <c r="P15" s="709" t="s">
        <v>680</v>
      </c>
      <c r="Q15" s="710"/>
      <c r="R15" s="710"/>
      <c r="S15" s="710"/>
      <c r="T15" s="710"/>
      <c r="U15" s="710"/>
      <c r="V15" s="710"/>
      <c r="W15" s="711"/>
    </row>
    <row r="16" spans="2:23" s="31" customFormat="1" ht="25.5" customHeight="1" x14ac:dyDescent="0.15">
      <c r="B16" s="715" t="s">
        <v>169</v>
      </c>
      <c r="C16" s="715" t="s">
        <v>170</v>
      </c>
      <c r="D16" s="715"/>
      <c r="E16" s="277" t="s">
        <v>500</v>
      </c>
      <c r="F16" s="716"/>
      <c r="G16" s="717"/>
      <c r="H16" s="717"/>
      <c r="I16" s="717"/>
      <c r="J16" s="717"/>
      <c r="K16" s="717"/>
      <c r="L16" s="718"/>
      <c r="M16" s="715" t="s">
        <v>653</v>
      </c>
      <c r="N16" s="715" t="s">
        <v>654</v>
      </c>
      <c r="O16" s="715"/>
      <c r="P16" s="277" t="s">
        <v>500</v>
      </c>
      <c r="Q16" s="716"/>
      <c r="R16" s="717"/>
      <c r="S16" s="717"/>
      <c r="T16" s="717"/>
      <c r="U16" s="717"/>
      <c r="V16" s="717"/>
      <c r="W16" s="718"/>
    </row>
    <row r="17" spans="2:24" s="31" customFormat="1" ht="25.5" customHeight="1" x14ac:dyDescent="0.15">
      <c r="B17" s="715"/>
      <c r="C17" s="715" t="s">
        <v>171</v>
      </c>
      <c r="D17" s="715"/>
      <c r="E17" s="278">
        <v>2</v>
      </c>
      <c r="F17" s="719"/>
      <c r="G17" s="720"/>
      <c r="H17" s="720"/>
      <c r="I17" s="720"/>
      <c r="J17" s="720"/>
      <c r="K17" s="720"/>
      <c r="L17" s="721"/>
      <c r="M17" s="715"/>
      <c r="N17" s="715" t="s">
        <v>655</v>
      </c>
      <c r="O17" s="715"/>
      <c r="P17" s="278">
        <v>3</v>
      </c>
      <c r="Q17" s="719"/>
      <c r="R17" s="720"/>
      <c r="S17" s="720"/>
      <c r="T17" s="720"/>
      <c r="U17" s="720"/>
      <c r="V17" s="720"/>
      <c r="W17" s="721"/>
    </row>
    <row r="18" spans="2:24" s="31" customFormat="1" ht="25.5" customHeight="1" x14ac:dyDescent="0.15">
      <c r="B18" s="715" t="s">
        <v>172</v>
      </c>
      <c r="C18" s="715" t="s">
        <v>128</v>
      </c>
      <c r="D18" s="715"/>
      <c r="E18" s="279" t="s">
        <v>542</v>
      </c>
      <c r="F18" s="719"/>
      <c r="G18" s="720"/>
      <c r="H18" s="720"/>
      <c r="I18" s="720"/>
      <c r="J18" s="720"/>
      <c r="K18" s="720"/>
      <c r="L18" s="721"/>
      <c r="M18" s="715" t="s">
        <v>656</v>
      </c>
      <c r="N18" s="715" t="s">
        <v>657</v>
      </c>
      <c r="O18" s="715"/>
      <c r="P18" s="279" t="s">
        <v>542</v>
      </c>
      <c r="Q18" s="719"/>
      <c r="R18" s="720"/>
      <c r="S18" s="720"/>
      <c r="T18" s="720"/>
      <c r="U18" s="720"/>
      <c r="V18" s="720"/>
      <c r="W18" s="721"/>
    </row>
    <row r="19" spans="2:24" s="31" customFormat="1" ht="25.5" customHeight="1" x14ac:dyDescent="0.15">
      <c r="B19" s="715"/>
      <c r="C19" s="715" t="s">
        <v>129</v>
      </c>
      <c r="D19" s="715"/>
      <c r="E19" s="277" t="s">
        <v>543</v>
      </c>
      <c r="F19" s="719"/>
      <c r="G19" s="720"/>
      <c r="H19" s="720"/>
      <c r="I19" s="720"/>
      <c r="J19" s="720"/>
      <c r="K19" s="720"/>
      <c r="L19" s="721"/>
      <c r="M19" s="715"/>
      <c r="N19" s="715" t="s">
        <v>273</v>
      </c>
      <c r="O19" s="715"/>
      <c r="P19" s="277" t="s">
        <v>543</v>
      </c>
      <c r="Q19" s="719"/>
      <c r="R19" s="720"/>
      <c r="S19" s="720"/>
      <c r="T19" s="720"/>
      <c r="U19" s="720"/>
      <c r="V19" s="720"/>
      <c r="W19" s="721"/>
    </row>
    <row r="20" spans="2:24" s="31" customFormat="1" ht="25.5" customHeight="1" x14ac:dyDescent="0.15">
      <c r="B20" s="708" t="s">
        <v>131</v>
      </c>
      <c r="C20" s="708"/>
      <c r="D20" s="708"/>
      <c r="E20" s="280" t="s">
        <v>326</v>
      </c>
      <c r="F20" s="719"/>
      <c r="G20" s="720"/>
      <c r="H20" s="720"/>
      <c r="I20" s="720"/>
      <c r="J20" s="720"/>
      <c r="K20" s="720"/>
      <c r="L20" s="721"/>
      <c r="M20" s="708" t="s">
        <v>275</v>
      </c>
      <c r="N20" s="708"/>
      <c r="O20" s="708"/>
      <c r="P20" s="280" t="s">
        <v>326</v>
      </c>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658</v>
      </c>
      <c r="N21" s="708" t="s">
        <v>274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659</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660</v>
      </c>
      <c r="O23" s="708"/>
      <c r="P23" s="213"/>
      <c r="Q23" s="722"/>
      <c r="R23" s="723"/>
      <c r="S23" s="723"/>
      <c r="T23" s="723"/>
      <c r="U23" s="723"/>
      <c r="V23" s="723"/>
      <c r="W23" s="724"/>
    </row>
    <row r="24" spans="2:24" s="31" customFormat="1" ht="25.5" customHeight="1" x14ac:dyDescent="0.15">
      <c r="B24" s="725" t="s">
        <v>175</v>
      </c>
      <c r="C24" s="725"/>
      <c r="D24" s="725"/>
      <c r="E24" s="738" t="s">
        <v>959</v>
      </c>
      <c r="F24" s="739"/>
      <c r="G24" s="740"/>
      <c r="H24" s="725" t="s">
        <v>661</v>
      </c>
      <c r="I24" s="725"/>
      <c r="J24" s="741" t="s">
        <v>960</v>
      </c>
      <c r="K24" s="742"/>
      <c r="L24" s="743"/>
      <c r="M24" s="725" t="s">
        <v>663</v>
      </c>
      <c r="N24" s="725"/>
      <c r="O24" s="725"/>
      <c r="P24" s="738" t="s">
        <v>871</v>
      </c>
      <c r="Q24" s="739"/>
      <c r="R24" s="740"/>
      <c r="S24" s="725" t="s">
        <v>661</v>
      </c>
      <c r="T24" s="725"/>
      <c r="U24" s="726" t="s">
        <v>961</v>
      </c>
      <c r="V24" s="726"/>
      <c r="W24" s="726"/>
    </row>
    <row r="25" spans="2:24" s="31" customFormat="1" ht="25.5" customHeight="1" x14ac:dyDescent="0.15">
      <c r="B25" s="727" t="s">
        <v>177</v>
      </c>
      <c r="C25" s="727"/>
      <c r="D25" s="727"/>
      <c r="E25" s="728" t="s">
        <v>524</v>
      </c>
      <c r="F25" s="728"/>
      <c r="G25" s="728"/>
      <c r="H25" s="729" t="s">
        <v>666</v>
      </c>
      <c r="I25" s="730"/>
      <c r="J25" s="731" t="s">
        <v>524</v>
      </c>
      <c r="K25" s="732"/>
      <c r="L25" s="733"/>
      <c r="M25" s="729" t="s">
        <v>667</v>
      </c>
      <c r="N25" s="730"/>
      <c r="O25" s="734"/>
      <c r="P25" s="735" t="s">
        <v>524</v>
      </c>
      <c r="Q25" s="728"/>
      <c r="R25" s="728"/>
      <c r="S25" s="736" t="s">
        <v>666</v>
      </c>
      <c r="T25" s="737"/>
      <c r="U25" s="731" t="s">
        <v>524</v>
      </c>
      <c r="V25" s="732"/>
      <c r="W25" s="733"/>
    </row>
    <row r="26" spans="2:24" s="31" customFormat="1" ht="39.75" customHeight="1" x14ac:dyDescent="0.15">
      <c r="B26" s="708" t="s">
        <v>179</v>
      </c>
      <c r="C26" s="708"/>
      <c r="D26" s="708"/>
      <c r="E26" s="709" t="s">
        <v>858</v>
      </c>
      <c r="F26" s="710"/>
      <c r="G26" s="710"/>
      <c r="H26" s="710"/>
      <c r="I26" s="710"/>
      <c r="J26" s="710"/>
      <c r="K26" s="710"/>
      <c r="L26" s="711"/>
      <c r="M26" s="708" t="s">
        <v>669</v>
      </c>
      <c r="N26" s="708"/>
      <c r="O26" s="708"/>
      <c r="P26" s="709" t="s">
        <v>680</v>
      </c>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allowBlank="1" showInputMessage="1" showErrorMessage="1" prompt="覆工スパン毎に連番を記入。_x000a_数値で入力する。" sqref="E6 E17 P17 P6" xr:uid="{A8AD3942-2DEF-4A5B-973B-F555C681B04B}"/>
    <dataValidation type="list" allowBlank="1" showInputMessage="1" showErrorMessage="1" sqref="E8 E19 P8 P19" xr:uid="{A5A0FFAC-7B4F-4901-A057-3818FF24997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5B85E7-D3D7-4074-ABCD-204980142EE2}">
          <x14:formula1>
            <xm:f>'(参考)リスト'!$F$16:$F$21</xm:f>
          </x14:formula1>
          <xm:sqref>E11:E12 E22:E23 P11:P12 P22:P23</xm:sqref>
        </x14:dataValidation>
        <x14:dataValidation type="list" allowBlank="1" showInputMessage="1" showErrorMessage="1" xr:uid="{D4F6EFF9-D4B8-4198-93C1-283826E334D3}">
          <x14:formula1>
            <xm:f>'(参考)リスト'!$D$16:$D$18</xm:f>
          </x14:formula1>
          <xm:sqref>E10 E21 P10 P21</xm:sqref>
        </x14:dataValidation>
        <x14:dataValidation type="list" allowBlank="1" showInputMessage="1" showErrorMessage="1" xr:uid="{E8EA7C08-DA46-46FE-A317-90DBE071D141}">
          <x14:formula1>
            <xm:f>'(参考)リスト'!$E$16:$E$27</xm:f>
          </x14:formula1>
          <xm:sqref>E9 E20 P9 P20</xm:sqref>
        </x14:dataValidation>
        <x14:dataValidation type="list" allowBlank="1" showInputMessage="1" showErrorMessage="1" xr:uid="{546AA0D0-74E6-469D-B38A-24A529668E57}">
          <x14:formula1>
            <xm:f>'(参考)リスト'!$B$16:$B$21</xm:f>
          </x14:formula1>
          <xm:sqref>E7 E18 P7 P18</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F7CDB-FAE3-45B4-8745-32F1F1725E27}">
  <dimension ref="B1:X31"/>
  <sheetViews>
    <sheetView showGridLines="0" showZeros="0" view="pageBreakPreview" zoomScale="112" zoomScaleNormal="70" zoomScaleSheetLayoutView="112" workbookViewId="0">
      <selection activeCell="F5" sqref="F5:O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5" t="s">
        <v>651</v>
      </c>
      <c r="C2" s="276"/>
      <c r="D2" s="276"/>
      <c r="E2" s="276"/>
      <c r="F2" s="276"/>
      <c r="G2" s="276"/>
      <c r="H2" s="276"/>
      <c r="I2" s="276"/>
      <c r="J2" s="276"/>
      <c r="K2" s="276"/>
      <c r="L2" s="276"/>
      <c r="M2" s="276"/>
      <c r="N2" s="276"/>
      <c r="O2" s="276"/>
      <c r="P2" s="276"/>
      <c r="Q2" s="276"/>
      <c r="R2" s="392" t="s">
        <v>379</v>
      </c>
      <c r="S2" s="392"/>
      <c r="T2" s="587" t="s">
        <v>380</v>
      </c>
      <c r="U2" s="587"/>
      <c r="V2" s="587"/>
      <c r="W2" s="587"/>
    </row>
    <row r="3" spans="2:23" ht="25.35" customHeight="1" x14ac:dyDescent="0.15">
      <c r="B3" s="766" t="s">
        <v>381</v>
      </c>
      <c r="C3" s="767"/>
      <c r="D3" s="767"/>
      <c r="E3" s="768" t="s">
        <v>382</v>
      </c>
      <c r="F3" s="769"/>
      <c r="G3" s="770"/>
      <c r="H3" s="760" t="s">
        <v>652</v>
      </c>
      <c r="I3" s="761"/>
      <c r="J3" s="771" t="s">
        <v>504</v>
      </c>
      <c r="K3" s="763"/>
      <c r="L3" s="764"/>
      <c r="M3" s="773" t="s">
        <v>505</v>
      </c>
      <c r="N3" s="781"/>
      <c r="O3" s="774"/>
      <c r="P3" s="772" t="s">
        <v>506</v>
      </c>
      <c r="Q3" s="772"/>
      <c r="R3" s="772"/>
      <c r="S3" s="773" t="s">
        <v>503</v>
      </c>
      <c r="T3" s="774"/>
      <c r="U3" s="777">
        <v>45903</v>
      </c>
      <c r="V3" s="778"/>
      <c r="W3" s="779"/>
    </row>
    <row r="4" spans="2:23" ht="25.35" customHeight="1" x14ac:dyDescent="0.15">
      <c r="B4" s="755" t="s">
        <v>388</v>
      </c>
      <c r="C4" s="756"/>
      <c r="D4" s="756"/>
      <c r="E4" s="757" t="s">
        <v>389</v>
      </c>
      <c r="F4" s="758"/>
      <c r="G4" s="759"/>
      <c r="H4" s="760" t="s">
        <v>385</v>
      </c>
      <c r="I4" s="761"/>
      <c r="J4" s="762" t="s">
        <v>386</v>
      </c>
      <c r="K4" s="763"/>
      <c r="L4" s="764"/>
      <c r="M4" s="782"/>
      <c r="N4" s="783"/>
      <c r="O4" s="784"/>
      <c r="P4" s="765" t="s">
        <v>507</v>
      </c>
      <c r="Q4" s="765"/>
      <c r="R4" s="765"/>
      <c r="S4" s="775"/>
      <c r="T4" s="776"/>
      <c r="U4" s="775"/>
      <c r="V4" s="780"/>
      <c r="W4" s="776"/>
    </row>
    <row r="5" spans="2:23" s="31" customFormat="1" ht="25.5" customHeight="1" x14ac:dyDescent="0.15">
      <c r="B5" s="744" t="s">
        <v>169</v>
      </c>
      <c r="C5" s="749" t="s">
        <v>170</v>
      </c>
      <c r="D5" s="750"/>
      <c r="E5" s="277" t="s">
        <v>501</v>
      </c>
      <c r="F5" s="716"/>
      <c r="G5" s="717"/>
      <c r="H5" s="717"/>
      <c r="I5" s="717"/>
      <c r="J5" s="717"/>
      <c r="K5" s="717"/>
      <c r="L5" s="718"/>
      <c r="M5" s="744" t="s">
        <v>169</v>
      </c>
      <c r="N5" s="749" t="s">
        <v>170</v>
      </c>
      <c r="O5" s="750"/>
      <c r="P5" s="277"/>
      <c r="Q5" s="719"/>
      <c r="R5" s="720"/>
      <c r="S5" s="720"/>
      <c r="T5" s="720"/>
      <c r="U5" s="720"/>
      <c r="V5" s="720"/>
      <c r="W5" s="721"/>
    </row>
    <row r="6" spans="2:23" s="31" customFormat="1" ht="25.5" customHeight="1" x14ac:dyDescent="0.15">
      <c r="B6" s="746"/>
      <c r="C6" s="749" t="s">
        <v>171</v>
      </c>
      <c r="D6" s="750"/>
      <c r="E6" s="278">
        <v>1</v>
      </c>
      <c r="F6" s="719"/>
      <c r="G6" s="720"/>
      <c r="H6" s="720"/>
      <c r="I6" s="720"/>
      <c r="J6" s="720"/>
      <c r="K6" s="720"/>
      <c r="L6" s="721"/>
      <c r="M6" s="746"/>
      <c r="N6" s="749" t="s">
        <v>171</v>
      </c>
      <c r="O6" s="750"/>
      <c r="P6" s="278"/>
      <c r="Q6" s="719"/>
      <c r="R6" s="720"/>
      <c r="S6" s="720"/>
      <c r="T6" s="720"/>
      <c r="U6" s="720"/>
      <c r="V6" s="720"/>
      <c r="W6" s="721"/>
    </row>
    <row r="7" spans="2:23" s="31" customFormat="1" ht="25.5" customHeight="1" x14ac:dyDescent="0.15">
      <c r="B7" s="744" t="s">
        <v>172</v>
      </c>
      <c r="C7" s="749" t="s">
        <v>128</v>
      </c>
      <c r="D7" s="750"/>
      <c r="E7" s="279" t="s">
        <v>542</v>
      </c>
      <c r="F7" s="719"/>
      <c r="G7" s="720"/>
      <c r="H7" s="720"/>
      <c r="I7" s="720"/>
      <c r="J7" s="720"/>
      <c r="K7" s="720"/>
      <c r="L7" s="721"/>
      <c r="M7" s="744" t="s">
        <v>172</v>
      </c>
      <c r="N7" s="749" t="s">
        <v>128</v>
      </c>
      <c r="O7" s="750"/>
      <c r="P7" s="279"/>
      <c r="Q7" s="719"/>
      <c r="R7" s="720"/>
      <c r="S7" s="720"/>
      <c r="T7" s="720"/>
      <c r="U7" s="720"/>
      <c r="V7" s="720"/>
      <c r="W7" s="721"/>
    </row>
    <row r="8" spans="2:23" s="31" customFormat="1" ht="25.5" customHeight="1" x14ac:dyDescent="0.15">
      <c r="B8" s="745"/>
      <c r="C8" s="749" t="s">
        <v>129</v>
      </c>
      <c r="D8" s="750"/>
      <c r="E8" s="277" t="s">
        <v>543</v>
      </c>
      <c r="F8" s="719"/>
      <c r="G8" s="720"/>
      <c r="H8" s="720"/>
      <c r="I8" s="720"/>
      <c r="J8" s="720"/>
      <c r="K8" s="720"/>
      <c r="L8" s="721"/>
      <c r="M8" s="745"/>
      <c r="N8" s="749" t="s">
        <v>129</v>
      </c>
      <c r="O8" s="750"/>
      <c r="P8" s="277"/>
      <c r="Q8" s="719"/>
      <c r="R8" s="720"/>
      <c r="S8" s="720"/>
      <c r="T8" s="720"/>
      <c r="U8" s="720"/>
      <c r="V8" s="720"/>
      <c r="W8" s="721"/>
    </row>
    <row r="9" spans="2:23" s="31" customFormat="1" ht="25.5" customHeight="1" x14ac:dyDescent="0.15">
      <c r="B9" s="751" t="s">
        <v>131</v>
      </c>
      <c r="C9" s="753"/>
      <c r="D9" s="752"/>
      <c r="E9" s="280" t="s">
        <v>326</v>
      </c>
      <c r="F9" s="719"/>
      <c r="G9" s="720"/>
      <c r="H9" s="720"/>
      <c r="I9" s="720"/>
      <c r="J9" s="720"/>
      <c r="K9" s="720"/>
      <c r="L9" s="721"/>
      <c r="M9" s="749" t="s">
        <v>131</v>
      </c>
      <c r="N9" s="754"/>
      <c r="O9" s="750"/>
      <c r="P9" s="280"/>
      <c r="Q9" s="719"/>
      <c r="R9" s="720"/>
      <c r="S9" s="720"/>
      <c r="T9" s="720"/>
      <c r="U9" s="720"/>
      <c r="V9" s="720"/>
      <c r="W9" s="721"/>
    </row>
    <row r="10" spans="2:23" s="31" customFormat="1" ht="25.5" customHeight="1" x14ac:dyDescent="0.15">
      <c r="B10" s="744" t="s">
        <v>173</v>
      </c>
      <c r="C10" s="751" t="s">
        <v>174</v>
      </c>
      <c r="D10" s="752"/>
      <c r="E10" s="278"/>
      <c r="F10" s="719"/>
      <c r="G10" s="720"/>
      <c r="H10" s="720"/>
      <c r="I10" s="720"/>
      <c r="J10" s="720"/>
      <c r="K10" s="720"/>
      <c r="L10" s="721"/>
      <c r="M10" s="744" t="s">
        <v>173</v>
      </c>
      <c r="N10" s="749" t="s">
        <v>174</v>
      </c>
      <c r="O10" s="750"/>
      <c r="P10" s="278"/>
      <c r="Q10" s="719"/>
      <c r="R10" s="720"/>
      <c r="S10" s="720"/>
      <c r="T10" s="720"/>
      <c r="U10" s="720"/>
      <c r="V10" s="720"/>
      <c r="W10" s="721"/>
    </row>
    <row r="11" spans="2:23" s="31" customFormat="1" ht="25.5" customHeight="1" x14ac:dyDescent="0.15">
      <c r="B11" s="745"/>
      <c r="C11" s="751" t="s">
        <v>140</v>
      </c>
      <c r="D11" s="752"/>
      <c r="E11" s="213"/>
      <c r="F11" s="719"/>
      <c r="G11" s="720"/>
      <c r="H11" s="720"/>
      <c r="I11" s="720"/>
      <c r="J11" s="720"/>
      <c r="K11" s="720"/>
      <c r="L11" s="721"/>
      <c r="M11" s="745"/>
      <c r="N11" s="749" t="s">
        <v>140</v>
      </c>
      <c r="O11" s="750"/>
      <c r="P11" s="213"/>
      <c r="Q11" s="719"/>
      <c r="R11" s="720"/>
      <c r="S11" s="720"/>
      <c r="T11" s="720"/>
      <c r="U11" s="720"/>
      <c r="V11" s="720"/>
      <c r="W11" s="721"/>
    </row>
    <row r="12" spans="2:23" s="31" customFormat="1" ht="25.5" customHeight="1" x14ac:dyDescent="0.15">
      <c r="B12" s="746"/>
      <c r="C12" s="708" t="s">
        <v>141</v>
      </c>
      <c r="D12" s="708"/>
      <c r="E12" s="213"/>
      <c r="F12" s="722"/>
      <c r="G12" s="723"/>
      <c r="H12" s="723"/>
      <c r="I12" s="723"/>
      <c r="J12" s="723"/>
      <c r="K12" s="723"/>
      <c r="L12" s="724"/>
      <c r="M12" s="746"/>
      <c r="N12" s="715" t="s">
        <v>141</v>
      </c>
      <c r="O12" s="715"/>
      <c r="P12" s="213"/>
      <c r="Q12" s="719"/>
      <c r="R12" s="720"/>
      <c r="S12" s="720"/>
      <c r="T12" s="720"/>
      <c r="U12" s="720"/>
      <c r="V12" s="720"/>
      <c r="W12" s="721"/>
    </row>
    <row r="13" spans="2:23" s="31" customFormat="1" ht="25.5" customHeight="1" x14ac:dyDescent="0.15">
      <c r="B13" s="725" t="s">
        <v>175</v>
      </c>
      <c r="C13" s="725"/>
      <c r="D13" s="725"/>
      <c r="E13" s="741" t="s">
        <v>689</v>
      </c>
      <c r="F13" s="742"/>
      <c r="G13" s="743"/>
      <c r="H13" s="725" t="s">
        <v>661</v>
      </c>
      <c r="I13" s="725"/>
      <c r="J13" s="726" t="s">
        <v>705</v>
      </c>
      <c r="K13" s="726"/>
      <c r="L13" s="726"/>
      <c r="M13" s="725" t="s">
        <v>175</v>
      </c>
      <c r="N13" s="725"/>
      <c r="O13" s="725"/>
      <c r="P13" s="738"/>
      <c r="Q13" s="739"/>
      <c r="R13" s="740"/>
      <c r="S13" s="725" t="s">
        <v>176</v>
      </c>
      <c r="T13" s="725"/>
      <c r="U13" s="726"/>
      <c r="V13" s="726"/>
      <c r="W13" s="726"/>
    </row>
    <row r="14" spans="2:23" s="31" customFormat="1" ht="25.5" customHeight="1" x14ac:dyDescent="0.15">
      <c r="B14" s="727" t="s">
        <v>177</v>
      </c>
      <c r="C14" s="727"/>
      <c r="D14" s="727"/>
      <c r="E14" s="728" t="s">
        <v>524</v>
      </c>
      <c r="F14" s="728"/>
      <c r="G14" s="728"/>
      <c r="H14" s="729" t="s">
        <v>666</v>
      </c>
      <c r="I14" s="730"/>
      <c r="J14" s="731" t="s">
        <v>524</v>
      </c>
      <c r="K14" s="732"/>
      <c r="L14" s="733"/>
      <c r="M14" s="729" t="s">
        <v>177</v>
      </c>
      <c r="N14" s="730"/>
      <c r="O14" s="734"/>
      <c r="P14" s="747"/>
      <c r="Q14" s="748"/>
      <c r="R14" s="748"/>
      <c r="S14" s="736" t="s">
        <v>178</v>
      </c>
      <c r="T14" s="737"/>
      <c r="U14" s="731"/>
      <c r="V14" s="732"/>
      <c r="W14" s="733"/>
    </row>
    <row r="15" spans="2:23" s="31" customFormat="1" ht="39.75" customHeight="1" x14ac:dyDescent="0.15">
      <c r="B15" s="708" t="s">
        <v>179</v>
      </c>
      <c r="C15" s="708"/>
      <c r="D15" s="708"/>
      <c r="E15" s="709" t="s">
        <v>680</v>
      </c>
      <c r="F15" s="710"/>
      <c r="G15" s="710"/>
      <c r="H15" s="710"/>
      <c r="I15" s="710"/>
      <c r="J15" s="710"/>
      <c r="K15" s="710"/>
      <c r="L15" s="711"/>
      <c r="M15" s="708" t="s">
        <v>179</v>
      </c>
      <c r="N15" s="708"/>
      <c r="O15" s="708"/>
      <c r="P15" s="709"/>
      <c r="Q15" s="710"/>
      <c r="R15" s="710"/>
      <c r="S15" s="710"/>
      <c r="T15" s="710"/>
      <c r="U15" s="710"/>
      <c r="V15" s="710"/>
      <c r="W15" s="711"/>
    </row>
    <row r="16" spans="2:23" s="31" customFormat="1" ht="25.5" customHeight="1" x14ac:dyDescent="0.15">
      <c r="B16" s="715" t="s">
        <v>169</v>
      </c>
      <c r="C16" s="715" t="s">
        <v>170</v>
      </c>
      <c r="D16" s="715"/>
      <c r="E16" s="277"/>
      <c r="F16" s="716"/>
      <c r="G16" s="717"/>
      <c r="H16" s="717"/>
      <c r="I16" s="717"/>
      <c r="J16" s="717"/>
      <c r="K16" s="717"/>
      <c r="L16" s="718"/>
      <c r="M16" s="715" t="s">
        <v>169</v>
      </c>
      <c r="N16" s="715" t="s">
        <v>170</v>
      </c>
      <c r="O16" s="715"/>
      <c r="P16" s="277"/>
      <c r="Q16" s="719"/>
      <c r="R16" s="720"/>
      <c r="S16" s="720"/>
      <c r="T16" s="720"/>
      <c r="U16" s="720"/>
      <c r="V16" s="720"/>
      <c r="W16" s="721"/>
    </row>
    <row r="17" spans="2:24" s="31" customFormat="1" ht="25.5" customHeight="1" x14ac:dyDescent="0.15">
      <c r="B17" s="715"/>
      <c r="C17" s="715" t="s">
        <v>171</v>
      </c>
      <c r="D17" s="715"/>
      <c r="E17" s="278"/>
      <c r="F17" s="719"/>
      <c r="G17" s="720"/>
      <c r="H17" s="720"/>
      <c r="I17" s="720"/>
      <c r="J17" s="720"/>
      <c r="K17" s="720"/>
      <c r="L17" s="721"/>
      <c r="M17" s="715"/>
      <c r="N17" s="715" t="s">
        <v>171</v>
      </c>
      <c r="O17" s="715"/>
      <c r="P17" s="278"/>
      <c r="Q17" s="719"/>
      <c r="R17" s="720"/>
      <c r="S17" s="720"/>
      <c r="T17" s="720"/>
      <c r="U17" s="720"/>
      <c r="V17" s="720"/>
      <c r="W17" s="721"/>
    </row>
    <row r="18" spans="2:24" s="31" customFormat="1" ht="25.5" customHeight="1" x14ac:dyDescent="0.15">
      <c r="B18" s="715" t="s">
        <v>172</v>
      </c>
      <c r="C18" s="715" t="s">
        <v>128</v>
      </c>
      <c r="D18" s="715"/>
      <c r="E18" s="279"/>
      <c r="F18" s="719"/>
      <c r="G18" s="720"/>
      <c r="H18" s="720"/>
      <c r="I18" s="720"/>
      <c r="J18" s="720"/>
      <c r="K18" s="720"/>
      <c r="L18" s="721"/>
      <c r="M18" s="715" t="s">
        <v>172</v>
      </c>
      <c r="N18" s="715" t="s">
        <v>128</v>
      </c>
      <c r="O18" s="715"/>
      <c r="P18" s="279"/>
      <c r="Q18" s="719"/>
      <c r="R18" s="720"/>
      <c r="S18" s="720"/>
      <c r="T18" s="720"/>
      <c r="U18" s="720"/>
      <c r="V18" s="720"/>
      <c r="W18" s="721"/>
    </row>
    <row r="19" spans="2:24" s="31" customFormat="1" ht="25.5" customHeight="1" x14ac:dyDescent="0.15">
      <c r="B19" s="715"/>
      <c r="C19" s="715" t="s">
        <v>129</v>
      </c>
      <c r="D19" s="715"/>
      <c r="E19" s="277"/>
      <c r="F19" s="719"/>
      <c r="G19" s="720"/>
      <c r="H19" s="720"/>
      <c r="I19" s="720"/>
      <c r="J19" s="720"/>
      <c r="K19" s="720"/>
      <c r="L19" s="721"/>
      <c r="M19" s="715"/>
      <c r="N19" s="715" t="s">
        <v>129</v>
      </c>
      <c r="O19" s="715"/>
      <c r="P19" s="277"/>
      <c r="Q19" s="719"/>
      <c r="R19" s="720"/>
      <c r="S19" s="720"/>
      <c r="T19" s="720"/>
      <c r="U19" s="720"/>
      <c r="V19" s="720"/>
      <c r="W19" s="721"/>
    </row>
    <row r="20" spans="2:24" s="31" customFormat="1" ht="25.5" customHeight="1" x14ac:dyDescent="0.15">
      <c r="B20" s="708" t="s">
        <v>131</v>
      </c>
      <c r="C20" s="708"/>
      <c r="D20" s="708"/>
      <c r="E20" s="280"/>
      <c r="F20" s="719"/>
      <c r="G20" s="720"/>
      <c r="H20" s="720"/>
      <c r="I20" s="720"/>
      <c r="J20" s="720"/>
      <c r="K20" s="720"/>
      <c r="L20" s="721"/>
      <c r="M20" s="708" t="s">
        <v>131</v>
      </c>
      <c r="N20" s="708"/>
      <c r="O20" s="708"/>
      <c r="P20" s="280"/>
      <c r="Q20" s="719"/>
      <c r="R20" s="720"/>
      <c r="S20" s="720"/>
      <c r="T20" s="720"/>
      <c r="U20" s="720"/>
      <c r="V20" s="720"/>
      <c r="W20" s="721"/>
    </row>
    <row r="21" spans="2:24" s="31" customFormat="1" ht="25.5" customHeight="1" x14ac:dyDescent="0.15">
      <c r="B21" s="744" t="s">
        <v>173</v>
      </c>
      <c r="C21" s="708" t="s">
        <v>174</v>
      </c>
      <c r="D21" s="708"/>
      <c r="E21" s="278"/>
      <c r="F21" s="719"/>
      <c r="G21" s="720"/>
      <c r="H21" s="720"/>
      <c r="I21" s="720"/>
      <c r="J21" s="720"/>
      <c r="K21" s="720"/>
      <c r="L21" s="721"/>
      <c r="M21" s="744" t="s">
        <v>173</v>
      </c>
      <c r="N21" s="708" t="s">
        <v>174</v>
      </c>
      <c r="O21" s="708"/>
      <c r="P21" s="278"/>
      <c r="Q21" s="719"/>
      <c r="R21" s="720"/>
      <c r="S21" s="720"/>
      <c r="T21" s="720"/>
      <c r="U21" s="720"/>
      <c r="V21" s="720"/>
      <c r="W21" s="721"/>
    </row>
    <row r="22" spans="2:24" s="31" customFormat="1" ht="25.5" customHeight="1" x14ac:dyDescent="0.15">
      <c r="B22" s="745"/>
      <c r="C22" s="708" t="s">
        <v>140</v>
      </c>
      <c r="D22" s="708"/>
      <c r="E22" s="213"/>
      <c r="F22" s="719"/>
      <c r="G22" s="720"/>
      <c r="H22" s="720"/>
      <c r="I22" s="720"/>
      <c r="J22" s="720"/>
      <c r="K22" s="720"/>
      <c r="L22" s="721"/>
      <c r="M22" s="745"/>
      <c r="N22" s="708" t="s">
        <v>140</v>
      </c>
      <c r="O22" s="708"/>
      <c r="P22" s="213"/>
      <c r="Q22" s="719"/>
      <c r="R22" s="720"/>
      <c r="S22" s="720"/>
      <c r="T22" s="720"/>
      <c r="U22" s="720"/>
      <c r="V22" s="720"/>
      <c r="W22" s="721"/>
    </row>
    <row r="23" spans="2:24" s="31" customFormat="1" ht="25.5" customHeight="1" x14ac:dyDescent="0.15">
      <c r="B23" s="746"/>
      <c r="C23" s="708" t="s">
        <v>141</v>
      </c>
      <c r="D23" s="708"/>
      <c r="E23" s="213"/>
      <c r="F23" s="722"/>
      <c r="G23" s="723"/>
      <c r="H23" s="723"/>
      <c r="I23" s="723"/>
      <c r="J23" s="723"/>
      <c r="K23" s="723"/>
      <c r="L23" s="724"/>
      <c r="M23" s="746"/>
      <c r="N23" s="708" t="s">
        <v>141</v>
      </c>
      <c r="O23" s="708"/>
      <c r="P23" s="213"/>
      <c r="Q23" s="719"/>
      <c r="R23" s="720"/>
      <c r="S23" s="720"/>
      <c r="T23" s="720"/>
      <c r="U23" s="720"/>
      <c r="V23" s="720"/>
      <c r="W23" s="721"/>
    </row>
    <row r="24" spans="2:24" s="31" customFormat="1" ht="25.5" customHeight="1" x14ac:dyDescent="0.15">
      <c r="B24" s="725" t="s">
        <v>175</v>
      </c>
      <c r="C24" s="725"/>
      <c r="D24" s="725"/>
      <c r="E24" s="738"/>
      <c r="F24" s="739"/>
      <c r="G24" s="740"/>
      <c r="H24" s="725" t="s">
        <v>176</v>
      </c>
      <c r="I24" s="725"/>
      <c r="J24" s="741"/>
      <c r="K24" s="742"/>
      <c r="L24" s="743"/>
      <c r="M24" s="725" t="s">
        <v>175</v>
      </c>
      <c r="N24" s="725"/>
      <c r="O24" s="725"/>
      <c r="P24" s="738"/>
      <c r="Q24" s="739"/>
      <c r="R24" s="740"/>
      <c r="S24" s="725" t="s">
        <v>176</v>
      </c>
      <c r="T24" s="725"/>
      <c r="U24" s="726"/>
      <c r="V24" s="726"/>
      <c r="W24" s="726"/>
    </row>
    <row r="25" spans="2:24" s="31" customFormat="1" ht="25.5" customHeight="1" x14ac:dyDescent="0.15">
      <c r="B25" s="727" t="s">
        <v>177</v>
      </c>
      <c r="C25" s="727"/>
      <c r="D25" s="727"/>
      <c r="E25" s="728"/>
      <c r="F25" s="728"/>
      <c r="G25" s="728"/>
      <c r="H25" s="729" t="s">
        <v>178</v>
      </c>
      <c r="I25" s="730"/>
      <c r="J25" s="731"/>
      <c r="K25" s="732"/>
      <c r="L25" s="733"/>
      <c r="M25" s="729" t="s">
        <v>177</v>
      </c>
      <c r="N25" s="730"/>
      <c r="O25" s="734"/>
      <c r="P25" s="735"/>
      <c r="Q25" s="728"/>
      <c r="R25" s="728"/>
      <c r="S25" s="736" t="s">
        <v>178</v>
      </c>
      <c r="T25" s="737"/>
      <c r="U25" s="731"/>
      <c r="V25" s="732"/>
      <c r="W25" s="733"/>
    </row>
    <row r="26" spans="2:24" s="31" customFormat="1" ht="39.75" customHeight="1" x14ac:dyDescent="0.15">
      <c r="B26" s="708" t="s">
        <v>179</v>
      </c>
      <c r="C26" s="708"/>
      <c r="D26" s="708"/>
      <c r="E26" s="709"/>
      <c r="F26" s="710"/>
      <c r="G26" s="710"/>
      <c r="H26" s="710"/>
      <c r="I26" s="710"/>
      <c r="J26" s="710"/>
      <c r="K26" s="710"/>
      <c r="L26" s="711"/>
      <c r="M26" s="708" t="s">
        <v>179</v>
      </c>
      <c r="N26" s="708"/>
      <c r="O26" s="708"/>
      <c r="P26" s="709"/>
      <c r="Q26" s="710"/>
      <c r="R26" s="710"/>
      <c r="S26" s="710"/>
      <c r="T26" s="710"/>
      <c r="U26" s="710"/>
      <c r="V26" s="710"/>
      <c r="W26" s="711"/>
    </row>
    <row r="27" spans="2:24" s="31" customFormat="1" ht="15" customHeight="1" x14ac:dyDescent="0.15">
      <c r="B27" s="281"/>
      <c r="C27" s="712" t="s">
        <v>180</v>
      </c>
      <c r="D27" s="713"/>
      <c r="E27" s="713"/>
      <c r="F27" s="713"/>
      <c r="G27" s="713"/>
      <c r="H27" s="713"/>
      <c r="I27" s="713"/>
      <c r="J27" s="713"/>
      <c r="K27" s="713"/>
      <c r="L27" s="713"/>
      <c r="M27" s="282"/>
      <c r="N27" s="282" t="s">
        <v>181</v>
      </c>
      <c r="O27" s="282"/>
      <c r="P27" s="282"/>
      <c r="Q27" s="282"/>
      <c r="R27" s="282"/>
      <c r="S27" s="282"/>
      <c r="T27" s="282"/>
      <c r="U27" s="282"/>
      <c r="V27" s="282"/>
      <c r="W27" s="282"/>
    </row>
    <row r="28" spans="2:24" s="31" customFormat="1" ht="15" customHeight="1" x14ac:dyDescent="0.15">
      <c r="B28" s="281"/>
      <c r="C28" s="714"/>
      <c r="D28" s="714"/>
      <c r="E28" s="714"/>
      <c r="F28" s="714"/>
      <c r="G28" s="714"/>
      <c r="H28" s="714"/>
      <c r="I28" s="714"/>
      <c r="J28" s="714"/>
      <c r="K28" s="714"/>
      <c r="L28" s="714"/>
      <c r="M28" s="282"/>
      <c r="N28" s="282" t="s">
        <v>182</v>
      </c>
      <c r="O28" s="282"/>
      <c r="P28" s="282"/>
      <c r="Q28" s="282"/>
      <c r="R28" s="282"/>
      <c r="S28" s="282"/>
      <c r="T28" s="282"/>
      <c r="U28" s="282"/>
      <c r="V28" s="282"/>
      <c r="W28" s="282"/>
    </row>
    <row r="29" spans="2:24" ht="15" customHeight="1" x14ac:dyDescent="0.15">
      <c r="C29" s="118" t="s">
        <v>183</v>
      </c>
      <c r="D29" s="4"/>
      <c r="E29" s="4"/>
      <c r="F29" s="4"/>
      <c r="G29" s="4"/>
      <c r="H29" s="4"/>
      <c r="I29" s="4"/>
      <c r="J29" s="4"/>
      <c r="K29" s="4"/>
      <c r="L29" s="4"/>
      <c r="M29" s="4"/>
      <c r="N29" s="34" t="s">
        <v>184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185</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2"/>
  <dataValidations count="2">
    <dataValidation type="list" allowBlank="1" showInputMessage="1" showErrorMessage="1" sqref="E8 E19 P8 P19" xr:uid="{5F28C059-7F46-4DF7-B5DA-B43D7D52D1A0}">
      <formula1>INDIRECT(E7)</formula1>
    </dataValidation>
    <dataValidation allowBlank="1" showInputMessage="1" showErrorMessage="1" prompt="覆工スパン毎に連番を記入。_x000a_数値で入力する。" sqref="E6 E17 P17 P6" xr:uid="{13564EAC-C58E-424D-8993-D9239A9A4BF4}"/>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CA4B2F3-8916-4391-9C17-0A89D1C08A0F}">
          <x14:formula1>
            <xm:f>'(参考)リスト'!$B$16:$B$21</xm:f>
          </x14:formula1>
          <xm:sqref>E7 E18 P7 P18</xm:sqref>
        </x14:dataValidation>
        <x14:dataValidation type="list" allowBlank="1" showInputMessage="1" showErrorMessage="1" xr:uid="{0CA78C5A-99FB-448A-B02E-A09E5CB533E0}">
          <x14:formula1>
            <xm:f>'(参考)リスト'!$E$16:$E$27</xm:f>
          </x14:formula1>
          <xm:sqref>E9 E20 P9 P20</xm:sqref>
        </x14:dataValidation>
        <x14:dataValidation type="list" allowBlank="1" showInputMessage="1" showErrorMessage="1" xr:uid="{E318EB89-3C42-419A-9EB5-453D61A18914}">
          <x14:formula1>
            <xm:f>'(参考)リスト'!$D$16:$D$18</xm:f>
          </x14:formula1>
          <xm:sqref>E10 E21 P10 P21</xm:sqref>
        </x14:dataValidation>
        <x14:dataValidation type="list" allowBlank="1" showInputMessage="1" showErrorMessage="1" xr:uid="{72B2B921-1348-4A0A-83DE-298DA93E781D}">
          <x14:formula1>
            <xm:f>'(参考)リスト'!$F$16:$F$21</xm:f>
          </x14:formula1>
          <xm:sqref>E11:E12 E22:E23 P11:P12 P22:P23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R26" sqref="R26:Y38"/>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186</v>
      </c>
      <c r="C2" s="276"/>
      <c r="D2" s="276"/>
      <c r="E2" s="276"/>
      <c r="F2" s="276"/>
      <c r="G2" s="276"/>
      <c r="H2" s="276"/>
      <c r="I2" s="276"/>
      <c r="J2" s="276"/>
      <c r="K2" s="276"/>
      <c r="L2" s="276"/>
      <c r="M2" s="276"/>
      <c r="N2" s="276"/>
      <c r="O2" s="276"/>
      <c r="P2" s="276"/>
      <c r="Q2" s="276"/>
    </row>
    <row r="3" spans="2:25" ht="25.35" customHeight="1" x14ac:dyDescent="0.15">
      <c r="B3" s="827" t="s">
        <v>381</v>
      </c>
      <c r="C3" s="827"/>
      <c r="D3" s="827"/>
      <c r="E3" s="828" t="s">
        <v>382</v>
      </c>
      <c r="F3" s="828"/>
      <c r="G3" s="828"/>
      <c r="H3" s="828"/>
      <c r="I3" s="790" t="s">
        <v>652</v>
      </c>
      <c r="J3" s="791"/>
      <c r="K3" s="792"/>
      <c r="L3" s="771" t="s">
        <v>504</v>
      </c>
      <c r="M3" s="763"/>
      <c r="N3" s="764"/>
      <c r="O3" s="793" t="s">
        <v>505</v>
      </c>
      <c r="P3" s="794"/>
      <c r="Q3" s="795"/>
      <c r="R3" s="829" t="s">
        <v>506</v>
      </c>
      <c r="S3" s="830"/>
      <c r="T3" s="831"/>
      <c r="U3" s="803" t="s">
        <v>503</v>
      </c>
      <c r="V3" s="804"/>
      <c r="W3" s="807">
        <v>45903</v>
      </c>
      <c r="X3" s="808"/>
      <c r="Y3" s="809"/>
    </row>
    <row r="4" spans="2:25" ht="25.35" customHeight="1" x14ac:dyDescent="0.15">
      <c r="B4" s="820" t="s">
        <v>388</v>
      </c>
      <c r="C4" s="820"/>
      <c r="D4" s="820"/>
      <c r="E4" s="821" t="s">
        <v>389</v>
      </c>
      <c r="F4" s="821"/>
      <c r="G4" s="821"/>
      <c r="H4" s="821"/>
      <c r="I4" s="790" t="s">
        <v>385</v>
      </c>
      <c r="J4" s="791"/>
      <c r="K4" s="792"/>
      <c r="L4" s="738" t="s">
        <v>386</v>
      </c>
      <c r="M4" s="822"/>
      <c r="N4" s="823"/>
      <c r="O4" s="796"/>
      <c r="P4" s="797"/>
      <c r="Q4" s="798"/>
      <c r="R4" s="824" t="s">
        <v>507</v>
      </c>
      <c r="S4" s="825"/>
      <c r="T4" s="826"/>
      <c r="U4" s="805"/>
      <c r="V4" s="806"/>
      <c r="W4" s="810"/>
      <c r="X4" s="811"/>
      <c r="Y4" s="812"/>
    </row>
    <row r="5" spans="2:25" ht="15" customHeight="1" x14ac:dyDescent="0.15">
      <c r="B5" s="790" t="s">
        <v>962</v>
      </c>
      <c r="C5" s="791"/>
      <c r="D5" s="792"/>
      <c r="E5" s="283" t="s">
        <v>474</v>
      </c>
      <c r="F5" s="790" t="s">
        <v>963</v>
      </c>
      <c r="G5" s="791"/>
      <c r="H5" s="792"/>
      <c r="I5" s="284">
        <v>1</v>
      </c>
      <c r="J5" s="790" t="s">
        <v>962</v>
      </c>
      <c r="K5" s="791"/>
      <c r="L5" s="792"/>
      <c r="M5" s="283" t="s">
        <v>476</v>
      </c>
      <c r="N5" s="790" t="s">
        <v>963</v>
      </c>
      <c r="O5" s="791"/>
      <c r="P5" s="792"/>
      <c r="Q5" s="284">
        <v>1</v>
      </c>
      <c r="R5" s="785" t="s">
        <v>962</v>
      </c>
      <c r="S5" s="789"/>
      <c r="T5" s="786"/>
      <c r="U5" s="119" t="s">
        <v>477</v>
      </c>
      <c r="V5" s="785" t="s">
        <v>963</v>
      </c>
      <c r="W5" s="789"/>
      <c r="X5" s="786"/>
      <c r="Y5" s="153">
        <v>1</v>
      </c>
    </row>
    <row r="6" spans="2:25" ht="15" customHeight="1" x14ac:dyDescent="0.15">
      <c r="B6" s="790" t="s">
        <v>657</v>
      </c>
      <c r="C6" s="791"/>
      <c r="D6" s="213" t="s">
        <v>647</v>
      </c>
      <c r="E6" s="817" t="s">
        <v>326</v>
      </c>
      <c r="F6" s="818"/>
      <c r="G6" s="818"/>
      <c r="H6" s="818"/>
      <c r="I6" s="819"/>
      <c r="J6" s="790" t="s">
        <v>657</v>
      </c>
      <c r="K6" s="791"/>
      <c r="L6" s="213" t="s">
        <v>647</v>
      </c>
      <c r="M6" s="817" t="s">
        <v>326</v>
      </c>
      <c r="N6" s="818"/>
      <c r="O6" s="818"/>
      <c r="P6" s="818"/>
      <c r="Q6" s="819"/>
      <c r="R6" s="785" t="s">
        <v>657</v>
      </c>
      <c r="S6" s="789"/>
      <c r="T6" s="180" t="s">
        <v>647</v>
      </c>
      <c r="U6" s="799" t="s">
        <v>326</v>
      </c>
      <c r="V6" s="800"/>
      <c r="W6" s="800"/>
      <c r="X6" s="800"/>
      <c r="Y6" s="801"/>
    </row>
    <row r="7" spans="2:25" ht="15" customHeight="1" x14ac:dyDescent="0.15">
      <c r="B7" s="790" t="s">
        <v>273</v>
      </c>
      <c r="C7" s="792"/>
      <c r="D7" s="771" t="s">
        <v>648</v>
      </c>
      <c r="E7" s="764"/>
      <c r="F7" s="790" t="s">
        <v>964</v>
      </c>
      <c r="G7" s="792"/>
      <c r="H7" s="321" t="s">
        <v>649</v>
      </c>
      <c r="I7" s="321"/>
      <c r="J7" s="790" t="s">
        <v>273</v>
      </c>
      <c r="K7" s="792"/>
      <c r="L7" s="771" t="s">
        <v>648</v>
      </c>
      <c r="M7" s="764"/>
      <c r="N7" s="790" t="s">
        <v>964</v>
      </c>
      <c r="O7" s="792"/>
      <c r="P7" s="321" t="s">
        <v>649</v>
      </c>
      <c r="Q7" s="321"/>
      <c r="R7" s="785" t="s">
        <v>273</v>
      </c>
      <c r="S7" s="786"/>
      <c r="T7" s="787" t="s">
        <v>648</v>
      </c>
      <c r="U7" s="788"/>
      <c r="V7" s="785" t="s">
        <v>964</v>
      </c>
      <c r="W7" s="786"/>
      <c r="X7" s="813" t="s">
        <v>649</v>
      </c>
      <c r="Y7" s="813"/>
    </row>
    <row r="8" spans="2:25" ht="15" customHeight="1" x14ac:dyDescent="0.15">
      <c r="B8" s="814" t="s">
        <v>965</v>
      </c>
      <c r="C8" s="814"/>
      <c r="D8" s="213" t="s">
        <v>475</v>
      </c>
      <c r="E8" s="285" t="s">
        <v>669</v>
      </c>
      <c r="F8" s="815" t="s">
        <v>966</v>
      </c>
      <c r="G8" s="815"/>
      <c r="H8" s="815"/>
      <c r="I8" s="815"/>
      <c r="J8" s="814" t="s">
        <v>965</v>
      </c>
      <c r="K8" s="814"/>
      <c r="L8" s="213" t="s">
        <v>475</v>
      </c>
      <c r="M8" s="285" t="s">
        <v>669</v>
      </c>
      <c r="N8" s="815" t="s">
        <v>966</v>
      </c>
      <c r="O8" s="815"/>
      <c r="P8" s="815"/>
      <c r="Q8" s="815"/>
      <c r="R8" s="816" t="s">
        <v>965</v>
      </c>
      <c r="S8" s="816"/>
      <c r="T8" s="180" t="s">
        <v>475</v>
      </c>
      <c r="U8" s="156" t="s">
        <v>669</v>
      </c>
      <c r="V8" s="802" t="s">
        <v>966</v>
      </c>
      <c r="W8" s="802"/>
      <c r="X8" s="802"/>
      <c r="Y8" s="802"/>
    </row>
    <row r="9" spans="2:25" s="31" customFormat="1" ht="14.1" customHeight="1" x14ac:dyDescent="0.15">
      <c r="B9" s="832"/>
      <c r="C9" s="832"/>
      <c r="D9" s="832"/>
      <c r="E9" s="832"/>
      <c r="F9" s="832"/>
      <c r="G9" s="832"/>
      <c r="H9" s="832"/>
      <c r="I9" s="832"/>
      <c r="J9" s="833"/>
      <c r="K9" s="833"/>
      <c r="L9" s="833"/>
      <c r="M9" s="833"/>
      <c r="N9" s="833"/>
      <c r="O9" s="833"/>
      <c r="P9" s="833"/>
      <c r="Q9" s="833"/>
      <c r="R9" s="834"/>
      <c r="S9" s="834"/>
      <c r="T9" s="834"/>
      <c r="U9" s="834"/>
      <c r="V9" s="834"/>
      <c r="W9" s="834"/>
      <c r="X9" s="834"/>
      <c r="Y9" s="835"/>
    </row>
    <row r="10" spans="2:25" s="31" customFormat="1" ht="14.1" customHeight="1" x14ac:dyDescent="0.15">
      <c r="B10" s="726"/>
      <c r="C10" s="726"/>
      <c r="D10" s="726"/>
      <c r="E10" s="726"/>
      <c r="F10" s="726"/>
      <c r="G10" s="726"/>
      <c r="H10" s="726"/>
      <c r="I10" s="726"/>
      <c r="J10" s="833"/>
      <c r="K10" s="833"/>
      <c r="L10" s="833"/>
      <c r="M10" s="833"/>
      <c r="N10" s="833"/>
      <c r="O10" s="833"/>
      <c r="P10" s="833"/>
      <c r="Q10" s="833"/>
      <c r="R10" s="834"/>
      <c r="S10" s="834"/>
      <c r="T10" s="834"/>
      <c r="U10" s="834"/>
      <c r="V10" s="834"/>
      <c r="W10" s="834"/>
      <c r="X10" s="834"/>
      <c r="Y10" s="835"/>
    </row>
    <row r="11" spans="2:25" s="31" customFormat="1" ht="14.1" customHeight="1" x14ac:dyDescent="0.15">
      <c r="B11" s="726"/>
      <c r="C11" s="726"/>
      <c r="D11" s="726"/>
      <c r="E11" s="726"/>
      <c r="F11" s="726"/>
      <c r="G11" s="726"/>
      <c r="H11" s="726"/>
      <c r="I11" s="726"/>
      <c r="J11" s="833"/>
      <c r="K11" s="833"/>
      <c r="L11" s="833"/>
      <c r="M11" s="833"/>
      <c r="N11" s="833"/>
      <c r="O11" s="833"/>
      <c r="P11" s="833"/>
      <c r="Q11" s="833"/>
      <c r="R11" s="834"/>
      <c r="S11" s="834"/>
      <c r="T11" s="834"/>
      <c r="U11" s="834"/>
      <c r="V11" s="834"/>
      <c r="W11" s="834"/>
      <c r="X11" s="834"/>
      <c r="Y11" s="835"/>
    </row>
    <row r="12" spans="2:25" s="31" customFormat="1" ht="14.1" customHeight="1" x14ac:dyDescent="0.15">
      <c r="B12" s="726"/>
      <c r="C12" s="726"/>
      <c r="D12" s="726"/>
      <c r="E12" s="726"/>
      <c r="F12" s="726"/>
      <c r="G12" s="726"/>
      <c r="H12" s="726"/>
      <c r="I12" s="726"/>
      <c r="J12" s="833"/>
      <c r="K12" s="833"/>
      <c r="L12" s="833"/>
      <c r="M12" s="833"/>
      <c r="N12" s="833"/>
      <c r="O12" s="833"/>
      <c r="P12" s="833"/>
      <c r="Q12" s="833"/>
      <c r="R12" s="834"/>
      <c r="S12" s="834"/>
      <c r="T12" s="834"/>
      <c r="U12" s="834"/>
      <c r="V12" s="834"/>
      <c r="W12" s="834"/>
      <c r="X12" s="834"/>
      <c r="Y12" s="835"/>
    </row>
    <row r="13" spans="2:25" s="31" customFormat="1" ht="14.1" customHeight="1" x14ac:dyDescent="0.15">
      <c r="B13" s="726"/>
      <c r="C13" s="726"/>
      <c r="D13" s="726"/>
      <c r="E13" s="726"/>
      <c r="F13" s="726"/>
      <c r="G13" s="726"/>
      <c r="H13" s="726"/>
      <c r="I13" s="726"/>
      <c r="J13" s="833"/>
      <c r="K13" s="833"/>
      <c r="L13" s="833"/>
      <c r="M13" s="833"/>
      <c r="N13" s="833"/>
      <c r="O13" s="833"/>
      <c r="P13" s="833"/>
      <c r="Q13" s="833"/>
      <c r="R13" s="834"/>
      <c r="S13" s="834"/>
      <c r="T13" s="834"/>
      <c r="U13" s="834"/>
      <c r="V13" s="834"/>
      <c r="W13" s="834"/>
      <c r="X13" s="834"/>
      <c r="Y13" s="835"/>
    </row>
    <row r="14" spans="2:25" s="31" customFormat="1" ht="14.1" customHeight="1" x14ac:dyDescent="0.15">
      <c r="B14" s="726"/>
      <c r="C14" s="726"/>
      <c r="D14" s="726"/>
      <c r="E14" s="726"/>
      <c r="F14" s="726"/>
      <c r="G14" s="726"/>
      <c r="H14" s="726"/>
      <c r="I14" s="726"/>
      <c r="J14" s="833"/>
      <c r="K14" s="833"/>
      <c r="L14" s="833"/>
      <c r="M14" s="833"/>
      <c r="N14" s="833"/>
      <c r="O14" s="833"/>
      <c r="P14" s="833"/>
      <c r="Q14" s="833"/>
      <c r="R14" s="834"/>
      <c r="S14" s="834"/>
      <c r="T14" s="834"/>
      <c r="U14" s="834"/>
      <c r="V14" s="834"/>
      <c r="W14" s="834"/>
      <c r="X14" s="834"/>
      <c r="Y14" s="835"/>
    </row>
    <row r="15" spans="2:25" s="31" customFormat="1" ht="14.1" customHeight="1" x14ac:dyDescent="0.15">
      <c r="B15" s="726"/>
      <c r="C15" s="726"/>
      <c r="D15" s="726"/>
      <c r="E15" s="726"/>
      <c r="F15" s="726"/>
      <c r="G15" s="726"/>
      <c r="H15" s="726"/>
      <c r="I15" s="726"/>
      <c r="J15" s="833"/>
      <c r="K15" s="833"/>
      <c r="L15" s="833"/>
      <c r="M15" s="833"/>
      <c r="N15" s="833"/>
      <c r="O15" s="833"/>
      <c r="P15" s="833"/>
      <c r="Q15" s="833"/>
      <c r="R15" s="834"/>
      <c r="S15" s="834"/>
      <c r="T15" s="834"/>
      <c r="U15" s="834"/>
      <c r="V15" s="834"/>
      <c r="W15" s="834"/>
      <c r="X15" s="834"/>
      <c r="Y15" s="835"/>
    </row>
    <row r="16" spans="2:25" s="31" customFormat="1" ht="14.1" customHeight="1" x14ac:dyDescent="0.15">
      <c r="B16" s="726"/>
      <c r="C16" s="726"/>
      <c r="D16" s="726"/>
      <c r="E16" s="726"/>
      <c r="F16" s="726"/>
      <c r="G16" s="726"/>
      <c r="H16" s="726"/>
      <c r="I16" s="726"/>
      <c r="J16" s="833"/>
      <c r="K16" s="833"/>
      <c r="L16" s="833"/>
      <c r="M16" s="833"/>
      <c r="N16" s="833"/>
      <c r="O16" s="833"/>
      <c r="P16" s="833"/>
      <c r="Q16" s="833"/>
      <c r="R16" s="834"/>
      <c r="S16" s="834"/>
      <c r="T16" s="834"/>
      <c r="U16" s="834"/>
      <c r="V16" s="834"/>
      <c r="W16" s="834"/>
      <c r="X16" s="834"/>
      <c r="Y16" s="835"/>
    </row>
    <row r="17" spans="2:25" s="31" customFormat="1" ht="14.1" customHeight="1" x14ac:dyDescent="0.15">
      <c r="B17" s="726"/>
      <c r="C17" s="726"/>
      <c r="D17" s="726"/>
      <c r="E17" s="726"/>
      <c r="F17" s="726"/>
      <c r="G17" s="726"/>
      <c r="H17" s="726"/>
      <c r="I17" s="726"/>
      <c r="J17" s="833"/>
      <c r="K17" s="833"/>
      <c r="L17" s="833"/>
      <c r="M17" s="833"/>
      <c r="N17" s="833"/>
      <c r="O17" s="833"/>
      <c r="P17" s="833"/>
      <c r="Q17" s="833"/>
      <c r="R17" s="834"/>
      <c r="S17" s="834"/>
      <c r="T17" s="834"/>
      <c r="U17" s="834"/>
      <c r="V17" s="834"/>
      <c r="W17" s="834"/>
      <c r="X17" s="834"/>
      <c r="Y17" s="835"/>
    </row>
    <row r="18" spans="2:25" s="31" customFormat="1" ht="14.1" customHeight="1" x14ac:dyDescent="0.15">
      <c r="B18" s="726"/>
      <c r="C18" s="726"/>
      <c r="D18" s="726"/>
      <c r="E18" s="726"/>
      <c r="F18" s="726"/>
      <c r="G18" s="726"/>
      <c r="H18" s="726"/>
      <c r="I18" s="726"/>
      <c r="J18" s="833"/>
      <c r="K18" s="833"/>
      <c r="L18" s="833"/>
      <c r="M18" s="833"/>
      <c r="N18" s="833"/>
      <c r="O18" s="833"/>
      <c r="P18" s="833"/>
      <c r="Q18" s="833"/>
      <c r="R18" s="834"/>
      <c r="S18" s="834"/>
      <c r="T18" s="834"/>
      <c r="U18" s="834"/>
      <c r="V18" s="834"/>
      <c r="W18" s="834"/>
      <c r="X18" s="834"/>
      <c r="Y18" s="835"/>
    </row>
    <row r="19" spans="2:25" s="31" customFormat="1" ht="14.1" customHeight="1" x14ac:dyDescent="0.15">
      <c r="B19" s="726"/>
      <c r="C19" s="726"/>
      <c r="D19" s="726"/>
      <c r="E19" s="726"/>
      <c r="F19" s="726"/>
      <c r="G19" s="726"/>
      <c r="H19" s="726"/>
      <c r="I19" s="726"/>
      <c r="J19" s="833"/>
      <c r="K19" s="833"/>
      <c r="L19" s="833"/>
      <c r="M19" s="833"/>
      <c r="N19" s="833"/>
      <c r="O19" s="833"/>
      <c r="P19" s="833"/>
      <c r="Q19" s="833"/>
      <c r="R19" s="834"/>
      <c r="S19" s="834"/>
      <c r="T19" s="834"/>
      <c r="U19" s="834"/>
      <c r="V19" s="834"/>
      <c r="W19" s="834"/>
      <c r="X19" s="834"/>
      <c r="Y19" s="835"/>
    </row>
    <row r="20" spans="2:25" s="31" customFormat="1" ht="14.1" customHeight="1" x14ac:dyDescent="0.15">
      <c r="B20" s="726"/>
      <c r="C20" s="726"/>
      <c r="D20" s="726"/>
      <c r="E20" s="726"/>
      <c r="F20" s="726"/>
      <c r="G20" s="726"/>
      <c r="H20" s="726"/>
      <c r="I20" s="726"/>
      <c r="J20" s="833"/>
      <c r="K20" s="833"/>
      <c r="L20" s="833"/>
      <c r="M20" s="833"/>
      <c r="N20" s="833"/>
      <c r="O20" s="833"/>
      <c r="P20" s="833"/>
      <c r="Q20" s="833"/>
      <c r="R20" s="834"/>
      <c r="S20" s="834"/>
      <c r="T20" s="834"/>
      <c r="U20" s="834"/>
      <c r="V20" s="834"/>
      <c r="W20" s="834"/>
      <c r="X20" s="834"/>
      <c r="Y20" s="835"/>
    </row>
    <row r="21" spans="2:25" s="31" customFormat="1" ht="14.1" customHeight="1" x14ac:dyDescent="0.15">
      <c r="B21" s="726"/>
      <c r="C21" s="726"/>
      <c r="D21" s="726"/>
      <c r="E21" s="726"/>
      <c r="F21" s="726"/>
      <c r="G21" s="726"/>
      <c r="H21" s="726"/>
      <c r="I21" s="726"/>
      <c r="J21" s="833"/>
      <c r="K21" s="833"/>
      <c r="L21" s="833"/>
      <c r="M21" s="833"/>
      <c r="N21" s="833"/>
      <c r="O21" s="833"/>
      <c r="P21" s="833"/>
      <c r="Q21" s="833"/>
      <c r="R21" s="834"/>
      <c r="S21" s="834"/>
      <c r="T21" s="834"/>
      <c r="U21" s="834"/>
      <c r="V21" s="834"/>
      <c r="W21" s="834"/>
      <c r="X21" s="834"/>
      <c r="Y21" s="835"/>
    </row>
    <row r="22" spans="2:25" ht="15" customHeight="1" x14ac:dyDescent="0.15">
      <c r="B22" s="790" t="s">
        <v>962</v>
      </c>
      <c r="C22" s="791"/>
      <c r="D22" s="792"/>
      <c r="E22" s="283" t="s">
        <v>477</v>
      </c>
      <c r="F22" s="790" t="s">
        <v>963</v>
      </c>
      <c r="G22" s="791"/>
      <c r="H22" s="792"/>
      <c r="I22" s="284">
        <v>2</v>
      </c>
      <c r="J22" s="790" t="s">
        <v>962</v>
      </c>
      <c r="K22" s="791"/>
      <c r="L22" s="792"/>
      <c r="M22" s="283" t="s">
        <v>478</v>
      </c>
      <c r="N22" s="790" t="s">
        <v>963</v>
      </c>
      <c r="O22" s="791"/>
      <c r="P22" s="792"/>
      <c r="Q22" s="284">
        <v>1</v>
      </c>
      <c r="R22" s="785" t="s">
        <v>962</v>
      </c>
      <c r="S22" s="789"/>
      <c r="T22" s="786"/>
      <c r="U22" s="119" t="s">
        <v>478</v>
      </c>
      <c r="V22" s="785" t="s">
        <v>963</v>
      </c>
      <c r="W22" s="789"/>
      <c r="X22" s="786"/>
      <c r="Y22" s="153">
        <v>2</v>
      </c>
    </row>
    <row r="23" spans="2:25" ht="15" customHeight="1" x14ac:dyDescent="0.15">
      <c r="B23" s="790" t="s">
        <v>657</v>
      </c>
      <c r="C23" s="791"/>
      <c r="D23" s="213" t="s">
        <v>647</v>
      </c>
      <c r="E23" s="817" t="s">
        <v>326</v>
      </c>
      <c r="F23" s="818"/>
      <c r="G23" s="818"/>
      <c r="H23" s="818"/>
      <c r="I23" s="819"/>
      <c r="J23" s="790" t="s">
        <v>657</v>
      </c>
      <c r="K23" s="791"/>
      <c r="L23" s="213" t="s">
        <v>647</v>
      </c>
      <c r="M23" s="817" t="s">
        <v>326</v>
      </c>
      <c r="N23" s="818"/>
      <c r="O23" s="818"/>
      <c r="P23" s="818"/>
      <c r="Q23" s="819"/>
      <c r="R23" s="785" t="s">
        <v>657</v>
      </c>
      <c r="S23" s="789"/>
      <c r="T23" s="180" t="s">
        <v>647</v>
      </c>
      <c r="U23" s="799" t="s">
        <v>326</v>
      </c>
      <c r="V23" s="800"/>
      <c r="W23" s="800"/>
      <c r="X23" s="800"/>
      <c r="Y23" s="801"/>
    </row>
    <row r="24" spans="2:25" ht="15" customHeight="1" x14ac:dyDescent="0.15">
      <c r="B24" s="790" t="s">
        <v>273</v>
      </c>
      <c r="C24" s="792"/>
      <c r="D24" s="771" t="s">
        <v>648</v>
      </c>
      <c r="E24" s="764"/>
      <c r="F24" s="790" t="s">
        <v>964</v>
      </c>
      <c r="G24" s="792"/>
      <c r="H24" s="321" t="s">
        <v>649</v>
      </c>
      <c r="I24" s="321"/>
      <c r="J24" s="790" t="s">
        <v>273</v>
      </c>
      <c r="K24" s="792"/>
      <c r="L24" s="771" t="s">
        <v>648</v>
      </c>
      <c r="M24" s="764"/>
      <c r="N24" s="790" t="s">
        <v>964</v>
      </c>
      <c r="O24" s="792"/>
      <c r="P24" s="321" t="s">
        <v>649</v>
      </c>
      <c r="Q24" s="321"/>
      <c r="R24" s="785" t="s">
        <v>273</v>
      </c>
      <c r="S24" s="786"/>
      <c r="T24" s="787" t="s">
        <v>648</v>
      </c>
      <c r="U24" s="788"/>
      <c r="V24" s="785" t="s">
        <v>964</v>
      </c>
      <c r="W24" s="786"/>
      <c r="X24" s="813" t="s">
        <v>649</v>
      </c>
      <c r="Y24" s="813"/>
    </row>
    <row r="25" spans="2:25" ht="15" customHeight="1" x14ac:dyDescent="0.15">
      <c r="B25" s="814" t="s">
        <v>965</v>
      </c>
      <c r="C25" s="814"/>
      <c r="D25" s="213" t="s">
        <v>475</v>
      </c>
      <c r="E25" s="285" t="s">
        <v>669</v>
      </c>
      <c r="F25" s="815" t="s">
        <v>966</v>
      </c>
      <c r="G25" s="815"/>
      <c r="H25" s="815"/>
      <c r="I25" s="815"/>
      <c r="J25" s="814" t="s">
        <v>965</v>
      </c>
      <c r="K25" s="814"/>
      <c r="L25" s="213" t="s">
        <v>475</v>
      </c>
      <c r="M25" s="285" t="s">
        <v>669</v>
      </c>
      <c r="N25" s="815" t="s">
        <v>966</v>
      </c>
      <c r="O25" s="815"/>
      <c r="P25" s="815"/>
      <c r="Q25" s="815"/>
      <c r="R25" s="816" t="s">
        <v>965</v>
      </c>
      <c r="S25" s="816"/>
      <c r="T25" s="180" t="s">
        <v>475</v>
      </c>
      <c r="U25" s="156" t="s">
        <v>669</v>
      </c>
      <c r="V25" s="802" t="s">
        <v>966</v>
      </c>
      <c r="W25" s="802"/>
      <c r="X25" s="802"/>
      <c r="Y25" s="802"/>
    </row>
    <row r="26" spans="2:25" s="31" customFormat="1" ht="14.1" customHeight="1" x14ac:dyDescent="0.15">
      <c r="B26" s="832"/>
      <c r="C26" s="832"/>
      <c r="D26" s="832"/>
      <c r="E26" s="832"/>
      <c r="F26" s="832"/>
      <c r="G26" s="832"/>
      <c r="H26" s="832"/>
      <c r="I26" s="832"/>
      <c r="J26" s="833"/>
      <c r="K26" s="833"/>
      <c r="L26" s="833"/>
      <c r="M26" s="833"/>
      <c r="N26" s="833"/>
      <c r="O26" s="833"/>
      <c r="P26" s="833"/>
      <c r="Q26" s="833"/>
      <c r="R26" s="836"/>
      <c r="S26" s="837"/>
      <c r="T26" s="837"/>
      <c r="U26" s="837"/>
      <c r="V26" s="837"/>
      <c r="W26" s="837"/>
      <c r="X26" s="837"/>
      <c r="Y26" s="838"/>
    </row>
    <row r="27" spans="2:25" s="31" customFormat="1" ht="14.1" customHeight="1" x14ac:dyDescent="0.15">
      <c r="B27" s="726"/>
      <c r="C27" s="726"/>
      <c r="D27" s="726"/>
      <c r="E27" s="726"/>
      <c r="F27" s="726"/>
      <c r="G27" s="726"/>
      <c r="H27" s="726"/>
      <c r="I27" s="726"/>
      <c r="J27" s="833"/>
      <c r="K27" s="833"/>
      <c r="L27" s="833"/>
      <c r="M27" s="833"/>
      <c r="N27" s="833"/>
      <c r="O27" s="833"/>
      <c r="P27" s="833"/>
      <c r="Q27" s="833"/>
      <c r="R27" s="839"/>
      <c r="S27" s="834"/>
      <c r="T27" s="834"/>
      <c r="U27" s="834"/>
      <c r="V27" s="834"/>
      <c r="W27" s="834"/>
      <c r="X27" s="834"/>
      <c r="Y27" s="835"/>
    </row>
    <row r="28" spans="2:25" s="31" customFormat="1" ht="14.1" customHeight="1" x14ac:dyDescent="0.15">
      <c r="B28" s="726"/>
      <c r="C28" s="726"/>
      <c r="D28" s="726"/>
      <c r="E28" s="726"/>
      <c r="F28" s="726"/>
      <c r="G28" s="726"/>
      <c r="H28" s="726"/>
      <c r="I28" s="726"/>
      <c r="J28" s="833"/>
      <c r="K28" s="833"/>
      <c r="L28" s="833"/>
      <c r="M28" s="833"/>
      <c r="N28" s="833"/>
      <c r="O28" s="833"/>
      <c r="P28" s="833"/>
      <c r="Q28" s="833"/>
      <c r="R28" s="839"/>
      <c r="S28" s="834"/>
      <c r="T28" s="834"/>
      <c r="U28" s="834"/>
      <c r="V28" s="834"/>
      <c r="W28" s="834"/>
      <c r="X28" s="834"/>
      <c r="Y28" s="835"/>
    </row>
    <row r="29" spans="2:25" s="31" customFormat="1" ht="14.1" customHeight="1" x14ac:dyDescent="0.15">
      <c r="B29" s="726"/>
      <c r="C29" s="726"/>
      <c r="D29" s="726"/>
      <c r="E29" s="726"/>
      <c r="F29" s="726"/>
      <c r="G29" s="726"/>
      <c r="H29" s="726"/>
      <c r="I29" s="726"/>
      <c r="J29" s="833"/>
      <c r="K29" s="833"/>
      <c r="L29" s="833"/>
      <c r="M29" s="833"/>
      <c r="N29" s="833"/>
      <c r="O29" s="833"/>
      <c r="P29" s="833"/>
      <c r="Q29" s="833"/>
      <c r="R29" s="839"/>
      <c r="S29" s="834"/>
      <c r="T29" s="834"/>
      <c r="U29" s="834"/>
      <c r="V29" s="834"/>
      <c r="W29" s="834"/>
      <c r="X29" s="834"/>
      <c r="Y29" s="835"/>
    </row>
    <row r="30" spans="2:25" s="31" customFormat="1" ht="14.1" customHeight="1" x14ac:dyDescent="0.15">
      <c r="B30" s="726"/>
      <c r="C30" s="726"/>
      <c r="D30" s="726"/>
      <c r="E30" s="726"/>
      <c r="F30" s="726"/>
      <c r="G30" s="726"/>
      <c r="H30" s="726"/>
      <c r="I30" s="726"/>
      <c r="J30" s="833"/>
      <c r="K30" s="833"/>
      <c r="L30" s="833"/>
      <c r="M30" s="833"/>
      <c r="N30" s="833"/>
      <c r="O30" s="833"/>
      <c r="P30" s="833"/>
      <c r="Q30" s="833"/>
      <c r="R30" s="839"/>
      <c r="S30" s="834"/>
      <c r="T30" s="834"/>
      <c r="U30" s="834"/>
      <c r="V30" s="834"/>
      <c r="W30" s="834"/>
      <c r="X30" s="834"/>
      <c r="Y30" s="835"/>
    </row>
    <row r="31" spans="2:25" s="31" customFormat="1" ht="14.1" customHeight="1" x14ac:dyDescent="0.15">
      <c r="B31" s="726"/>
      <c r="C31" s="726"/>
      <c r="D31" s="726"/>
      <c r="E31" s="726"/>
      <c r="F31" s="726"/>
      <c r="G31" s="726"/>
      <c r="H31" s="726"/>
      <c r="I31" s="726"/>
      <c r="J31" s="833"/>
      <c r="K31" s="833"/>
      <c r="L31" s="833"/>
      <c r="M31" s="833"/>
      <c r="N31" s="833"/>
      <c r="O31" s="833"/>
      <c r="P31" s="833"/>
      <c r="Q31" s="833"/>
      <c r="R31" s="839"/>
      <c r="S31" s="834"/>
      <c r="T31" s="834"/>
      <c r="U31" s="834"/>
      <c r="V31" s="834"/>
      <c r="W31" s="834"/>
      <c r="X31" s="834"/>
      <c r="Y31" s="835"/>
    </row>
    <row r="32" spans="2:25" s="31" customFormat="1" ht="14.1" customHeight="1" x14ac:dyDescent="0.15">
      <c r="B32" s="726"/>
      <c r="C32" s="726"/>
      <c r="D32" s="726"/>
      <c r="E32" s="726"/>
      <c r="F32" s="726"/>
      <c r="G32" s="726"/>
      <c r="H32" s="726"/>
      <c r="I32" s="726"/>
      <c r="J32" s="833"/>
      <c r="K32" s="833"/>
      <c r="L32" s="833"/>
      <c r="M32" s="833"/>
      <c r="N32" s="833"/>
      <c r="O32" s="833"/>
      <c r="P32" s="833"/>
      <c r="Q32" s="833"/>
      <c r="R32" s="839"/>
      <c r="S32" s="834"/>
      <c r="T32" s="834"/>
      <c r="U32" s="834"/>
      <c r="V32" s="834"/>
      <c r="W32" s="834"/>
      <c r="X32" s="834"/>
      <c r="Y32" s="835"/>
    </row>
    <row r="33" spans="2:25" s="31" customFormat="1" ht="14.1" customHeight="1" x14ac:dyDescent="0.15">
      <c r="B33" s="726"/>
      <c r="C33" s="726"/>
      <c r="D33" s="726"/>
      <c r="E33" s="726"/>
      <c r="F33" s="726"/>
      <c r="G33" s="726"/>
      <c r="H33" s="726"/>
      <c r="I33" s="726"/>
      <c r="J33" s="833"/>
      <c r="K33" s="833"/>
      <c r="L33" s="833"/>
      <c r="M33" s="833"/>
      <c r="N33" s="833"/>
      <c r="O33" s="833"/>
      <c r="P33" s="833"/>
      <c r="Q33" s="833"/>
      <c r="R33" s="839"/>
      <c r="S33" s="834"/>
      <c r="T33" s="834"/>
      <c r="U33" s="834"/>
      <c r="V33" s="834"/>
      <c r="W33" s="834"/>
      <c r="X33" s="834"/>
      <c r="Y33" s="835"/>
    </row>
    <row r="34" spans="2:25" s="31" customFormat="1" ht="14.1" customHeight="1" x14ac:dyDescent="0.15">
      <c r="B34" s="726"/>
      <c r="C34" s="726"/>
      <c r="D34" s="726"/>
      <c r="E34" s="726"/>
      <c r="F34" s="726"/>
      <c r="G34" s="726"/>
      <c r="H34" s="726"/>
      <c r="I34" s="726"/>
      <c r="J34" s="833"/>
      <c r="K34" s="833"/>
      <c r="L34" s="833"/>
      <c r="M34" s="833"/>
      <c r="N34" s="833"/>
      <c r="O34" s="833"/>
      <c r="P34" s="833"/>
      <c r="Q34" s="833"/>
      <c r="R34" s="839"/>
      <c r="S34" s="834"/>
      <c r="T34" s="834"/>
      <c r="U34" s="834"/>
      <c r="V34" s="834"/>
      <c r="W34" s="834"/>
      <c r="X34" s="834"/>
      <c r="Y34" s="835"/>
    </row>
    <row r="35" spans="2:25" s="31" customFormat="1" ht="14.1" customHeight="1" x14ac:dyDescent="0.15">
      <c r="B35" s="726"/>
      <c r="C35" s="726"/>
      <c r="D35" s="726"/>
      <c r="E35" s="726"/>
      <c r="F35" s="726"/>
      <c r="G35" s="726"/>
      <c r="H35" s="726"/>
      <c r="I35" s="726"/>
      <c r="J35" s="833"/>
      <c r="K35" s="833"/>
      <c r="L35" s="833"/>
      <c r="M35" s="833"/>
      <c r="N35" s="833"/>
      <c r="O35" s="833"/>
      <c r="P35" s="833"/>
      <c r="Q35" s="833"/>
      <c r="R35" s="839"/>
      <c r="S35" s="834"/>
      <c r="T35" s="834"/>
      <c r="U35" s="834"/>
      <c r="V35" s="834"/>
      <c r="W35" s="834"/>
      <c r="X35" s="834"/>
      <c r="Y35" s="835"/>
    </row>
    <row r="36" spans="2:25" s="31" customFormat="1" ht="14.1" customHeight="1" x14ac:dyDescent="0.15">
      <c r="B36" s="726"/>
      <c r="C36" s="726"/>
      <c r="D36" s="726"/>
      <c r="E36" s="726"/>
      <c r="F36" s="726"/>
      <c r="G36" s="726"/>
      <c r="H36" s="726"/>
      <c r="I36" s="726"/>
      <c r="J36" s="833"/>
      <c r="K36" s="833"/>
      <c r="L36" s="833"/>
      <c r="M36" s="833"/>
      <c r="N36" s="833"/>
      <c r="O36" s="833"/>
      <c r="P36" s="833"/>
      <c r="Q36" s="833"/>
      <c r="R36" s="839"/>
      <c r="S36" s="834"/>
      <c r="T36" s="834"/>
      <c r="U36" s="834"/>
      <c r="V36" s="834"/>
      <c r="W36" s="834"/>
      <c r="X36" s="834"/>
      <c r="Y36" s="835"/>
    </row>
    <row r="37" spans="2:25" s="31" customFormat="1" ht="14.1" customHeight="1" x14ac:dyDescent="0.15">
      <c r="B37" s="726"/>
      <c r="C37" s="726"/>
      <c r="D37" s="726"/>
      <c r="E37" s="726"/>
      <c r="F37" s="726"/>
      <c r="G37" s="726"/>
      <c r="H37" s="726"/>
      <c r="I37" s="726"/>
      <c r="J37" s="833"/>
      <c r="K37" s="833"/>
      <c r="L37" s="833"/>
      <c r="M37" s="833"/>
      <c r="N37" s="833"/>
      <c r="O37" s="833"/>
      <c r="P37" s="833"/>
      <c r="Q37" s="833"/>
      <c r="R37" s="839"/>
      <c r="S37" s="834"/>
      <c r="T37" s="834"/>
      <c r="U37" s="834"/>
      <c r="V37" s="834"/>
      <c r="W37" s="834"/>
      <c r="X37" s="834"/>
      <c r="Y37" s="835"/>
    </row>
    <row r="38" spans="2:25" s="31" customFormat="1" ht="14.1" customHeight="1" x14ac:dyDescent="0.15">
      <c r="B38" s="726"/>
      <c r="C38" s="726"/>
      <c r="D38" s="726"/>
      <c r="E38" s="726"/>
      <c r="F38" s="726"/>
      <c r="G38" s="726"/>
      <c r="H38" s="726"/>
      <c r="I38" s="726"/>
      <c r="J38" s="833"/>
      <c r="K38" s="833"/>
      <c r="L38" s="833"/>
      <c r="M38" s="833"/>
      <c r="N38" s="833"/>
      <c r="O38" s="833"/>
      <c r="P38" s="833"/>
      <c r="Q38" s="833"/>
      <c r="R38" s="840"/>
      <c r="S38" s="841"/>
      <c r="T38" s="841"/>
      <c r="U38" s="841"/>
      <c r="V38" s="841"/>
      <c r="W38" s="841"/>
      <c r="X38" s="841"/>
      <c r="Y38" s="842"/>
    </row>
    <row r="39" spans="2:25" ht="15" customHeight="1" x14ac:dyDescent="0.15">
      <c r="B39" s="32"/>
      <c r="C39" s="35" t="s">
        <v>187</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188</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189</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2"/>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6F75F-9CEF-45E2-A354-920A4D9B3E88}">
  <sheetPr>
    <pageSetUpPr fitToPage="1"/>
  </sheetPr>
  <dimension ref="B1:Z59"/>
  <sheetViews>
    <sheetView showGridLines="0" showZeros="0" view="pageBreakPreview" zoomScaleNormal="70" zoomScaleSheetLayoutView="100" workbookViewId="0">
      <selection activeCell="R26" sqref="R26:Y38"/>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186</v>
      </c>
      <c r="C2" s="276"/>
      <c r="D2" s="276"/>
      <c r="E2" s="276"/>
      <c r="F2" s="276"/>
      <c r="G2" s="276"/>
      <c r="H2" s="276"/>
      <c r="I2" s="276"/>
      <c r="J2" s="276"/>
      <c r="K2" s="276"/>
      <c r="L2" s="276"/>
      <c r="M2" s="276"/>
      <c r="N2" s="276"/>
      <c r="O2" s="276"/>
      <c r="P2" s="276"/>
      <c r="Q2" s="276"/>
    </row>
    <row r="3" spans="2:25" ht="25.35" customHeight="1" x14ac:dyDescent="0.15">
      <c r="B3" s="827" t="s">
        <v>381</v>
      </c>
      <c r="C3" s="827"/>
      <c r="D3" s="827"/>
      <c r="E3" s="828" t="s">
        <v>382</v>
      </c>
      <c r="F3" s="828"/>
      <c r="G3" s="828"/>
      <c r="H3" s="828"/>
      <c r="I3" s="790" t="s">
        <v>652</v>
      </c>
      <c r="J3" s="791"/>
      <c r="K3" s="792"/>
      <c r="L3" s="771" t="s">
        <v>504</v>
      </c>
      <c r="M3" s="763"/>
      <c r="N3" s="764"/>
      <c r="O3" s="793" t="s">
        <v>505</v>
      </c>
      <c r="P3" s="794"/>
      <c r="Q3" s="795"/>
      <c r="R3" s="829" t="s">
        <v>506</v>
      </c>
      <c r="S3" s="830"/>
      <c r="T3" s="831"/>
      <c r="U3" s="803" t="s">
        <v>503</v>
      </c>
      <c r="V3" s="804"/>
      <c r="W3" s="807">
        <v>45903</v>
      </c>
      <c r="X3" s="808"/>
      <c r="Y3" s="809"/>
    </row>
    <row r="4" spans="2:25" ht="25.35" customHeight="1" x14ac:dyDescent="0.15">
      <c r="B4" s="820" t="s">
        <v>388</v>
      </c>
      <c r="C4" s="820"/>
      <c r="D4" s="820"/>
      <c r="E4" s="821" t="s">
        <v>389</v>
      </c>
      <c r="F4" s="821"/>
      <c r="G4" s="821"/>
      <c r="H4" s="821"/>
      <c r="I4" s="790" t="s">
        <v>385</v>
      </c>
      <c r="J4" s="791"/>
      <c r="K4" s="792"/>
      <c r="L4" s="738" t="s">
        <v>386</v>
      </c>
      <c r="M4" s="822"/>
      <c r="N4" s="823"/>
      <c r="O4" s="796"/>
      <c r="P4" s="797"/>
      <c r="Q4" s="798"/>
      <c r="R4" s="824" t="s">
        <v>507</v>
      </c>
      <c r="S4" s="825"/>
      <c r="T4" s="826"/>
      <c r="U4" s="805"/>
      <c r="V4" s="806"/>
      <c r="W4" s="810"/>
      <c r="X4" s="811"/>
      <c r="Y4" s="812"/>
    </row>
    <row r="5" spans="2:25" ht="15" customHeight="1" x14ac:dyDescent="0.15">
      <c r="B5" s="790" t="s">
        <v>962</v>
      </c>
      <c r="C5" s="791"/>
      <c r="D5" s="792"/>
      <c r="E5" s="283" t="s">
        <v>480</v>
      </c>
      <c r="F5" s="790" t="s">
        <v>963</v>
      </c>
      <c r="G5" s="791"/>
      <c r="H5" s="792"/>
      <c r="I5" s="284">
        <v>1</v>
      </c>
      <c r="J5" s="790" t="s">
        <v>962</v>
      </c>
      <c r="K5" s="791"/>
      <c r="L5" s="792"/>
      <c r="M5" s="283" t="s">
        <v>480</v>
      </c>
      <c r="N5" s="790" t="s">
        <v>963</v>
      </c>
      <c r="O5" s="791"/>
      <c r="P5" s="792"/>
      <c r="Q5" s="284">
        <v>2</v>
      </c>
      <c r="R5" s="785" t="s">
        <v>962</v>
      </c>
      <c r="S5" s="789"/>
      <c r="T5" s="786"/>
      <c r="U5" s="119" t="s">
        <v>481</v>
      </c>
      <c r="V5" s="785" t="s">
        <v>963</v>
      </c>
      <c r="W5" s="789"/>
      <c r="X5" s="786"/>
      <c r="Y5" s="153">
        <v>1</v>
      </c>
    </row>
    <row r="6" spans="2:25" ht="15" customHeight="1" x14ac:dyDescent="0.15">
      <c r="B6" s="790" t="s">
        <v>657</v>
      </c>
      <c r="C6" s="791"/>
      <c r="D6" s="213" t="s">
        <v>647</v>
      </c>
      <c r="E6" s="817" t="s">
        <v>326</v>
      </c>
      <c r="F6" s="818"/>
      <c r="G6" s="818"/>
      <c r="H6" s="818"/>
      <c r="I6" s="819"/>
      <c r="J6" s="790" t="s">
        <v>657</v>
      </c>
      <c r="K6" s="791"/>
      <c r="L6" s="213" t="s">
        <v>647</v>
      </c>
      <c r="M6" s="817" t="s">
        <v>326</v>
      </c>
      <c r="N6" s="818"/>
      <c r="O6" s="818"/>
      <c r="P6" s="818"/>
      <c r="Q6" s="819"/>
      <c r="R6" s="785" t="s">
        <v>657</v>
      </c>
      <c r="S6" s="789"/>
      <c r="T6" s="180" t="s">
        <v>647</v>
      </c>
      <c r="U6" s="799" t="s">
        <v>326</v>
      </c>
      <c r="V6" s="800"/>
      <c r="W6" s="800"/>
      <c r="X6" s="800"/>
      <c r="Y6" s="801"/>
    </row>
    <row r="7" spans="2:25" ht="15" customHeight="1" x14ac:dyDescent="0.15">
      <c r="B7" s="790" t="s">
        <v>273</v>
      </c>
      <c r="C7" s="792"/>
      <c r="D7" s="771" t="s">
        <v>648</v>
      </c>
      <c r="E7" s="764"/>
      <c r="F7" s="790" t="s">
        <v>964</v>
      </c>
      <c r="G7" s="792"/>
      <c r="H7" s="321" t="s">
        <v>649</v>
      </c>
      <c r="I7" s="321"/>
      <c r="J7" s="790" t="s">
        <v>273</v>
      </c>
      <c r="K7" s="792"/>
      <c r="L7" s="771" t="s">
        <v>648</v>
      </c>
      <c r="M7" s="764"/>
      <c r="N7" s="790" t="s">
        <v>964</v>
      </c>
      <c r="O7" s="792"/>
      <c r="P7" s="321" t="s">
        <v>649</v>
      </c>
      <c r="Q7" s="321"/>
      <c r="R7" s="785" t="s">
        <v>273</v>
      </c>
      <c r="S7" s="786"/>
      <c r="T7" s="787" t="s">
        <v>648</v>
      </c>
      <c r="U7" s="788"/>
      <c r="V7" s="785" t="s">
        <v>964</v>
      </c>
      <c r="W7" s="786"/>
      <c r="X7" s="813" t="s">
        <v>649</v>
      </c>
      <c r="Y7" s="813"/>
    </row>
    <row r="8" spans="2:25" ht="15" customHeight="1" x14ac:dyDescent="0.15">
      <c r="B8" s="814" t="s">
        <v>965</v>
      </c>
      <c r="C8" s="814"/>
      <c r="D8" s="213" t="s">
        <v>475</v>
      </c>
      <c r="E8" s="285" t="s">
        <v>669</v>
      </c>
      <c r="F8" s="815" t="s">
        <v>966</v>
      </c>
      <c r="G8" s="815"/>
      <c r="H8" s="815"/>
      <c r="I8" s="815"/>
      <c r="J8" s="814" t="s">
        <v>965</v>
      </c>
      <c r="K8" s="814"/>
      <c r="L8" s="213" t="s">
        <v>475</v>
      </c>
      <c r="M8" s="285" t="s">
        <v>669</v>
      </c>
      <c r="N8" s="815" t="s">
        <v>966</v>
      </c>
      <c r="O8" s="815"/>
      <c r="P8" s="815"/>
      <c r="Q8" s="815"/>
      <c r="R8" s="816" t="s">
        <v>965</v>
      </c>
      <c r="S8" s="816"/>
      <c r="T8" s="180" t="s">
        <v>475</v>
      </c>
      <c r="U8" s="156" t="s">
        <v>669</v>
      </c>
      <c r="V8" s="802" t="s">
        <v>966</v>
      </c>
      <c r="W8" s="802"/>
      <c r="X8" s="802"/>
      <c r="Y8" s="802"/>
    </row>
    <row r="9" spans="2:25" s="31" customFormat="1" ht="14.1" customHeight="1" x14ac:dyDescent="0.15">
      <c r="B9" s="832"/>
      <c r="C9" s="832"/>
      <c r="D9" s="832"/>
      <c r="E9" s="832"/>
      <c r="F9" s="832"/>
      <c r="G9" s="832"/>
      <c r="H9" s="832"/>
      <c r="I9" s="832"/>
      <c r="J9" s="833"/>
      <c r="K9" s="833"/>
      <c r="L9" s="833"/>
      <c r="M9" s="833"/>
      <c r="N9" s="833"/>
      <c r="O9" s="833"/>
      <c r="P9" s="833"/>
      <c r="Q9" s="833"/>
      <c r="R9" s="834"/>
      <c r="S9" s="834"/>
      <c r="T9" s="834"/>
      <c r="U9" s="834"/>
      <c r="V9" s="834"/>
      <c r="W9" s="834"/>
      <c r="X9" s="834"/>
      <c r="Y9" s="835"/>
    </row>
    <row r="10" spans="2:25" s="31" customFormat="1" ht="14.1" customHeight="1" x14ac:dyDescent="0.15">
      <c r="B10" s="726"/>
      <c r="C10" s="726"/>
      <c r="D10" s="726"/>
      <c r="E10" s="726"/>
      <c r="F10" s="726"/>
      <c r="G10" s="726"/>
      <c r="H10" s="726"/>
      <c r="I10" s="726"/>
      <c r="J10" s="833"/>
      <c r="K10" s="833"/>
      <c r="L10" s="833"/>
      <c r="M10" s="833"/>
      <c r="N10" s="833"/>
      <c r="O10" s="833"/>
      <c r="P10" s="833"/>
      <c r="Q10" s="833"/>
      <c r="R10" s="834"/>
      <c r="S10" s="834"/>
      <c r="T10" s="834"/>
      <c r="U10" s="834"/>
      <c r="V10" s="834"/>
      <c r="W10" s="834"/>
      <c r="X10" s="834"/>
      <c r="Y10" s="835"/>
    </row>
    <row r="11" spans="2:25" s="31" customFormat="1" ht="14.1" customHeight="1" x14ac:dyDescent="0.15">
      <c r="B11" s="726"/>
      <c r="C11" s="726"/>
      <c r="D11" s="726"/>
      <c r="E11" s="726"/>
      <c r="F11" s="726"/>
      <c r="G11" s="726"/>
      <c r="H11" s="726"/>
      <c r="I11" s="726"/>
      <c r="J11" s="833"/>
      <c r="K11" s="833"/>
      <c r="L11" s="833"/>
      <c r="M11" s="833"/>
      <c r="N11" s="833"/>
      <c r="O11" s="833"/>
      <c r="P11" s="833"/>
      <c r="Q11" s="833"/>
      <c r="R11" s="834"/>
      <c r="S11" s="834"/>
      <c r="T11" s="834"/>
      <c r="U11" s="834"/>
      <c r="V11" s="834"/>
      <c r="W11" s="834"/>
      <c r="X11" s="834"/>
      <c r="Y11" s="835"/>
    </row>
    <row r="12" spans="2:25" s="31" customFormat="1" ht="14.1" customHeight="1" x14ac:dyDescent="0.15">
      <c r="B12" s="726"/>
      <c r="C12" s="726"/>
      <c r="D12" s="726"/>
      <c r="E12" s="726"/>
      <c r="F12" s="726"/>
      <c r="G12" s="726"/>
      <c r="H12" s="726"/>
      <c r="I12" s="726"/>
      <c r="J12" s="833"/>
      <c r="K12" s="833"/>
      <c r="L12" s="833"/>
      <c r="M12" s="833"/>
      <c r="N12" s="833"/>
      <c r="O12" s="833"/>
      <c r="P12" s="833"/>
      <c r="Q12" s="833"/>
      <c r="R12" s="834"/>
      <c r="S12" s="834"/>
      <c r="T12" s="834"/>
      <c r="U12" s="834"/>
      <c r="V12" s="834"/>
      <c r="W12" s="834"/>
      <c r="X12" s="834"/>
      <c r="Y12" s="835"/>
    </row>
    <row r="13" spans="2:25" s="31" customFormat="1" ht="14.1" customHeight="1" x14ac:dyDescent="0.15">
      <c r="B13" s="726"/>
      <c r="C13" s="726"/>
      <c r="D13" s="726"/>
      <c r="E13" s="726"/>
      <c r="F13" s="726"/>
      <c r="G13" s="726"/>
      <c r="H13" s="726"/>
      <c r="I13" s="726"/>
      <c r="J13" s="833"/>
      <c r="K13" s="833"/>
      <c r="L13" s="833"/>
      <c r="M13" s="833"/>
      <c r="N13" s="833"/>
      <c r="O13" s="833"/>
      <c r="P13" s="833"/>
      <c r="Q13" s="833"/>
      <c r="R13" s="834"/>
      <c r="S13" s="834"/>
      <c r="T13" s="834"/>
      <c r="U13" s="834"/>
      <c r="V13" s="834"/>
      <c r="W13" s="834"/>
      <c r="X13" s="834"/>
      <c r="Y13" s="835"/>
    </row>
    <row r="14" spans="2:25" s="31" customFormat="1" ht="14.1" customHeight="1" x14ac:dyDescent="0.15">
      <c r="B14" s="726"/>
      <c r="C14" s="726"/>
      <c r="D14" s="726"/>
      <c r="E14" s="726"/>
      <c r="F14" s="726"/>
      <c r="G14" s="726"/>
      <c r="H14" s="726"/>
      <c r="I14" s="726"/>
      <c r="J14" s="833"/>
      <c r="K14" s="833"/>
      <c r="L14" s="833"/>
      <c r="M14" s="833"/>
      <c r="N14" s="833"/>
      <c r="O14" s="833"/>
      <c r="P14" s="833"/>
      <c r="Q14" s="833"/>
      <c r="R14" s="834"/>
      <c r="S14" s="834"/>
      <c r="T14" s="834"/>
      <c r="U14" s="834"/>
      <c r="V14" s="834"/>
      <c r="W14" s="834"/>
      <c r="X14" s="834"/>
      <c r="Y14" s="835"/>
    </row>
    <row r="15" spans="2:25" s="31" customFormat="1" ht="14.1" customHeight="1" x14ac:dyDescent="0.15">
      <c r="B15" s="726"/>
      <c r="C15" s="726"/>
      <c r="D15" s="726"/>
      <c r="E15" s="726"/>
      <c r="F15" s="726"/>
      <c r="G15" s="726"/>
      <c r="H15" s="726"/>
      <c r="I15" s="726"/>
      <c r="J15" s="833"/>
      <c r="K15" s="833"/>
      <c r="L15" s="833"/>
      <c r="M15" s="833"/>
      <c r="N15" s="833"/>
      <c r="O15" s="833"/>
      <c r="P15" s="833"/>
      <c r="Q15" s="833"/>
      <c r="R15" s="834"/>
      <c r="S15" s="834"/>
      <c r="T15" s="834"/>
      <c r="U15" s="834"/>
      <c r="V15" s="834"/>
      <c r="W15" s="834"/>
      <c r="X15" s="834"/>
      <c r="Y15" s="835"/>
    </row>
    <row r="16" spans="2:25" s="31" customFormat="1" ht="14.1" customHeight="1" x14ac:dyDescent="0.15">
      <c r="B16" s="726"/>
      <c r="C16" s="726"/>
      <c r="D16" s="726"/>
      <c r="E16" s="726"/>
      <c r="F16" s="726"/>
      <c r="G16" s="726"/>
      <c r="H16" s="726"/>
      <c r="I16" s="726"/>
      <c r="J16" s="833"/>
      <c r="K16" s="833"/>
      <c r="L16" s="833"/>
      <c r="M16" s="833"/>
      <c r="N16" s="833"/>
      <c r="O16" s="833"/>
      <c r="P16" s="833"/>
      <c r="Q16" s="833"/>
      <c r="R16" s="834"/>
      <c r="S16" s="834"/>
      <c r="T16" s="834"/>
      <c r="U16" s="834"/>
      <c r="V16" s="834"/>
      <c r="W16" s="834"/>
      <c r="X16" s="834"/>
      <c r="Y16" s="835"/>
    </row>
    <row r="17" spans="2:25" s="31" customFormat="1" ht="14.1" customHeight="1" x14ac:dyDescent="0.15">
      <c r="B17" s="726"/>
      <c r="C17" s="726"/>
      <c r="D17" s="726"/>
      <c r="E17" s="726"/>
      <c r="F17" s="726"/>
      <c r="G17" s="726"/>
      <c r="H17" s="726"/>
      <c r="I17" s="726"/>
      <c r="J17" s="833"/>
      <c r="K17" s="833"/>
      <c r="L17" s="833"/>
      <c r="M17" s="833"/>
      <c r="N17" s="833"/>
      <c r="O17" s="833"/>
      <c r="P17" s="833"/>
      <c r="Q17" s="833"/>
      <c r="R17" s="834"/>
      <c r="S17" s="834"/>
      <c r="T17" s="834"/>
      <c r="U17" s="834"/>
      <c r="V17" s="834"/>
      <c r="W17" s="834"/>
      <c r="X17" s="834"/>
      <c r="Y17" s="835"/>
    </row>
    <row r="18" spans="2:25" s="31" customFormat="1" ht="14.1" customHeight="1" x14ac:dyDescent="0.15">
      <c r="B18" s="726"/>
      <c r="C18" s="726"/>
      <c r="D18" s="726"/>
      <c r="E18" s="726"/>
      <c r="F18" s="726"/>
      <c r="G18" s="726"/>
      <c r="H18" s="726"/>
      <c r="I18" s="726"/>
      <c r="J18" s="833"/>
      <c r="K18" s="833"/>
      <c r="L18" s="833"/>
      <c r="M18" s="833"/>
      <c r="N18" s="833"/>
      <c r="O18" s="833"/>
      <c r="P18" s="833"/>
      <c r="Q18" s="833"/>
      <c r="R18" s="834"/>
      <c r="S18" s="834"/>
      <c r="T18" s="834"/>
      <c r="U18" s="834"/>
      <c r="V18" s="834"/>
      <c r="W18" s="834"/>
      <c r="X18" s="834"/>
      <c r="Y18" s="835"/>
    </row>
    <row r="19" spans="2:25" s="31" customFormat="1" ht="14.1" customHeight="1" x14ac:dyDescent="0.15">
      <c r="B19" s="726"/>
      <c r="C19" s="726"/>
      <c r="D19" s="726"/>
      <c r="E19" s="726"/>
      <c r="F19" s="726"/>
      <c r="G19" s="726"/>
      <c r="H19" s="726"/>
      <c r="I19" s="726"/>
      <c r="J19" s="833"/>
      <c r="K19" s="833"/>
      <c r="L19" s="833"/>
      <c r="M19" s="833"/>
      <c r="N19" s="833"/>
      <c r="O19" s="833"/>
      <c r="P19" s="833"/>
      <c r="Q19" s="833"/>
      <c r="R19" s="834"/>
      <c r="S19" s="834"/>
      <c r="T19" s="834"/>
      <c r="U19" s="834"/>
      <c r="V19" s="834"/>
      <c r="W19" s="834"/>
      <c r="X19" s="834"/>
      <c r="Y19" s="835"/>
    </row>
    <row r="20" spans="2:25" s="31" customFormat="1" ht="14.1" customHeight="1" x14ac:dyDescent="0.15">
      <c r="B20" s="726"/>
      <c r="C20" s="726"/>
      <c r="D20" s="726"/>
      <c r="E20" s="726"/>
      <c r="F20" s="726"/>
      <c r="G20" s="726"/>
      <c r="H20" s="726"/>
      <c r="I20" s="726"/>
      <c r="J20" s="833"/>
      <c r="K20" s="833"/>
      <c r="L20" s="833"/>
      <c r="M20" s="833"/>
      <c r="N20" s="833"/>
      <c r="O20" s="833"/>
      <c r="P20" s="833"/>
      <c r="Q20" s="833"/>
      <c r="R20" s="834"/>
      <c r="S20" s="834"/>
      <c r="T20" s="834"/>
      <c r="U20" s="834"/>
      <c r="V20" s="834"/>
      <c r="W20" s="834"/>
      <c r="X20" s="834"/>
      <c r="Y20" s="835"/>
    </row>
    <row r="21" spans="2:25" s="31" customFormat="1" ht="14.1" customHeight="1" x14ac:dyDescent="0.15">
      <c r="B21" s="726"/>
      <c r="C21" s="726"/>
      <c r="D21" s="726"/>
      <c r="E21" s="726"/>
      <c r="F21" s="726"/>
      <c r="G21" s="726"/>
      <c r="H21" s="726"/>
      <c r="I21" s="726"/>
      <c r="J21" s="833"/>
      <c r="K21" s="833"/>
      <c r="L21" s="833"/>
      <c r="M21" s="833"/>
      <c r="N21" s="833"/>
      <c r="O21" s="833"/>
      <c r="P21" s="833"/>
      <c r="Q21" s="833"/>
      <c r="R21" s="834"/>
      <c r="S21" s="834"/>
      <c r="T21" s="834"/>
      <c r="U21" s="834"/>
      <c r="V21" s="834"/>
      <c r="W21" s="834"/>
      <c r="X21" s="834"/>
      <c r="Y21" s="835"/>
    </row>
    <row r="22" spans="2:25" ht="15" customHeight="1" x14ac:dyDescent="0.15">
      <c r="B22" s="790" t="s">
        <v>962</v>
      </c>
      <c r="C22" s="791"/>
      <c r="D22" s="792"/>
      <c r="E22" s="283" t="s">
        <v>483</v>
      </c>
      <c r="F22" s="790" t="s">
        <v>963</v>
      </c>
      <c r="G22" s="791"/>
      <c r="H22" s="792"/>
      <c r="I22" s="284">
        <v>1</v>
      </c>
      <c r="J22" s="790" t="s">
        <v>962</v>
      </c>
      <c r="K22" s="791"/>
      <c r="L22" s="792"/>
      <c r="M22" s="283" t="s">
        <v>484</v>
      </c>
      <c r="N22" s="790" t="s">
        <v>963</v>
      </c>
      <c r="O22" s="791"/>
      <c r="P22" s="792"/>
      <c r="Q22" s="284">
        <v>1</v>
      </c>
      <c r="R22" s="785" t="s">
        <v>962</v>
      </c>
      <c r="S22" s="789"/>
      <c r="T22" s="786"/>
      <c r="U22" s="119" t="s">
        <v>485</v>
      </c>
      <c r="V22" s="785" t="s">
        <v>963</v>
      </c>
      <c r="W22" s="789"/>
      <c r="X22" s="786"/>
      <c r="Y22" s="153">
        <v>1</v>
      </c>
    </row>
    <row r="23" spans="2:25" ht="15" customHeight="1" x14ac:dyDescent="0.15">
      <c r="B23" s="790" t="s">
        <v>657</v>
      </c>
      <c r="C23" s="791"/>
      <c r="D23" s="213" t="s">
        <v>647</v>
      </c>
      <c r="E23" s="817" t="s">
        <v>326</v>
      </c>
      <c r="F23" s="818"/>
      <c r="G23" s="818"/>
      <c r="H23" s="818"/>
      <c r="I23" s="819"/>
      <c r="J23" s="790" t="s">
        <v>657</v>
      </c>
      <c r="K23" s="791"/>
      <c r="L23" s="213" t="s">
        <v>647</v>
      </c>
      <c r="M23" s="817" t="s">
        <v>326</v>
      </c>
      <c r="N23" s="818"/>
      <c r="O23" s="818"/>
      <c r="P23" s="818"/>
      <c r="Q23" s="819"/>
      <c r="R23" s="785" t="s">
        <v>657</v>
      </c>
      <c r="S23" s="789"/>
      <c r="T23" s="180" t="s">
        <v>647</v>
      </c>
      <c r="U23" s="799" t="s">
        <v>326</v>
      </c>
      <c r="V23" s="800"/>
      <c r="W23" s="800"/>
      <c r="X23" s="800"/>
      <c r="Y23" s="801"/>
    </row>
    <row r="24" spans="2:25" ht="15" customHeight="1" x14ac:dyDescent="0.15">
      <c r="B24" s="790" t="s">
        <v>273</v>
      </c>
      <c r="C24" s="792"/>
      <c r="D24" s="771" t="s">
        <v>648</v>
      </c>
      <c r="E24" s="764"/>
      <c r="F24" s="790" t="s">
        <v>964</v>
      </c>
      <c r="G24" s="792"/>
      <c r="H24" s="321" t="s">
        <v>649</v>
      </c>
      <c r="I24" s="321"/>
      <c r="J24" s="790" t="s">
        <v>273</v>
      </c>
      <c r="K24" s="792"/>
      <c r="L24" s="771" t="s">
        <v>648</v>
      </c>
      <c r="M24" s="764"/>
      <c r="N24" s="790" t="s">
        <v>964</v>
      </c>
      <c r="O24" s="792"/>
      <c r="P24" s="321" t="s">
        <v>649</v>
      </c>
      <c r="Q24" s="321"/>
      <c r="R24" s="785" t="s">
        <v>273</v>
      </c>
      <c r="S24" s="786"/>
      <c r="T24" s="787" t="s">
        <v>648</v>
      </c>
      <c r="U24" s="788"/>
      <c r="V24" s="785" t="s">
        <v>964</v>
      </c>
      <c r="W24" s="786"/>
      <c r="X24" s="813" t="s">
        <v>649</v>
      </c>
      <c r="Y24" s="813"/>
    </row>
    <row r="25" spans="2:25" ht="15" customHeight="1" x14ac:dyDescent="0.15">
      <c r="B25" s="814" t="s">
        <v>965</v>
      </c>
      <c r="C25" s="814"/>
      <c r="D25" s="213" t="s">
        <v>475</v>
      </c>
      <c r="E25" s="285" t="s">
        <v>669</v>
      </c>
      <c r="F25" s="815" t="s">
        <v>966</v>
      </c>
      <c r="G25" s="815"/>
      <c r="H25" s="815"/>
      <c r="I25" s="815"/>
      <c r="J25" s="814" t="s">
        <v>965</v>
      </c>
      <c r="K25" s="814"/>
      <c r="L25" s="213" t="s">
        <v>475</v>
      </c>
      <c r="M25" s="285" t="s">
        <v>669</v>
      </c>
      <c r="N25" s="815" t="s">
        <v>966</v>
      </c>
      <c r="O25" s="815"/>
      <c r="P25" s="815"/>
      <c r="Q25" s="815"/>
      <c r="R25" s="816" t="s">
        <v>965</v>
      </c>
      <c r="S25" s="816"/>
      <c r="T25" s="180" t="s">
        <v>475</v>
      </c>
      <c r="U25" s="156" t="s">
        <v>669</v>
      </c>
      <c r="V25" s="802" t="s">
        <v>966</v>
      </c>
      <c r="W25" s="802"/>
      <c r="X25" s="802"/>
      <c r="Y25" s="802"/>
    </row>
    <row r="26" spans="2:25" s="31" customFormat="1" ht="14.1" customHeight="1" x14ac:dyDescent="0.15">
      <c r="B26" s="832"/>
      <c r="C26" s="832"/>
      <c r="D26" s="832"/>
      <c r="E26" s="832"/>
      <c r="F26" s="832"/>
      <c r="G26" s="832"/>
      <c r="H26" s="832"/>
      <c r="I26" s="832"/>
      <c r="J26" s="833"/>
      <c r="K26" s="833"/>
      <c r="L26" s="833"/>
      <c r="M26" s="833"/>
      <c r="N26" s="833"/>
      <c r="O26" s="833"/>
      <c r="P26" s="833"/>
      <c r="Q26" s="833"/>
      <c r="R26" s="836"/>
      <c r="S26" s="837"/>
      <c r="T26" s="837"/>
      <c r="U26" s="837"/>
      <c r="V26" s="837"/>
      <c r="W26" s="837"/>
      <c r="X26" s="837"/>
      <c r="Y26" s="838"/>
    </row>
    <row r="27" spans="2:25" s="31" customFormat="1" ht="14.1" customHeight="1" x14ac:dyDescent="0.15">
      <c r="B27" s="726"/>
      <c r="C27" s="726"/>
      <c r="D27" s="726"/>
      <c r="E27" s="726"/>
      <c r="F27" s="726"/>
      <c r="G27" s="726"/>
      <c r="H27" s="726"/>
      <c r="I27" s="726"/>
      <c r="J27" s="833"/>
      <c r="K27" s="833"/>
      <c r="L27" s="833"/>
      <c r="M27" s="833"/>
      <c r="N27" s="833"/>
      <c r="O27" s="833"/>
      <c r="P27" s="833"/>
      <c r="Q27" s="833"/>
      <c r="R27" s="839"/>
      <c r="S27" s="834"/>
      <c r="T27" s="834"/>
      <c r="U27" s="834"/>
      <c r="V27" s="834"/>
      <c r="W27" s="834"/>
      <c r="X27" s="834"/>
      <c r="Y27" s="835"/>
    </row>
    <row r="28" spans="2:25" s="31" customFormat="1" ht="14.1" customHeight="1" x14ac:dyDescent="0.15">
      <c r="B28" s="726"/>
      <c r="C28" s="726"/>
      <c r="D28" s="726"/>
      <c r="E28" s="726"/>
      <c r="F28" s="726"/>
      <c r="G28" s="726"/>
      <c r="H28" s="726"/>
      <c r="I28" s="726"/>
      <c r="J28" s="833"/>
      <c r="K28" s="833"/>
      <c r="L28" s="833"/>
      <c r="M28" s="833"/>
      <c r="N28" s="833"/>
      <c r="O28" s="833"/>
      <c r="P28" s="833"/>
      <c r="Q28" s="833"/>
      <c r="R28" s="839"/>
      <c r="S28" s="834"/>
      <c r="T28" s="834"/>
      <c r="U28" s="834"/>
      <c r="V28" s="834"/>
      <c r="W28" s="834"/>
      <c r="X28" s="834"/>
      <c r="Y28" s="835"/>
    </row>
    <row r="29" spans="2:25" s="31" customFormat="1" ht="14.1" customHeight="1" x14ac:dyDescent="0.15">
      <c r="B29" s="726"/>
      <c r="C29" s="726"/>
      <c r="D29" s="726"/>
      <c r="E29" s="726"/>
      <c r="F29" s="726"/>
      <c r="G29" s="726"/>
      <c r="H29" s="726"/>
      <c r="I29" s="726"/>
      <c r="J29" s="833"/>
      <c r="K29" s="833"/>
      <c r="L29" s="833"/>
      <c r="M29" s="833"/>
      <c r="N29" s="833"/>
      <c r="O29" s="833"/>
      <c r="P29" s="833"/>
      <c r="Q29" s="833"/>
      <c r="R29" s="839"/>
      <c r="S29" s="834"/>
      <c r="T29" s="834"/>
      <c r="U29" s="834"/>
      <c r="V29" s="834"/>
      <c r="W29" s="834"/>
      <c r="X29" s="834"/>
      <c r="Y29" s="835"/>
    </row>
    <row r="30" spans="2:25" s="31" customFormat="1" ht="14.1" customHeight="1" x14ac:dyDescent="0.15">
      <c r="B30" s="726"/>
      <c r="C30" s="726"/>
      <c r="D30" s="726"/>
      <c r="E30" s="726"/>
      <c r="F30" s="726"/>
      <c r="G30" s="726"/>
      <c r="H30" s="726"/>
      <c r="I30" s="726"/>
      <c r="J30" s="833"/>
      <c r="K30" s="833"/>
      <c r="L30" s="833"/>
      <c r="M30" s="833"/>
      <c r="N30" s="833"/>
      <c r="O30" s="833"/>
      <c r="P30" s="833"/>
      <c r="Q30" s="833"/>
      <c r="R30" s="839"/>
      <c r="S30" s="834"/>
      <c r="T30" s="834"/>
      <c r="U30" s="834"/>
      <c r="V30" s="834"/>
      <c r="W30" s="834"/>
      <c r="X30" s="834"/>
      <c r="Y30" s="835"/>
    </row>
    <row r="31" spans="2:25" s="31" customFormat="1" ht="14.1" customHeight="1" x14ac:dyDescent="0.15">
      <c r="B31" s="726"/>
      <c r="C31" s="726"/>
      <c r="D31" s="726"/>
      <c r="E31" s="726"/>
      <c r="F31" s="726"/>
      <c r="G31" s="726"/>
      <c r="H31" s="726"/>
      <c r="I31" s="726"/>
      <c r="J31" s="833"/>
      <c r="K31" s="833"/>
      <c r="L31" s="833"/>
      <c r="M31" s="833"/>
      <c r="N31" s="833"/>
      <c r="O31" s="833"/>
      <c r="P31" s="833"/>
      <c r="Q31" s="833"/>
      <c r="R31" s="839"/>
      <c r="S31" s="834"/>
      <c r="T31" s="834"/>
      <c r="U31" s="834"/>
      <c r="V31" s="834"/>
      <c r="W31" s="834"/>
      <c r="X31" s="834"/>
      <c r="Y31" s="835"/>
    </row>
    <row r="32" spans="2:25" s="31" customFormat="1" ht="14.1" customHeight="1" x14ac:dyDescent="0.15">
      <c r="B32" s="726"/>
      <c r="C32" s="726"/>
      <c r="D32" s="726"/>
      <c r="E32" s="726"/>
      <c r="F32" s="726"/>
      <c r="G32" s="726"/>
      <c r="H32" s="726"/>
      <c r="I32" s="726"/>
      <c r="J32" s="833"/>
      <c r="K32" s="833"/>
      <c r="L32" s="833"/>
      <c r="M32" s="833"/>
      <c r="N32" s="833"/>
      <c r="O32" s="833"/>
      <c r="P32" s="833"/>
      <c r="Q32" s="833"/>
      <c r="R32" s="839"/>
      <c r="S32" s="834"/>
      <c r="T32" s="834"/>
      <c r="U32" s="834"/>
      <c r="V32" s="834"/>
      <c r="W32" s="834"/>
      <c r="X32" s="834"/>
      <c r="Y32" s="835"/>
    </row>
    <row r="33" spans="2:25" s="31" customFormat="1" ht="14.1" customHeight="1" x14ac:dyDescent="0.15">
      <c r="B33" s="726"/>
      <c r="C33" s="726"/>
      <c r="D33" s="726"/>
      <c r="E33" s="726"/>
      <c r="F33" s="726"/>
      <c r="G33" s="726"/>
      <c r="H33" s="726"/>
      <c r="I33" s="726"/>
      <c r="J33" s="833"/>
      <c r="K33" s="833"/>
      <c r="L33" s="833"/>
      <c r="M33" s="833"/>
      <c r="N33" s="833"/>
      <c r="O33" s="833"/>
      <c r="P33" s="833"/>
      <c r="Q33" s="833"/>
      <c r="R33" s="839"/>
      <c r="S33" s="834"/>
      <c r="T33" s="834"/>
      <c r="U33" s="834"/>
      <c r="V33" s="834"/>
      <c r="W33" s="834"/>
      <c r="X33" s="834"/>
      <c r="Y33" s="835"/>
    </row>
    <row r="34" spans="2:25" s="31" customFormat="1" ht="14.1" customHeight="1" x14ac:dyDescent="0.15">
      <c r="B34" s="726"/>
      <c r="C34" s="726"/>
      <c r="D34" s="726"/>
      <c r="E34" s="726"/>
      <c r="F34" s="726"/>
      <c r="G34" s="726"/>
      <c r="H34" s="726"/>
      <c r="I34" s="726"/>
      <c r="J34" s="833"/>
      <c r="K34" s="833"/>
      <c r="L34" s="833"/>
      <c r="M34" s="833"/>
      <c r="N34" s="833"/>
      <c r="O34" s="833"/>
      <c r="P34" s="833"/>
      <c r="Q34" s="833"/>
      <c r="R34" s="839"/>
      <c r="S34" s="834"/>
      <c r="T34" s="834"/>
      <c r="U34" s="834"/>
      <c r="V34" s="834"/>
      <c r="W34" s="834"/>
      <c r="X34" s="834"/>
      <c r="Y34" s="835"/>
    </row>
    <row r="35" spans="2:25" s="31" customFormat="1" ht="14.1" customHeight="1" x14ac:dyDescent="0.15">
      <c r="B35" s="726"/>
      <c r="C35" s="726"/>
      <c r="D35" s="726"/>
      <c r="E35" s="726"/>
      <c r="F35" s="726"/>
      <c r="G35" s="726"/>
      <c r="H35" s="726"/>
      <c r="I35" s="726"/>
      <c r="J35" s="833"/>
      <c r="K35" s="833"/>
      <c r="L35" s="833"/>
      <c r="M35" s="833"/>
      <c r="N35" s="833"/>
      <c r="O35" s="833"/>
      <c r="P35" s="833"/>
      <c r="Q35" s="833"/>
      <c r="R35" s="839"/>
      <c r="S35" s="834"/>
      <c r="T35" s="834"/>
      <c r="U35" s="834"/>
      <c r="V35" s="834"/>
      <c r="W35" s="834"/>
      <c r="X35" s="834"/>
      <c r="Y35" s="835"/>
    </row>
    <row r="36" spans="2:25" s="31" customFormat="1" ht="14.1" customHeight="1" x14ac:dyDescent="0.15">
      <c r="B36" s="726"/>
      <c r="C36" s="726"/>
      <c r="D36" s="726"/>
      <c r="E36" s="726"/>
      <c r="F36" s="726"/>
      <c r="G36" s="726"/>
      <c r="H36" s="726"/>
      <c r="I36" s="726"/>
      <c r="J36" s="833"/>
      <c r="K36" s="833"/>
      <c r="L36" s="833"/>
      <c r="M36" s="833"/>
      <c r="N36" s="833"/>
      <c r="O36" s="833"/>
      <c r="P36" s="833"/>
      <c r="Q36" s="833"/>
      <c r="R36" s="839"/>
      <c r="S36" s="834"/>
      <c r="T36" s="834"/>
      <c r="U36" s="834"/>
      <c r="V36" s="834"/>
      <c r="W36" s="834"/>
      <c r="X36" s="834"/>
      <c r="Y36" s="835"/>
    </row>
    <row r="37" spans="2:25" s="31" customFormat="1" ht="14.1" customHeight="1" x14ac:dyDescent="0.15">
      <c r="B37" s="726"/>
      <c r="C37" s="726"/>
      <c r="D37" s="726"/>
      <c r="E37" s="726"/>
      <c r="F37" s="726"/>
      <c r="G37" s="726"/>
      <c r="H37" s="726"/>
      <c r="I37" s="726"/>
      <c r="J37" s="833"/>
      <c r="K37" s="833"/>
      <c r="L37" s="833"/>
      <c r="M37" s="833"/>
      <c r="N37" s="833"/>
      <c r="O37" s="833"/>
      <c r="P37" s="833"/>
      <c r="Q37" s="833"/>
      <c r="R37" s="839"/>
      <c r="S37" s="834"/>
      <c r="T37" s="834"/>
      <c r="U37" s="834"/>
      <c r="V37" s="834"/>
      <c r="W37" s="834"/>
      <c r="X37" s="834"/>
      <c r="Y37" s="835"/>
    </row>
    <row r="38" spans="2:25" s="31" customFormat="1" ht="14.1" customHeight="1" x14ac:dyDescent="0.15">
      <c r="B38" s="726"/>
      <c r="C38" s="726"/>
      <c r="D38" s="726"/>
      <c r="E38" s="726"/>
      <c r="F38" s="726"/>
      <c r="G38" s="726"/>
      <c r="H38" s="726"/>
      <c r="I38" s="726"/>
      <c r="J38" s="833"/>
      <c r="K38" s="833"/>
      <c r="L38" s="833"/>
      <c r="M38" s="833"/>
      <c r="N38" s="833"/>
      <c r="O38" s="833"/>
      <c r="P38" s="833"/>
      <c r="Q38" s="833"/>
      <c r="R38" s="840"/>
      <c r="S38" s="841"/>
      <c r="T38" s="841"/>
      <c r="U38" s="841"/>
      <c r="V38" s="841"/>
      <c r="W38" s="841"/>
      <c r="X38" s="841"/>
      <c r="Y38" s="842"/>
    </row>
    <row r="39" spans="2:25" ht="15" customHeight="1" x14ac:dyDescent="0.15">
      <c r="B39" s="32"/>
      <c r="C39" s="35" t="s">
        <v>187</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188</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189</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2EDBF50A-69D5-475D-AE6B-5566B7A89676}"/>
    <dataValidation type="list" allowBlank="1" showInputMessage="1" showErrorMessage="1" sqref="E6:I6 M6:Q6 U6:Y6 E23:I23 M23:Q23 U23:Y23" xr:uid="{D0C781E2-673A-4180-9D25-7E965BF04C9F}">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F5BD807-FF8E-4420-A34B-02E2D05DD491}">
          <x14:formula1>
            <xm:f>'(参考)リスト'!$D$52:$D$54</xm:f>
          </x14:formula1>
          <xm:sqref>D7:E7 L7:M7 T7:U7 D24:E24 L24:M24 T24:U24</xm:sqref>
        </x14:dataValidation>
        <x14:dataValidation type="list" allowBlank="1" showInputMessage="1" showErrorMessage="1" xr:uid="{C867EE31-2530-4807-81EA-72826B6E86CA}">
          <x14:formula1>
            <xm:f>'(参考)リスト'!$F$52:$F$53</xm:f>
          </x14:formula1>
          <xm:sqref>D8 L8 T8 D25 L25 T25</xm:sqref>
        </x14:dataValidation>
        <x14:dataValidation type="list" allowBlank="1" showInputMessage="1" showErrorMessage="1" xr:uid="{E0A5E0BC-BDCD-4FA9-B353-1383C6FC6FE1}">
          <x14:formula1>
            <xm:f>'(参考)リスト'!$E$52:$E$58</xm:f>
          </x14:formula1>
          <xm:sqref>H7:I7 P7:Q7 X7:Y7 H24:I24 P24:Q24 X24:Y24</xm:sqref>
        </x14:dataValidation>
        <x14:dataValidation type="list" showInputMessage="1" showErrorMessage="1" xr:uid="{79639DBC-60A8-4F75-9FE3-FB3243FD8A33}">
          <x14:formula1>
            <xm:f>'(参考)リスト'!$B$52:$B$55</xm:f>
          </x14:formula1>
          <xm:sqref>D6 L6 T6 D23 L23 T23</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BCCEB-754A-43E1-9115-B6C766FF3B3D}">
  <sheetPr>
    <pageSetUpPr fitToPage="1"/>
  </sheetPr>
  <dimension ref="B1:Z59"/>
  <sheetViews>
    <sheetView showGridLines="0" showZeros="0" view="pageBreakPreview" zoomScaleNormal="70" zoomScaleSheetLayoutView="100" workbookViewId="0">
      <selection activeCell="R26" sqref="R26:Y38"/>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186</v>
      </c>
      <c r="C2" s="276"/>
      <c r="D2" s="276"/>
      <c r="E2" s="276"/>
      <c r="F2" s="276"/>
      <c r="G2" s="276"/>
      <c r="H2" s="276"/>
      <c r="I2" s="276"/>
      <c r="J2" s="276"/>
      <c r="K2" s="276"/>
      <c r="L2" s="276"/>
      <c r="M2" s="276"/>
      <c r="N2" s="276"/>
      <c r="O2" s="276"/>
      <c r="P2" s="276"/>
      <c r="Q2" s="276"/>
    </row>
    <row r="3" spans="2:25" ht="25.35" customHeight="1" x14ac:dyDescent="0.15">
      <c r="B3" s="827" t="s">
        <v>381</v>
      </c>
      <c r="C3" s="827"/>
      <c r="D3" s="827"/>
      <c r="E3" s="828" t="s">
        <v>382</v>
      </c>
      <c r="F3" s="828"/>
      <c r="G3" s="828"/>
      <c r="H3" s="828"/>
      <c r="I3" s="790" t="s">
        <v>652</v>
      </c>
      <c r="J3" s="791"/>
      <c r="K3" s="792"/>
      <c r="L3" s="771" t="s">
        <v>504</v>
      </c>
      <c r="M3" s="763"/>
      <c r="N3" s="764"/>
      <c r="O3" s="793" t="s">
        <v>505</v>
      </c>
      <c r="P3" s="794"/>
      <c r="Q3" s="795"/>
      <c r="R3" s="829" t="s">
        <v>506</v>
      </c>
      <c r="S3" s="830"/>
      <c r="T3" s="831"/>
      <c r="U3" s="803" t="s">
        <v>503</v>
      </c>
      <c r="V3" s="804"/>
      <c r="W3" s="807">
        <v>45903</v>
      </c>
      <c r="X3" s="808"/>
      <c r="Y3" s="809"/>
    </row>
    <row r="4" spans="2:25" ht="25.35" customHeight="1" x14ac:dyDescent="0.15">
      <c r="B4" s="820" t="s">
        <v>388</v>
      </c>
      <c r="C4" s="820"/>
      <c r="D4" s="820"/>
      <c r="E4" s="821" t="s">
        <v>389</v>
      </c>
      <c r="F4" s="821"/>
      <c r="G4" s="821"/>
      <c r="H4" s="821"/>
      <c r="I4" s="790" t="s">
        <v>385</v>
      </c>
      <c r="J4" s="791"/>
      <c r="K4" s="792"/>
      <c r="L4" s="738" t="s">
        <v>386</v>
      </c>
      <c r="M4" s="822"/>
      <c r="N4" s="823"/>
      <c r="O4" s="796"/>
      <c r="P4" s="797"/>
      <c r="Q4" s="798"/>
      <c r="R4" s="824" t="s">
        <v>507</v>
      </c>
      <c r="S4" s="825"/>
      <c r="T4" s="826"/>
      <c r="U4" s="805"/>
      <c r="V4" s="806"/>
      <c r="W4" s="810"/>
      <c r="X4" s="811"/>
      <c r="Y4" s="812"/>
    </row>
    <row r="5" spans="2:25" ht="15" customHeight="1" x14ac:dyDescent="0.15">
      <c r="B5" s="790" t="s">
        <v>962</v>
      </c>
      <c r="C5" s="791"/>
      <c r="D5" s="792"/>
      <c r="E5" s="283" t="s">
        <v>496</v>
      </c>
      <c r="F5" s="790" t="s">
        <v>963</v>
      </c>
      <c r="G5" s="791"/>
      <c r="H5" s="792"/>
      <c r="I5" s="284">
        <v>1</v>
      </c>
      <c r="J5" s="790" t="s">
        <v>962</v>
      </c>
      <c r="K5" s="791"/>
      <c r="L5" s="792"/>
      <c r="M5" s="283" t="s">
        <v>498</v>
      </c>
      <c r="N5" s="790" t="s">
        <v>963</v>
      </c>
      <c r="O5" s="791"/>
      <c r="P5" s="792"/>
      <c r="Q5" s="284">
        <v>1</v>
      </c>
      <c r="R5" s="785" t="s">
        <v>962</v>
      </c>
      <c r="S5" s="789"/>
      <c r="T5" s="786"/>
      <c r="U5" s="119" t="s">
        <v>498</v>
      </c>
      <c r="V5" s="785" t="s">
        <v>963</v>
      </c>
      <c r="W5" s="789"/>
      <c r="X5" s="786"/>
      <c r="Y5" s="153">
        <v>2</v>
      </c>
    </row>
    <row r="6" spans="2:25" ht="15" customHeight="1" x14ac:dyDescent="0.15">
      <c r="B6" s="790" t="s">
        <v>657</v>
      </c>
      <c r="C6" s="791"/>
      <c r="D6" s="213" t="s">
        <v>647</v>
      </c>
      <c r="E6" s="817" t="s">
        <v>326</v>
      </c>
      <c r="F6" s="818"/>
      <c r="G6" s="818"/>
      <c r="H6" s="818"/>
      <c r="I6" s="819"/>
      <c r="J6" s="790" t="s">
        <v>657</v>
      </c>
      <c r="K6" s="791"/>
      <c r="L6" s="213" t="s">
        <v>647</v>
      </c>
      <c r="M6" s="817" t="s">
        <v>326</v>
      </c>
      <c r="N6" s="818"/>
      <c r="O6" s="818"/>
      <c r="P6" s="818"/>
      <c r="Q6" s="819"/>
      <c r="R6" s="785" t="s">
        <v>657</v>
      </c>
      <c r="S6" s="789"/>
      <c r="T6" s="180" t="s">
        <v>647</v>
      </c>
      <c r="U6" s="799" t="s">
        <v>326</v>
      </c>
      <c r="V6" s="800"/>
      <c r="W6" s="800"/>
      <c r="X6" s="800"/>
      <c r="Y6" s="801"/>
    </row>
    <row r="7" spans="2:25" ht="15" customHeight="1" x14ac:dyDescent="0.15">
      <c r="B7" s="790" t="s">
        <v>273</v>
      </c>
      <c r="C7" s="792"/>
      <c r="D7" s="771" t="s">
        <v>648</v>
      </c>
      <c r="E7" s="764"/>
      <c r="F7" s="790" t="s">
        <v>964</v>
      </c>
      <c r="G7" s="792"/>
      <c r="H7" s="321" t="s">
        <v>649</v>
      </c>
      <c r="I7" s="321"/>
      <c r="J7" s="790" t="s">
        <v>273</v>
      </c>
      <c r="K7" s="792"/>
      <c r="L7" s="771" t="s">
        <v>648</v>
      </c>
      <c r="M7" s="764"/>
      <c r="N7" s="790" t="s">
        <v>964</v>
      </c>
      <c r="O7" s="792"/>
      <c r="P7" s="321" t="s">
        <v>649</v>
      </c>
      <c r="Q7" s="321"/>
      <c r="R7" s="785" t="s">
        <v>273</v>
      </c>
      <c r="S7" s="786"/>
      <c r="T7" s="787" t="s">
        <v>648</v>
      </c>
      <c r="U7" s="788"/>
      <c r="V7" s="785" t="s">
        <v>964</v>
      </c>
      <c r="W7" s="786"/>
      <c r="X7" s="813" t="s">
        <v>649</v>
      </c>
      <c r="Y7" s="813"/>
    </row>
    <row r="8" spans="2:25" ht="15" customHeight="1" x14ac:dyDescent="0.15">
      <c r="B8" s="814" t="s">
        <v>965</v>
      </c>
      <c r="C8" s="814"/>
      <c r="D8" s="213" t="s">
        <v>475</v>
      </c>
      <c r="E8" s="285" t="s">
        <v>669</v>
      </c>
      <c r="F8" s="815" t="s">
        <v>966</v>
      </c>
      <c r="G8" s="815"/>
      <c r="H8" s="815"/>
      <c r="I8" s="815"/>
      <c r="J8" s="814" t="s">
        <v>965</v>
      </c>
      <c r="K8" s="814"/>
      <c r="L8" s="213" t="s">
        <v>475</v>
      </c>
      <c r="M8" s="285" t="s">
        <v>669</v>
      </c>
      <c r="N8" s="815" t="s">
        <v>966</v>
      </c>
      <c r="O8" s="815"/>
      <c r="P8" s="815"/>
      <c r="Q8" s="815"/>
      <c r="R8" s="816" t="s">
        <v>965</v>
      </c>
      <c r="S8" s="816"/>
      <c r="T8" s="180" t="s">
        <v>475</v>
      </c>
      <c r="U8" s="156" t="s">
        <v>669</v>
      </c>
      <c r="V8" s="802" t="s">
        <v>966</v>
      </c>
      <c r="W8" s="802"/>
      <c r="X8" s="802"/>
      <c r="Y8" s="802"/>
    </row>
    <row r="9" spans="2:25" s="31" customFormat="1" ht="14.1" customHeight="1" x14ac:dyDescent="0.15">
      <c r="B9" s="832"/>
      <c r="C9" s="832"/>
      <c r="D9" s="832"/>
      <c r="E9" s="832"/>
      <c r="F9" s="832"/>
      <c r="G9" s="832"/>
      <c r="H9" s="832"/>
      <c r="I9" s="832"/>
      <c r="J9" s="833"/>
      <c r="K9" s="833"/>
      <c r="L9" s="833"/>
      <c r="M9" s="833"/>
      <c r="N9" s="833"/>
      <c r="O9" s="833"/>
      <c r="P9" s="833"/>
      <c r="Q9" s="833"/>
      <c r="R9" s="834"/>
      <c r="S9" s="834"/>
      <c r="T9" s="834"/>
      <c r="U9" s="834"/>
      <c r="V9" s="834"/>
      <c r="W9" s="834"/>
      <c r="X9" s="834"/>
      <c r="Y9" s="835"/>
    </row>
    <row r="10" spans="2:25" s="31" customFormat="1" ht="14.1" customHeight="1" x14ac:dyDescent="0.15">
      <c r="B10" s="726"/>
      <c r="C10" s="726"/>
      <c r="D10" s="726"/>
      <c r="E10" s="726"/>
      <c r="F10" s="726"/>
      <c r="G10" s="726"/>
      <c r="H10" s="726"/>
      <c r="I10" s="726"/>
      <c r="J10" s="833"/>
      <c r="K10" s="833"/>
      <c r="L10" s="833"/>
      <c r="M10" s="833"/>
      <c r="N10" s="833"/>
      <c r="O10" s="833"/>
      <c r="P10" s="833"/>
      <c r="Q10" s="833"/>
      <c r="R10" s="834"/>
      <c r="S10" s="834"/>
      <c r="T10" s="834"/>
      <c r="U10" s="834"/>
      <c r="V10" s="834"/>
      <c r="W10" s="834"/>
      <c r="X10" s="834"/>
      <c r="Y10" s="835"/>
    </row>
    <row r="11" spans="2:25" s="31" customFormat="1" ht="14.1" customHeight="1" x14ac:dyDescent="0.15">
      <c r="B11" s="726"/>
      <c r="C11" s="726"/>
      <c r="D11" s="726"/>
      <c r="E11" s="726"/>
      <c r="F11" s="726"/>
      <c r="G11" s="726"/>
      <c r="H11" s="726"/>
      <c r="I11" s="726"/>
      <c r="J11" s="833"/>
      <c r="K11" s="833"/>
      <c r="L11" s="833"/>
      <c r="M11" s="833"/>
      <c r="N11" s="833"/>
      <c r="O11" s="833"/>
      <c r="P11" s="833"/>
      <c r="Q11" s="833"/>
      <c r="R11" s="834"/>
      <c r="S11" s="834"/>
      <c r="T11" s="834"/>
      <c r="U11" s="834"/>
      <c r="V11" s="834"/>
      <c r="W11" s="834"/>
      <c r="X11" s="834"/>
      <c r="Y11" s="835"/>
    </row>
    <row r="12" spans="2:25" s="31" customFormat="1" ht="14.1" customHeight="1" x14ac:dyDescent="0.15">
      <c r="B12" s="726"/>
      <c r="C12" s="726"/>
      <c r="D12" s="726"/>
      <c r="E12" s="726"/>
      <c r="F12" s="726"/>
      <c r="G12" s="726"/>
      <c r="H12" s="726"/>
      <c r="I12" s="726"/>
      <c r="J12" s="833"/>
      <c r="K12" s="833"/>
      <c r="L12" s="833"/>
      <c r="M12" s="833"/>
      <c r="N12" s="833"/>
      <c r="O12" s="833"/>
      <c r="P12" s="833"/>
      <c r="Q12" s="833"/>
      <c r="R12" s="834"/>
      <c r="S12" s="834"/>
      <c r="T12" s="834"/>
      <c r="U12" s="834"/>
      <c r="V12" s="834"/>
      <c r="W12" s="834"/>
      <c r="X12" s="834"/>
      <c r="Y12" s="835"/>
    </row>
    <row r="13" spans="2:25" s="31" customFormat="1" ht="14.1" customHeight="1" x14ac:dyDescent="0.15">
      <c r="B13" s="726"/>
      <c r="C13" s="726"/>
      <c r="D13" s="726"/>
      <c r="E13" s="726"/>
      <c r="F13" s="726"/>
      <c r="G13" s="726"/>
      <c r="H13" s="726"/>
      <c r="I13" s="726"/>
      <c r="J13" s="833"/>
      <c r="K13" s="833"/>
      <c r="L13" s="833"/>
      <c r="M13" s="833"/>
      <c r="N13" s="833"/>
      <c r="O13" s="833"/>
      <c r="P13" s="833"/>
      <c r="Q13" s="833"/>
      <c r="R13" s="834"/>
      <c r="S13" s="834"/>
      <c r="T13" s="834"/>
      <c r="U13" s="834"/>
      <c r="V13" s="834"/>
      <c r="W13" s="834"/>
      <c r="X13" s="834"/>
      <c r="Y13" s="835"/>
    </row>
    <row r="14" spans="2:25" s="31" customFormat="1" ht="14.1" customHeight="1" x14ac:dyDescent="0.15">
      <c r="B14" s="726"/>
      <c r="C14" s="726"/>
      <c r="D14" s="726"/>
      <c r="E14" s="726"/>
      <c r="F14" s="726"/>
      <c r="G14" s="726"/>
      <c r="H14" s="726"/>
      <c r="I14" s="726"/>
      <c r="J14" s="833"/>
      <c r="K14" s="833"/>
      <c r="L14" s="833"/>
      <c r="M14" s="833"/>
      <c r="N14" s="833"/>
      <c r="O14" s="833"/>
      <c r="P14" s="833"/>
      <c r="Q14" s="833"/>
      <c r="R14" s="834"/>
      <c r="S14" s="834"/>
      <c r="T14" s="834"/>
      <c r="U14" s="834"/>
      <c r="V14" s="834"/>
      <c r="W14" s="834"/>
      <c r="X14" s="834"/>
      <c r="Y14" s="835"/>
    </row>
    <row r="15" spans="2:25" s="31" customFormat="1" ht="14.1" customHeight="1" x14ac:dyDescent="0.15">
      <c r="B15" s="726"/>
      <c r="C15" s="726"/>
      <c r="D15" s="726"/>
      <c r="E15" s="726"/>
      <c r="F15" s="726"/>
      <c r="G15" s="726"/>
      <c r="H15" s="726"/>
      <c r="I15" s="726"/>
      <c r="J15" s="833"/>
      <c r="K15" s="833"/>
      <c r="L15" s="833"/>
      <c r="M15" s="833"/>
      <c r="N15" s="833"/>
      <c r="O15" s="833"/>
      <c r="P15" s="833"/>
      <c r="Q15" s="833"/>
      <c r="R15" s="834"/>
      <c r="S15" s="834"/>
      <c r="T15" s="834"/>
      <c r="U15" s="834"/>
      <c r="V15" s="834"/>
      <c r="W15" s="834"/>
      <c r="X15" s="834"/>
      <c r="Y15" s="835"/>
    </row>
    <row r="16" spans="2:25" s="31" customFormat="1" ht="14.1" customHeight="1" x14ac:dyDescent="0.15">
      <c r="B16" s="726"/>
      <c r="C16" s="726"/>
      <c r="D16" s="726"/>
      <c r="E16" s="726"/>
      <c r="F16" s="726"/>
      <c r="G16" s="726"/>
      <c r="H16" s="726"/>
      <c r="I16" s="726"/>
      <c r="J16" s="833"/>
      <c r="K16" s="833"/>
      <c r="L16" s="833"/>
      <c r="M16" s="833"/>
      <c r="N16" s="833"/>
      <c r="O16" s="833"/>
      <c r="P16" s="833"/>
      <c r="Q16" s="833"/>
      <c r="R16" s="834"/>
      <c r="S16" s="834"/>
      <c r="T16" s="834"/>
      <c r="U16" s="834"/>
      <c r="V16" s="834"/>
      <c r="W16" s="834"/>
      <c r="X16" s="834"/>
      <c r="Y16" s="835"/>
    </row>
    <row r="17" spans="2:25" s="31" customFormat="1" ht="14.1" customHeight="1" x14ac:dyDescent="0.15">
      <c r="B17" s="726"/>
      <c r="C17" s="726"/>
      <c r="D17" s="726"/>
      <c r="E17" s="726"/>
      <c r="F17" s="726"/>
      <c r="G17" s="726"/>
      <c r="H17" s="726"/>
      <c r="I17" s="726"/>
      <c r="J17" s="833"/>
      <c r="K17" s="833"/>
      <c r="L17" s="833"/>
      <c r="M17" s="833"/>
      <c r="N17" s="833"/>
      <c r="O17" s="833"/>
      <c r="P17" s="833"/>
      <c r="Q17" s="833"/>
      <c r="R17" s="834"/>
      <c r="S17" s="834"/>
      <c r="T17" s="834"/>
      <c r="U17" s="834"/>
      <c r="V17" s="834"/>
      <c r="W17" s="834"/>
      <c r="X17" s="834"/>
      <c r="Y17" s="835"/>
    </row>
    <row r="18" spans="2:25" s="31" customFormat="1" ht="14.1" customHeight="1" x14ac:dyDescent="0.15">
      <c r="B18" s="726"/>
      <c r="C18" s="726"/>
      <c r="D18" s="726"/>
      <c r="E18" s="726"/>
      <c r="F18" s="726"/>
      <c r="G18" s="726"/>
      <c r="H18" s="726"/>
      <c r="I18" s="726"/>
      <c r="J18" s="833"/>
      <c r="K18" s="833"/>
      <c r="L18" s="833"/>
      <c r="M18" s="833"/>
      <c r="N18" s="833"/>
      <c r="O18" s="833"/>
      <c r="P18" s="833"/>
      <c r="Q18" s="833"/>
      <c r="R18" s="834"/>
      <c r="S18" s="834"/>
      <c r="T18" s="834"/>
      <c r="U18" s="834"/>
      <c r="V18" s="834"/>
      <c r="W18" s="834"/>
      <c r="X18" s="834"/>
      <c r="Y18" s="835"/>
    </row>
    <row r="19" spans="2:25" s="31" customFormat="1" ht="14.1" customHeight="1" x14ac:dyDescent="0.15">
      <c r="B19" s="726"/>
      <c r="C19" s="726"/>
      <c r="D19" s="726"/>
      <c r="E19" s="726"/>
      <c r="F19" s="726"/>
      <c r="G19" s="726"/>
      <c r="H19" s="726"/>
      <c r="I19" s="726"/>
      <c r="J19" s="833"/>
      <c r="K19" s="833"/>
      <c r="L19" s="833"/>
      <c r="M19" s="833"/>
      <c r="N19" s="833"/>
      <c r="O19" s="833"/>
      <c r="P19" s="833"/>
      <c r="Q19" s="833"/>
      <c r="R19" s="834"/>
      <c r="S19" s="834"/>
      <c r="T19" s="834"/>
      <c r="U19" s="834"/>
      <c r="V19" s="834"/>
      <c r="W19" s="834"/>
      <c r="X19" s="834"/>
      <c r="Y19" s="835"/>
    </row>
    <row r="20" spans="2:25" s="31" customFormat="1" ht="14.1" customHeight="1" x14ac:dyDescent="0.15">
      <c r="B20" s="726"/>
      <c r="C20" s="726"/>
      <c r="D20" s="726"/>
      <c r="E20" s="726"/>
      <c r="F20" s="726"/>
      <c r="G20" s="726"/>
      <c r="H20" s="726"/>
      <c r="I20" s="726"/>
      <c r="J20" s="833"/>
      <c r="K20" s="833"/>
      <c r="L20" s="833"/>
      <c r="M20" s="833"/>
      <c r="N20" s="833"/>
      <c r="O20" s="833"/>
      <c r="P20" s="833"/>
      <c r="Q20" s="833"/>
      <c r="R20" s="834"/>
      <c r="S20" s="834"/>
      <c r="T20" s="834"/>
      <c r="U20" s="834"/>
      <c r="V20" s="834"/>
      <c r="W20" s="834"/>
      <c r="X20" s="834"/>
      <c r="Y20" s="835"/>
    </row>
    <row r="21" spans="2:25" s="31" customFormat="1" ht="14.1" customHeight="1" x14ac:dyDescent="0.15">
      <c r="B21" s="726"/>
      <c r="C21" s="726"/>
      <c r="D21" s="726"/>
      <c r="E21" s="726"/>
      <c r="F21" s="726"/>
      <c r="G21" s="726"/>
      <c r="H21" s="726"/>
      <c r="I21" s="726"/>
      <c r="J21" s="833"/>
      <c r="K21" s="833"/>
      <c r="L21" s="833"/>
      <c r="M21" s="833"/>
      <c r="N21" s="833"/>
      <c r="O21" s="833"/>
      <c r="P21" s="833"/>
      <c r="Q21" s="833"/>
      <c r="R21" s="834"/>
      <c r="S21" s="834"/>
      <c r="T21" s="834"/>
      <c r="U21" s="834"/>
      <c r="V21" s="834"/>
      <c r="W21" s="834"/>
      <c r="X21" s="834"/>
      <c r="Y21" s="835"/>
    </row>
    <row r="22" spans="2:25" ht="15" customHeight="1" x14ac:dyDescent="0.15">
      <c r="B22" s="790" t="s">
        <v>962</v>
      </c>
      <c r="C22" s="791"/>
      <c r="D22" s="792"/>
      <c r="E22" s="283" t="s">
        <v>498</v>
      </c>
      <c r="F22" s="790" t="s">
        <v>963</v>
      </c>
      <c r="G22" s="791"/>
      <c r="H22" s="792"/>
      <c r="I22" s="284">
        <v>3</v>
      </c>
      <c r="J22" s="790" t="s">
        <v>962</v>
      </c>
      <c r="K22" s="791"/>
      <c r="L22" s="792"/>
      <c r="M22" s="283" t="s">
        <v>499</v>
      </c>
      <c r="N22" s="790" t="s">
        <v>963</v>
      </c>
      <c r="O22" s="791"/>
      <c r="P22" s="792"/>
      <c r="Q22" s="284">
        <v>1</v>
      </c>
      <c r="R22" s="785" t="s">
        <v>962</v>
      </c>
      <c r="S22" s="789"/>
      <c r="T22" s="786"/>
      <c r="U22" s="119" t="s">
        <v>499</v>
      </c>
      <c r="V22" s="785" t="s">
        <v>963</v>
      </c>
      <c r="W22" s="789"/>
      <c r="X22" s="786"/>
      <c r="Y22" s="153">
        <v>2</v>
      </c>
    </row>
    <row r="23" spans="2:25" ht="15" customHeight="1" x14ac:dyDescent="0.15">
      <c r="B23" s="790" t="s">
        <v>657</v>
      </c>
      <c r="C23" s="791"/>
      <c r="D23" s="213" t="s">
        <v>647</v>
      </c>
      <c r="E23" s="817" t="s">
        <v>326</v>
      </c>
      <c r="F23" s="818"/>
      <c r="G23" s="818"/>
      <c r="H23" s="818"/>
      <c r="I23" s="819"/>
      <c r="J23" s="790" t="s">
        <v>657</v>
      </c>
      <c r="K23" s="791"/>
      <c r="L23" s="213" t="s">
        <v>647</v>
      </c>
      <c r="M23" s="817" t="s">
        <v>326</v>
      </c>
      <c r="N23" s="818"/>
      <c r="O23" s="818"/>
      <c r="P23" s="818"/>
      <c r="Q23" s="819"/>
      <c r="R23" s="785" t="s">
        <v>657</v>
      </c>
      <c r="S23" s="789"/>
      <c r="T23" s="180" t="s">
        <v>647</v>
      </c>
      <c r="U23" s="799" t="s">
        <v>326</v>
      </c>
      <c r="V23" s="800"/>
      <c r="W23" s="800"/>
      <c r="X23" s="800"/>
      <c r="Y23" s="801"/>
    </row>
    <row r="24" spans="2:25" ht="15" customHeight="1" x14ac:dyDescent="0.15">
      <c r="B24" s="790" t="s">
        <v>273</v>
      </c>
      <c r="C24" s="792"/>
      <c r="D24" s="771" t="s">
        <v>648</v>
      </c>
      <c r="E24" s="764"/>
      <c r="F24" s="790" t="s">
        <v>964</v>
      </c>
      <c r="G24" s="792"/>
      <c r="H24" s="321" t="s">
        <v>649</v>
      </c>
      <c r="I24" s="321"/>
      <c r="J24" s="790" t="s">
        <v>273</v>
      </c>
      <c r="K24" s="792"/>
      <c r="L24" s="771" t="s">
        <v>648</v>
      </c>
      <c r="M24" s="764"/>
      <c r="N24" s="790" t="s">
        <v>964</v>
      </c>
      <c r="O24" s="792"/>
      <c r="P24" s="321" t="s">
        <v>649</v>
      </c>
      <c r="Q24" s="321"/>
      <c r="R24" s="785" t="s">
        <v>273</v>
      </c>
      <c r="S24" s="786"/>
      <c r="T24" s="787" t="s">
        <v>648</v>
      </c>
      <c r="U24" s="788"/>
      <c r="V24" s="785" t="s">
        <v>964</v>
      </c>
      <c r="W24" s="786"/>
      <c r="X24" s="813" t="s">
        <v>649</v>
      </c>
      <c r="Y24" s="813"/>
    </row>
    <row r="25" spans="2:25" ht="15" customHeight="1" x14ac:dyDescent="0.15">
      <c r="B25" s="814" t="s">
        <v>965</v>
      </c>
      <c r="C25" s="814"/>
      <c r="D25" s="213" t="s">
        <v>475</v>
      </c>
      <c r="E25" s="285" t="s">
        <v>669</v>
      </c>
      <c r="F25" s="815" t="s">
        <v>966</v>
      </c>
      <c r="G25" s="815"/>
      <c r="H25" s="815"/>
      <c r="I25" s="815"/>
      <c r="J25" s="814" t="s">
        <v>965</v>
      </c>
      <c r="K25" s="814"/>
      <c r="L25" s="213" t="s">
        <v>475</v>
      </c>
      <c r="M25" s="285" t="s">
        <v>669</v>
      </c>
      <c r="N25" s="815" t="s">
        <v>966</v>
      </c>
      <c r="O25" s="815"/>
      <c r="P25" s="815"/>
      <c r="Q25" s="815"/>
      <c r="R25" s="816" t="s">
        <v>965</v>
      </c>
      <c r="S25" s="816"/>
      <c r="T25" s="180" t="s">
        <v>475</v>
      </c>
      <c r="U25" s="156" t="s">
        <v>669</v>
      </c>
      <c r="V25" s="802" t="s">
        <v>966</v>
      </c>
      <c r="W25" s="802"/>
      <c r="X25" s="802"/>
      <c r="Y25" s="802"/>
    </row>
    <row r="26" spans="2:25" s="31" customFormat="1" ht="14.1" customHeight="1" x14ac:dyDescent="0.15">
      <c r="B26" s="832"/>
      <c r="C26" s="832"/>
      <c r="D26" s="832"/>
      <c r="E26" s="832"/>
      <c r="F26" s="832"/>
      <c r="G26" s="832"/>
      <c r="H26" s="832"/>
      <c r="I26" s="832"/>
      <c r="J26" s="833"/>
      <c r="K26" s="833"/>
      <c r="L26" s="833"/>
      <c r="M26" s="833"/>
      <c r="N26" s="833"/>
      <c r="O26" s="833"/>
      <c r="P26" s="833"/>
      <c r="Q26" s="833"/>
      <c r="R26" s="836"/>
      <c r="S26" s="837"/>
      <c r="T26" s="837"/>
      <c r="U26" s="837"/>
      <c r="V26" s="837"/>
      <c r="W26" s="837"/>
      <c r="X26" s="837"/>
      <c r="Y26" s="838"/>
    </row>
    <row r="27" spans="2:25" s="31" customFormat="1" ht="14.1" customHeight="1" x14ac:dyDescent="0.15">
      <c r="B27" s="726"/>
      <c r="C27" s="726"/>
      <c r="D27" s="726"/>
      <c r="E27" s="726"/>
      <c r="F27" s="726"/>
      <c r="G27" s="726"/>
      <c r="H27" s="726"/>
      <c r="I27" s="726"/>
      <c r="J27" s="833"/>
      <c r="K27" s="833"/>
      <c r="L27" s="833"/>
      <c r="M27" s="833"/>
      <c r="N27" s="833"/>
      <c r="O27" s="833"/>
      <c r="P27" s="833"/>
      <c r="Q27" s="833"/>
      <c r="R27" s="839"/>
      <c r="S27" s="834"/>
      <c r="T27" s="834"/>
      <c r="U27" s="834"/>
      <c r="V27" s="834"/>
      <c r="W27" s="834"/>
      <c r="X27" s="834"/>
      <c r="Y27" s="835"/>
    </row>
    <row r="28" spans="2:25" s="31" customFormat="1" ht="14.1" customHeight="1" x14ac:dyDescent="0.15">
      <c r="B28" s="726"/>
      <c r="C28" s="726"/>
      <c r="D28" s="726"/>
      <c r="E28" s="726"/>
      <c r="F28" s="726"/>
      <c r="G28" s="726"/>
      <c r="H28" s="726"/>
      <c r="I28" s="726"/>
      <c r="J28" s="833"/>
      <c r="K28" s="833"/>
      <c r="L28" s="833"/>
      <c r="M28" s="833"/>
      <c r="N28" s="833"/>
      <c r="O28" s="833"/>
      <c r="P28" s="833"/>
      <c r="Q28" s="833"/>
      <c r="R28" s="839"/>
      <c r="S28" s="834"/>
      <c r="T28" s="834"/>
      <c r="U28" s="834"/>
      <c r="V28" s="834"/>
      <c r="W28" s="834"/>
      <c r="X28" s="834"/>
      <c r="Y28" s="835"/>
    </row>
    <row r="29" spans="2:25" s="31" customFormat="1" ht="14.1" customHeight="1" x14ac:dyDescent="0.15">
      <c r="B29" s="726"/>
      <c r="C29" s="726"/>
      <c r="D29" s="726"/>
      <c r="E29" s="726"/>
      <c r="F29" s="726"/>
      <c r="G29" s="726"/>
      <c r="H29" s="726"/>
      <c r="I29" s="726"/>
      <c r="J29" s="833"/>
      <c r="K29" s="833"/>
      <c r="L29" s="833"/>
      <c r="M29" s="833"/>
      <c r="N29" s="833"/>
      <c r="O29" s="833"/>
      <c r="P29" s="833"/>
      <c r="Q29" s="833"/>
      <c r="R29" s="839"/>
      <c r="S29" s="834"/>
      <c r="T29" s="834"/>
      <c r="U29" s="834"/>
      <c r="V29" s="834"/>
      <c r="W29" s="834"/>
      <c r="X29" s="834"/>
      <c r="Y29" s="835"/>
    </row>
    <row r="30" spans="2:25" s="31" customFormat="1" ht="14.1" customHeight="1" x14ac:dyDescent="0.15">
      <c r="B30" s="726"/>
      <c r="C30" s="726"/>
      <c r="D30" s="726"/>
      <c r="E30" s="726"/>
      <c r="F30" s="726"/>
      <c r="G30" s="726"/>
      <c r="H30" s="726"/>
      <c r="I30" s="726"/>
      <c r="J30" s="833"/>
      <c r="K30" s="833"/>
      <c r="L30" s="833"/>
      <c r="M30" s="833"/>
      <c r="N30" s="833"/>
      <c r="O30" s="833"/>
      <c r="P30" s="833"/>
      <c r="Q30" s="833"/>
      <c r="R30" s="839"/>
      <c r="S30" s="834"/>
      <c r="T30" s="834"/>
      <c r="U30" s="834"/>
      <c r="V30" s="834"/>
      <c r="W30" s="834"/>
      <c r="X30" s="834"/>
      <c r="Y30" s="835"/>
    </row>
    <row r="31" spans="2:25" s="31" customFormat="1" ht="14.1" customHeight="1" x14ac:dyDescent="0.15">
      <c r="B31" s="726"/>
      <c r="C31" s="726"/>
      <c r="D31" s="726"/>
      <c r="E31" s="726"/>
      <c r="F31" s="726"/>
      <c r="G31" s="726"/>
      <c r="H31" s="726"/>
      <c r="I31" s="726"/>
      <c r="J31" s="833"/>
      <c r="K31" s="833"/>
      <c r="L31" s="833"/>
      <c r="M31" s="833"/>
      <c r="N31" s="833"/>
      <c r="O31" s="833"/>
      <c r="P31" s="833"/>
      <c r="Q31" s="833"/>
      <c r="R31" s="839"/>
      <c r="S31" s="834"/>
      <c r="T31" s="834"/>
      <c r="U31" s="834"/>
      <c r="V31" s="834"/>
      <c r="W31" s="834"/>
      <c r="X31" s="834"/>
      <c r="Y31" s="835"/>
    </row>
    <row r="32" spans="2:25" s="31" customFormat="1" ht="14.1" customHeight="1" x14ac:dyDescent="0.15">
      <c r="B32" s="726"/>
      <c r="C32" s="726"/>
      <c r="D32" s="726"/>
      <c r="E32" s="726"/>
      <c r="F32" s="726"/>
      <c r="G32" s="726"/>
      <c r="H32" s="726"/>
      <c r="I32" s="726"/>
      <c r="J32" s="833"/>
      <c r="K32" s="833"/>
      <c r="L32" s="833"/>
      <c r="M32" s="833"/>
      <c r="N32" s="833"/>
      <c r="O32" s="833"/>
      <c r="P32" s="833"/>
      <c r="Q32" s="833"/>
      <c r="R32" s="839"/>
      <c r="S32" s="834"/>
      <c r="T32" s="834"/>
      <c r="U32" s="834"/>
      <c r="V32" s="834"/>
      <c r="W32" s="834"/>
      <c r="X32" s="834"/>
      <c r="Y32" s="835"/>
    </row>
    <row r="33" spans="2:25" s="31" customFormat="1" ht="14.1" customHeight="1" x14ac:dyDescent="0.15">
      <c r="B33" s="726"/>
      <c r="C33" s="726"/>
      <c r="D33" s="726"/>
      <c r="E33" s="726"/>
      <c r="F33" s="726"/>
      <c r="G33" s="726"/>
      <c r="H33" s="726"/>
      <c r="I33" s="726"/>
      <c r="J33" s="833"/>
      <c r="K33" s="833"/>
      <c r="L33" s="833"/>
      <c r="M33" s="833"/>
      <c r="N33" s="833"/>
      <c r="O33" s="833"/>
      <c r="P33" s="833"/>
      <c r="Q33" s="833"/>
      <c r="R33" s="839"/>
      <c r="S33" s="834"/>
      <c r="T33" s="834"/>
      <c r="U33" s="834"/>
      <c r="V33" s="834"/>
      <c r="W33" s="834"/>
      <c r="X33" s="834"/>
      <c r="Y33" s="835"/>
    </row>
    <row r="34" spans="2:25" s="31" customFormat="1" ht="14.1" customHeight="1" x14ac:dyDescent="0.15">
      <c r="B34" s="726"/>
      <c r="C34" s="726"/>
      <c r="D34" s="726"/>
      <c r="E34" s="726"/>
      <c r="F34" s="726"/>
      <c r="G34" s="726"/>
      <c r="H34" s="726"/>
      <c r="I34" s="726"/>
      <c r="J34" s="833"/>
      <c r="K34" s="833"/>
      <c r="L34" s="833"/>
      <c r="M34" s="833"/>
      <c r="N34" s="833"/>
      <c r="O34" s="833"/>
      <c r="P34" s="833"/>
      <c r="Q34" s="833"/>
      <c r="R34" s="839"/>
      <c r="S34" s="834"/>
      <c r="T34" s="834"/>
      <c r="U34" s="834"/>
      <c r="V34" s="834"/>
      <c r="W34" s="834"/>
      <c r="X34" s="834"/>
      <c r="Y34" s="835"/>
    </row>
    <row r="35" spans="2:25" s="31" customFormat="1" ht="14.1" customHeight="1" x14ac:dyDescent="0.15">
      <c r="B35" s="726"/>
      <c r="C35" s="726"/>
      <c r="D35" s="726"/>
      <c r="E35" s="726"/>
      <c r="F35" s="726"/>
      <c r="G35" s="726"/>
      <c r="H35" s="726"/>
      <c r="I35" s="726"/>
      <c r="J35" s="833"/>
      <c r="K35" s="833"/>
      <c r="L35" s="833"/>
      <c r="M35" s="833"/>
      <c r="N35" s="833"/>
      <c r="O35" s="833"/>
      <c r="P35" s="833"/>
      <c r="Q35" s="833"/>
      <c r="R35" s="839"/>
      <c r="S35" s="834"/>
      <c r="T35" s="834"/>
      <c r="U35" s="834"/>
      <c r="V35" s="834"/>
      <c r="W35" s="834"/>
      <c r="X35" s="834"/>
      <c r="Y35" s="835"/>
    </row>
    <row r="36" spans="2:25" s="31" customFormat="1" ht="14.1" customHeight="1" x14ac:dyDescent="0.15">
      <c r="B36" s="726"/>
      <c r="C36" s="726"/>
      <c r="D36" s="726"/>
      <c r="E36" s="726"/>
      <c r="F36" s="726"/>
      <c r="G36" s="726"/>
      <c r="H36" s="726"/>
      <c r="I36" s="726"/>
      <c r="J36" s="833"/>
      <c r="K36" s="833"/>
      <c r="L36" s="833"/>
      <c r="M36" s="833"/>
      <c r="N36" s="833"/>
      <c r="O36" s="833"/>
      <c r="P36" s="833"/>
      <c r="Q36" s="833"/>
      <c r="R36" s="839"/>
      <c r="S36" s="834"/>
      <c r="T36" s="834"/>
      <c r="U36" s="834"/>
      <c r="V36" s="834"/>
      <c r="W36" s="834"/>
      <c r="X36" s="834"/>
      <c r="Y36" s="835"/>
    </row>
    <row r="37" spans="2:25" s="31" customFormat="1" ht="14.1" customHeight="1" x14ac:dyDescent="0.15">
      <c r="B37" s="726"/>
      <c r="C37" s="726"/>
      <c r="D37" s="726"/>
      <c r="E37" s="726"/>
      <c r="F37" s="726"/>
      <c r="G37" s="726"/>
      <c r="H37" s="726"/>
      <c r="I37" s="726"/>
      <c r="J37" s="833"/>
      <c r="K37" s="833"/>
      <c r="L37" s="833"/>
      <c r="M37" s="833"/>
      <c r="N37" s="833"/>
      <c r="O37" s="833"/>
      <c r="P37" s="833"/>
      <c r="Q37" s="833"/>
      <c r="R37" s="839"/>
      <c r="S37" s="834"/>
      <c r="T37" s="834"/>
      <c r="U37" s="834"/>
      <c r="V37" s="834"/>
      <c r="W37" s="834"/>
      <c r="X37" s="834"/>
      <c r="Y37" s="835"/>
    </row>
    <row r="38" spans="2:25" s="31" customFormat="1" ht="14.1" customHeight="1" x14ac:dyDescent="0.15">
      <c r="B38" s="726"/>
      <c r="C38" s="726"/>
      <c r="D38" s="726"/>
      <c r="E38" s="726"/>
      <c r="F38" s="726"/>
      <c r="G38" s="726"/>
      <c r="H38" s="726"/>
      <c r="I38" s="726"/>
      <c r="J38" s="833"/>
      <c r="K38" s="833"/>
      <c r="L38" s="833"/>
      <c r="M38" s="833"/>
      <c r="N38" s="833"/>
      <c r="O38" s="833"/>
      <c r="P38" s="833"/>
      <c r="Q38" s="833"/>
      <c r="R38" s="840"/>
      <c r="S38" s="841"/>
      <c r="T38" s="841"/>
      <c r="U38" s="841"/>
      <c r="V38" s="841"/>
      <c r="W38" s="841"/>
      <c r="X38" s="841"/>
      <c r="Y38" s="842"/>
    </row>
    <row r="39" spans="2:25" ht="15" customHeight="1" x14ac:dyDescent="0.15">
      <c r="B39" s="32"/>
      <c r="C39" s="35" t="s">
        <v>187</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188</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189</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allowBlank="1" showInputMessage="1" showErrorMessage="1" prompt="覆工スパン毎に連番を記入。_x000a_数値で入力する。" sqref="I5 Q5 Y5 I22 Q22 Y22" xr:uid="{CDF189C9-D203-4077-AEF5-2146184719AF}"/>
    <dataValidation type="list" allowBlank="1" showInputMessage="1" showErrorMessage="1" sqref="E6:I6 M6:Q6 U6:Y6 E23:I23 M23:Q23 U23:Y23" xr:uid="{284B494A-4B11-4847-B72C-2FD044EFDD2C}">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0225CE0-0FEE-442E-B1A3-5463DD1066BE}">
          <x14:formula1>
            <xm:f>'(参考)リスト'!$D$52:$D$54</xm:f>
          </x14:formula1>
          <xm:sqref>D7:E7 L7:M7 T7:U7 D24:E24 L24:M24 T24:U24</xm:sqref>
        </x14:dataValidation>
        <x14:dataValidation type="list" allowBlank="1" showInputMessage="1" showErrorMessage="1" xr:uid="{5FD61C5E-A0F1-4D96-8149-81A6A1F4A50F}">
          <x14:formula1>
            <xm:f>'(参考)リスト'!$F$52:$F$53</xm:f>
          </x14:formula1>
          <xm:sqref>D8 L8 T8 D25 L25 T25</xm:sqref>
        </x14:dataValidation>
        <x14:dataValidation type="list" allowBlank="1" showInputMessage="1" showErrorMessage="1" xr:uid="{DCDB4547-9469-411C-8540-4952BA1CC8A4}">
          <x14:formula1>
            <xm:f>'(参考)リスト'!$E$52:$E$58</xm:f>
          </x14:formula1>
          <xm:sqref>H7:I7 P7:Q7 X7:Y7 H24:I24 P24:Q24 X24:Y24</xm:sqref>
        </x14:dataValidation>
        <x14:dataValidation type="list" showInputMessage="1" showErrorMessage="1" xr:uid="{FB872F5F-CD45-42DC-AF4F-63011C4081B4}">
          <x14:formula1>
            <xm:f>'(参考)リスト'!$B$52:$B$55</xm:f>
          </x14:formula1>
          <xm:sqref>D6 L6 T6 D23 L23 T23</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6340-BA68-41F2-9A56-8299403BDC8A}">
  <sheetPr>
    <pageSetUpPr fitToPage="1"/>
  </sheetPr>
  <dimension ref="B1:Z59"/>
  <sheetViews>
    <sheetView showGridLines="0" showZeros="0" view="pageBreakPreview" zoomScaleNormal="70" zoomScaleSheetLayoutView="100" workbookViewId="0">
      <selection activeCell="J26" sqref="J26:Q38"/>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5" t="s">
        <v>186</v>
      </c>
      <c r="C2" s="276"/>
      <c r="D2" s="276"/>
      <c r="E2" s="276"/>
      <c r="F2" s="276"/>
      <c r="G2" s="276"/>
      <c r="H2" s="276"/>
      <c r="I2" s="276"/>
      <c r="J2" s="276"/>
      <c r="K2" s="276"/>
      <c r="L2" s="276"/>
      <c r="M2" s="276"/>
      <c r="N2" s="276"/>
      <c r="O2" s="276"/>
      <c r="P2" s="276"/>
      <c r="Q2" s="276"/>
    </row>
    <row r="3" spans="2:25" ht="25.35" customHeight="1" x14ac:dyDescent="0.15">
      <c r="B3" s="827" t="s">
        <v>381</v>
      </c>
      <c r="C3" s="827"/>
      <c r="D3" s="827"/>
      <c r="E3" s="828" t="s">
        <v>382</v>
      </c>
      <c r="F3" s="828"/>
      <c r="G3" s="828"/>
      <c r="H3" s="828"/>
      <c r="I3" s="790" t="s">
        <v>652</v>
      </c>
      <c r="J3" s="791"/>
      <c r="K3" s="792"/>
      <c r="L3" s="771" t="s">
        <v>504</v>
      </c>
      <c r="M3" s="763"/>
      <c r="N3" s="764"/>
      <c r="O3" s="793" t="s">
        <v>505</v>
      </c>
      <c r="P3" s="794"/>
      <c r="Q3" s="795"/>
      <c r="R3" s="829" t="s">
        <v>506</v>
      </c>
      <c r="S3" s="830"/>
      <c r="T3" s="831"/>
      <c r="U3" s="803" t="s">
        <v>503</v>
      </c>
      <c r="V3" s="804"/>
      <c r="W3" s="807">
        <v>45903</v>
      </c>
      <c r="X3" s="808"/>
      <c r="Y3" s="809"/>
    </row>
    <row r="4" spans="2:25" ht="25.35" customHeight="1" x14ac:dyDescent="0.15">
      <c r="B4" s="820" t="s">
        <v>388</v>
      </c>
      <c r="C4" s="820"/>
      <c r="D4" s="820"/>
      <c r="E4" s="821" t="s">
        <v>389</v>
      </c>
      <c r="F4" s="821"/>
      <c r="G4" s="821"/>
      <c r="H4" s="821"/>
      <c r="I4" s="790" t="s">
        <v>385</v>
      </c>
      <c r="J4" s="791"/>
      <c r="K4" s="792"/>
      <c r="L4" s="738" t="s">
        <v>386</v>
      </c>
      <c r="M4" s="822"/>
      <c r="N4" s="823"/>
      <c r="O4" s="796"/>
      <c r="P4" s="797"/>
      <c r="Q4" s="798"/>
      <c r="R4" s="824" t="s">
        <v>507</v>
      </c>
      <c r="S4" s="825"/>
      <c r="T4" s="826"/>
      <c r="U4" s="805"/>
      <c r="V4" s="806"/>
      <c r="W4" s="810"/>
      <c r="X4" s="811"/>
      <c r="Y4" s="812"/>
    </row>
    <row r="5" spans="2:25" ht="15" customHeight="1" x14ac:dyDescent="0.15">
      <c r="B5" s="790" t="s">
        <v>962</v>
      </c>
      <c r="C5" s="791"/>
      <c r="D5" s="792"/>
      <c r="E5" s="283" t="s">
        <v>500</v>
      </c>
      <c r="F5" s="790" t="s">
        <v>963</v>
      </c>
      <c r="G5" s="791"/>
      <c r="H5" s="792"/>
      <c r="I5" s="284">
        <v>1</v>
      </c>
      <c r="J5" s="790" t="s">
        <v>962</v>
      </c>
      <c r="K5" s="791"/>
      <c r="L5" s="792"/>
      <c r="M5" s="283" t="s">
        <v>500</v>
      </c>
      <c r="N5" s="790" t="s">
        <v>963</v>
      </c>
      <c r="O5" s="791"/>
      <c r="P5" s="792"/>
      <c r="Q5" s="284">
        <v>2</v>
      </c>
      <c r="R5" s="785" t="s">
        <v>962</v>
      </c>
      <c r="S5" s="789"/>
      <c r="T5" s="786"/>
      <c r="U5" s="119" t="s">
        <v>500</v>
      </c>
      <c r="V5" s="785" t="s">
        <v>963</v>
      </c>
      <c r="W5" s="789"/>
      <c r="X5" s="786"/>
      <c r="Y5" s="153">
        <v>3</v>
      </c>
    </row>
    <row r="6" spans="2:25" ht="15" customHeight="1" x14ac:dyDescent="0.15">
      <c r="B6" s="790" t="s">
        <v>657</v>
      </c>
      <c r="C6" s="791"/>
      <c r="D6" s="213" t="s">
        <v>647</v>
      </c>
      <c r="E6" s="817" t="s">
        <v>326</v>
      </c>
      <c r="F6" s="818"/>
      <c r="G6" s="818"/>
      <c r="H6" s="818"/>
      <c r="I6" s="819"/>
      <c r="J6" s="790" t="s">
        <v>657</v>
      </c>
      <c r="K6" s="791"/>
      <c r="L6" s="213" t="s">
        <v>647</v>
      </c>
      <c r="M6" s="817" t="s">
        <v>326</v>
      </c>
      <c r="N6" s="818"/>
      <c r="O6" s="818"/>
      <c r="P6" s="818"/>
      <c r="Q6" s="819"/>
      <c r="R6" s="785" t="s">
        <v>657</v>
      </c>
      <c r="S6" s="789"/>
      <c r="T6" s="180" t="s">
        <v>647</v>
      </c>
      <c r="U6" s="799" t="s">
        <v>326</v>
      </c>
      <c r="V6" s="800"/>
      <c r="W6" s="800"/>
      <c r="X6" s="800"/>
      <c r="Y6" s="801"/>
    </row>
    <row r="7" spans="2:25" ht="15" customHeight="1" x14ac:dyDescent="0.15">
      <c r="B7" s="790" t="s">
        <v>273</v>
      </c>
      <c r="C7" s="792"/>
      <c r="D7" s="771" t="s">
        <v>648</v>
      </c>
      <c r="E7" s="764"/>
      <c r="F7" s="790" t="s">
        <v>964</v>
      </c>
      <c r="G7" s="792"/>
      <c r="H7" s="321" t="s">
        <v>649</v>
      </c>
      <c r="I7" s="321"/>
      <c r="J7" s="790" t="s">
        <v>273</v>
      </c>
      <c r="K7" s="792"/>
      <c r="L7" s="771" t="s">
        <v>648</v>
      </c>
      <c r="M7" s="764"/>
      <c r="N7" s="790" t="s">
        <v>964</v>
      </c>
      <c r="O7" s="792"/>
      <c r="P7" s="321" t="s">
        <v>649</v>
      </c>
      <c r="Q7" s="321"/>
      <c r="R7" s="785" t="s">
        <v>273</v>
      </c>
      <c r="S7" s="786"/>
      <c r="T7" s="787" t="s">
        <v>648</v>
      </c>
      <c r="U7" s="788"/>
      <c r="V7" s="785" t="s">
        <v>964</v>
      </c>
      <c r="W7" s="786"/>
      <c r="X7" s="813" t="s">
        <v>649</v>
      </c>
      <c r="Y7" s="813"/>
    </row>
    <row r="8" spans="2:25" ht="15" customHeight="1" x14ac:dyDescent="0.15">
      <c r="B8" s="814" t="s">
        <v>965</v>
      </c>
      <c r="C8" s="814"/>
      <c r="D8" s="213" t="s">
        <v>475</v>
      </c>
      <c r="E8" s="285" t="s">
        <v>669</v>
      </c>
      <c r="F8" s="815" t="s">
        <v>966</v>
      </c>
      <c r="G8" s="815"/>
      <c r="H8" s="815"/>
      <c r="I8" s="815"/>
      <c r="J8" s="814" t="s">
        <v>965</v>
      </c>
      <c r="K8" s="814"/>
      <c r="L8" s="213" t="s">
        <v>475</v>
      </c>
      <c r="M8" s="285" t="s">
        <v>669</v>
      </c>
      <c r="N8" s="815" t="s">
        <v>966</v>
      </c>
      <c r="O8" s="815"/>
      <c r="P8" s="815"/>
      <c r="Q8" s="815"/>
      <c r="R8" s="816" t="s">
        <v>965</v>
      </c>
      <c r="S8" s="816"/>
      <c r="T8" s="180" t="s">
        <v>475</v>
      </c>
      <c r="U8" s="156" t="s">
        <v>669</v>
      </c>
      <c r="V8" s="802" t="s">
        <v>966</v>
      </c>
      <c r="W8" s="802"/>
      <c r="X8" s="802"/>
      <c r="Y8" s="802"/>
    </row>
    <row r="9" spans="2:25" s="31" customFormat="1" ht="14.1" customHeight="1" x14ac:dyDescent="0.15">
      <c r="B9" s="832"/>
      <c r="C9" s="832"/>
      <c r="D9" s="832"/>
      <c r="E9" s="832"/>
      <c r="F9" s="832"/>
      <c r="G9" s="832"/>
      <c r="H9" s="832"/>
      <c r="I9" s="832"/>
      <c r="J9" s="833"/>
      <c r="K9" s="833"/>
      <c r="L9" s="833"/>
      <c r="M9" s="833"/>
      <c r="N9" s="833"/>
      <c r="O9" s="833"/>
      <c r="P9" s="833"/>
      <c r="Q9" s="833"/>
      <c r="R9" s="834"/>
      <c r="S9" s="834"/>
      <c r="T9" s="834"/>
      <c r="U9" s="834"/>
      <c r="V9" s="834"/>
      <c r="W9" s="834"/>
      <c r="X9" s="834"/>
      <c r="Y9" s="835"/>
    </row>
    <row r="10" spans="2:25" s="31" customFormat="1" ht="14.1" customHeight="1" x14ac:dyDescent="0.15">
      <c r="B10" s="726"/>
      <c r="C10" s="726"/>
      <c r="D10" s="726"/>
      <c r="E10" s="726"/>
      <c r="F10" s="726"/>
      <c r="G10" s="726"/>
      <c r="H10" s="726"/>
      <c r="I10" s="726"/>
      <c r="J10" s="833"/>
      <c r="K10" s="833"/>
      <c r="L10" s="833"/>
      <c r="M10" s="833"/>
      <c r="N10" s="833"/>
      <c r="O10" s="833"/>
      <c r="P10" s="833"/>
      <c r="Q10" s="833"/>
      <c r="R10" s="834"/>
      <c r="S10" s="834"/>
      <c r="T10" s="834"/>
      <c r="U10" s="834"/>
      <c r="V10" s="834"/>
      <c r="W10" s="834"/>
      <c r="X10" s="834"/>
      <c r="Y10" s="835"/>
    </row>
    <row r="11" spans="2:25" s="31" customFormat="1" ht="14.1" customHeight="1" x14ac:dyDescent="0.15">
      <c r="B11" s="726"/>
      <c r="C11" s="726"/>
      <c r="D11" s="726"/>
      <c r="E11" s="726"/>
      <c r="F11" s="726"/>
      <c r="G11" s="726"/>
      <c r="H11" s="726"/>
      <c r="I11" s="726"/>
      <c r="J11" s="833"/>
      <c r="K11" s="833"/>
      <c r="L11" s="833"/>
      <c r="M11" s="833"/>
      <c r="N11" s="833"/>
      <c r="O11" s="833"/>
      <c r="P11" s="833"/>
      <c r="Q11" s="833"/>
      <c r="R11" s="834"/>
      <c r="S11" s="834"/>
      <c r="T11" s="834"/>
      <c r="U11" s="834"/>
      <c r="V11" s="834"/>
      <c r="W11" s="834"/>
      <c r="X11" s="834"/>
      <c r="Y11" s="835"/>
    </row>
    <row r="12" spans="2:25" s="31" customFormat="1" ht="14.1" customHeight="1" x14ac:dyDescent="0.15">
      <c r="B12" s="726"/>
      <c r="C12" s="726"/>
      <c r="D12" s="726"/>
      <c r="E12" s="726"/>
      <c r="F12" s="726"/>
      <c r="G12" s="726"/>
      <c r="H12" s="726"/>
      <c r="I12" s="726"/>
      <c r="J12" s="833"/>
      <c r="K12" s="833"/>
      <c r="L12" s="833"/>
      <c r="M12" s="833"/>
      <c r="N12" s="833"/>
      <c r="O12" s="833"/>
      <c r="P12" s="833"/>
      <c r="Q12" s="833"/>
      <c r="R12" s="834"/>
      <c r="S12" s="834"/>
      <c r="T12" s="834"/>
      <c r="U12" s="834"/>
      <c r="V12" s="834"/>
      <c r="W12" s="834"/>
      <c r="X12" s="834"/>
      <c r="Y12" s="835"/>
    </row>
    <row r="13" spans="2:25" s="31" customFormat="1" ht="14.1" customHeight="1" x14ac:dyDescent="0.15">
      <c r="B13" s="726"/>
      <c r="C13" s="726"/>
      <c r="D13" s="726"/>
      <c r="E13" s="726"/>
      <c r="F13" s="726"/>
      <c r="G13" s="726"/>
      <c r="H13" s="726"/>
      <c r="I13" s="726"/>
      <c r="J13" s="833"/>
      <c r="K13" s="833"/>
      <c r="L13" s="833"/>
      <c r="M13" s="833"/>
      <c r="N13" s="833"/>
      <c r="O13" s="833"/>
      <c r="P13" s="833"/>
      <c r="Q13" s="833"/>
      <c r="R13" s="834"/>
      <c r="S13" s="834"/>
      <c r="T13" s="834"/>
      <c r="U13" s="834"/>
      <c r="V13" s="834"/>
      <c r="W13" s="834"/>
      <c r="X13" s="834"/>
      <c r="Y13" s="835"/>
    </row>
    <row r="14" spans="2:25" s="31" customFormat="1" ht="14.1" customHeight="1" x14ac:dyDescent="0.15">
      <c r="B14" s="726"/>
      <c r="C14" s="726"/>
      <c r="D14" s="726"/>
      <c r="E14" s="726"/>
      <c r="F14" s="726"/>
      <c r="G14" s="726"/>
      <c r="H14" s="726"/>
      <c r="I14" s="726"/>
      <c r="J14" s="833"/>
      <c r="K14" s="833"/>
      <c r="L14" s="833"/>
      <c r="M14" s="833"/>
      <c r="N14" s="833"/>
      <c r="O14" s="833"/>
      <c r="P14" s="833"/>
      <c r="Q14" s="833"/>
      <c r="R14" s="834"/>
      <c r="S14" s="834"/>
      <c r="T14" s="834"/>
      <c r="U14" s="834"/>
      <c r="V14" s="834"/>
      <c r="W14" s="834"/>
      <c r="X14" s="834"/>
      <c r="Y14" s="835"/>
    </row>
    <row r="15" spans="2:25" s="31" customFormat="1" ht="14.1" customHeight="1" x14ac:dyDescent="0.15">
      <c r="B15" s="726"/>
      <c r="C15" s="726"/>
      <c r="D15" s="726"/>
      <c r="E15" s="726"/>
      <c r="F15" s="726"/>
      <c r="G15" s="726"/>
      <c r="H15" s="726"/>
      <c r="I15" s="726"/>
      <c r="J15" s="833"/>
      <c r="K15" s="833"/>
      <c r="L15" s="833"/>
      <c r="M15" s="833"/>
      <c r="N15" s="833"/>
      <c r="O15" s="833"/>
      <c r="P15" s="833"/>
      <c r="Q15" s="833"/>
      <c r="R15" s="834"/>
      <c r="S15" s="834"/>
      <c r="T15" s="834"/>
      <c r="U15" s="834"/>
      <c r="V15" s="834"/>
      <c r="W15" s="834"/>
      <c r="X15" s="834"/>
      <c r="Y15" s="835"/>
    </row>
    <row r="16" spans="2:25" s="31" customFormat="1" ht="14.1" customHeight="1" x14ac:dyDescent="0.15">
      <c r="B16" s="726"/>
      <c r="C16" s="726"/>
      <c r="D16" s="726"/>
      <c r="E16" s="726"/>
      <c r="F16" s="726"/>
      <c r="G16" s="726"/>
      <c r="H16" s="726"/>
      <c r="I16" s="726"/>
      <c r="J16" s="833"/>
      <c r="K16" s="833"/>
      <c r="L16" s="833"/>
      <c r="M16" s="833"/>
      <c r="N16" s="833"/>
      <c r="O16" s="833"/>
      <c r="P16" s="833"/>
      <c r="Q16" s="833"/>
      <c r="R16" s="834"/>
      <c r="S16" s="834"/>
      <c r="T16" s="834"/>
      <c r="U16" s="834"/>
      <c r="V16" s="834"/>
      <c r="W16" s="834"/>
      <c r="X16" s="834"/>
      <c r="Y16" s="835"/>
    </row>
    <row r="17" spans="2:25" s="31" customFormat="1" ht="14.1" customHeight="1" x14ac:dyDescent="0.15">
      <c r="B17" s="726"/>
      <c r="C17" s="726"/>
      <c r="D17" s="726"/>
      <c r="E17" s="726"/>
      <c r="F17" s="726"/>
      <c r="G17" s="726"/>
      <c r="H17" s="726"/>
      <c r="I17" s="726"/>
      <c r="J17" s="833"/>
      <c r="K17" s="833"/>
      <c r="L17" s="833"/>
      <c r="M17" s="833"/>
      <c r="N17" s="833"/>
      <c r="O17" s="833"/>
      <c r="P17" s="833"/>
      <c r="Q17" s="833"/>
      <c r="R17" s="834"/>
      <c r="S17" s="834"/>
      <c r="T17" s="834"/>
      <c r="U17" s="834"/>
      <c r="V17" s="834"/>
      <c r="W17" s="834"/>
      <c r="X17" s="834"/>
      <c r="Y17" s="835"/>
    </row>
    <row r="18" spans="2:25" s="31" customFormat="1" ht="14.1" customHeight="1" x14ac:dyDescent="0.15">
      <c r="B18" s="726"/>
      <c r="C18" s="726"/>
      <c r="D18" s="726"/>
      <c r="E18" s="726"/>
      <c r="F18" s="726"/>
      <c r="G18" s="726"/>
      <c r="H18" s="726"/>
      <c r="I18" s="726"/>
      <c r="J18" s="833"/>
      <c r="K18" s="833"/>
      <c r="L18" s="833"/>
      <c r="M18" s="833"/>
      <c r="N18" s="833"/>
      <c r="O18" s="833"/>
      <c r="P18" s="833"/>
      <c r="Q18" s="833"/>
      <c r="R18" s="834"/>
      <c r="S18" s="834"/>
      <c r="T18" s="834"/>
      <c r="U18" s="834"/>
      <c r="V18" s="834"/>
      <c r="W18" s="834"/>
      <c r="X18" s="834"/>
      <c r="Y18" s="835"/>
    </row>
    <row r="19" spans="2:25" s="31" customFormat="1" ht="14.1" customHeight="1" x14ac:dyDescent="0.15">
      <c r="B19" s="726"/>
      <c r="C19" s="726"/>
      <c r="D19" s="726"/>
      <c r="E19" s="726"/>
      <c r="F19" s="726"/>
      <c r="G19" s="726"/>
      <c r="H19" s="726"/>
      <c r="I19" s="726"/>
      <c r="J19" s="833"/>
      <c r="K19" s="833"/>
      <c r="L19" s="833"/>
      <c r="M19" s="833"/>
      <c r="N19" s="833"/>
      <c r="O19" s="833"/>
      <c r="P19" s="833"/>
      <c r="Q19" s="833"/>
      <c r="R19" s="834"/>
      <c r="S19" s="834"/>
      <c r="T19" s="834"/>
      <c r="U19" s="834"/>
      <c r="V19" s="834"/>
      <c r="W19" s="834"/>
      <c r="X19" s="834"/>
      <c r="Y19" s="835"/>
    </row>
    <row r="20" spans="2:25" s="31" customFormat="1" ht="14.1" customHeight="1" x14ac:dyDescent="0.15">
      <c r="B20" s="726"/>
      <c r="C20" s="726"/>
      <c r="D20" s="726"/>
      <c r="E20" s="726"/>
      <c r="F20" s="726"/>
      <c r="G20" s="726"/>
      <c r="H20" s="726"/>
      <c r="I20" s="726"/>
      <c r="J20" s="833"/>
      <c r="K20" s="833"/>
      <c r="L20" s="833"/>
      <c r="M20" s="833"/>
      <c r="N20" s="833"/>
      <c r="O20" s="833"/>
      <c r="P20" s="833"/>
      <c r="Q20" s="833"/>
      <c r="R20" s="834"/>
      <c r="S20" s="834"/>
      <c r="T20" s="834"/>
      <c r="U20" s="834"/>
      <c r="V20" s="834"/>
      <c r="W20" s="834"/>
      <c r="X20" s="834"/>
      <c r="Y20" s="835"/>
    </row>
    <row r="21" spans="2:25" s="31" customFormat="1" ht="14.1" customHeight="1" x14ac:dyDescent="0.15">
      <c r="B21" s="726"/>
      <c r="C21" s="726"/>
      <c r="D21" s="726"/>
      <c r="E21" s="726"/>
      <c r="F21" s="726"/>
      <c r="G21" s="726"/>
      <c r="H21" s="726"/>
      <c r="I21" s="726"/>
      <c r="J21" s="833"/>
      <c r="K21" s="833"/>
      <c r="L21" s="833"/>
      <c r="M21" s="833"/>
      <c r="N21" s="833"/>
      <c r="O21" s="833"/>
      <c r="P21" s="833"/>
      <c r="Q21" s="833"/>
      <c r="R21" s="834"/>
      <c r="S21" s="834"/>
      <c r="T21" s="834"/>
      <c r="U21" s="834"/>
      <c r="V21" s="834"/>
      <c r="W21" s="834"/>
      <c r="X21" s="834"/>
      <c r="Y21" s="835"/>
    </row>
    <row r="22" spans="2:25" ht="15" customHeight="1" x14ac:dyDescent="0.15">
      <c r="B22" s="790" t="s">
        <v>962</v>
      </c>
      <c r="C22" s="791"/>
      <c r="D22" s="792"/>
      <c r="E22" s="283" t="s">
        <v>500</v>
      </c>
      <c r="F22" s="790" t="s">
        <v>963</v>
      </c>
      <c r="G22" s="791"/>
      <c r="H22" s="792"/>
      <c r="I22" s="284">
        <v>4</v>
      </c>
      <c r="J22" s="790" t="s">
        <v>962</v>
      </c>
      <c r="K22" s="791"/>
      <c r="L22" s="792"/>
      <c r="M22" s="283"/>
      <c r="N22" s="790" t="s">
        <v>963</v>
      </c>
      <c r="O22" s="791"/>
      <c r="P22" s="792"/>
      <c r="Q22" s="284"/>
      <c r="R22" s="785" t="s">
        <v>962</v>
      </c>
      <c r="S22" s="789"/>
      <c r="T22" s="786"/>
      <c r="U22" s="119"/>
      <c r="V22" s="785" t="s">
        <v>963</v>
      </c>
      <c r="W22" s="789"/>
      <c r="X22" s="786"/>
      <c r="Y22" s="153"/>
    </row>
    <row r="23" spans="2:25" ht="15" customHeight="1" x14ac:dyDescent="0.15">
      <c r="B23" s="790" t="s">
        <v>657</v>
      </c>
      <c r="C23" s="791"/>
      <c r="D23" s="213" t="s">
        <v>647</v>
      </c>
      <c r="E23" s="817" t="s">
        <v>326</v>
      </c>
      <c r="F23" s="818"/>
      <c r="G23" s="818"/>
      <c r="H23" s="818"/>
      <c r="I23" s="819"/>
      <c r="J23" s="790" t="s">
        <v>657</v>
      </c>
      <c r="K23" s="791"/>
      <c r="L23" s="213"/>
      <c r="M23" s="817"/>
      <c r="N23" s="818"/>
      <c r="O23" s="818"/>
      <c r="P23" s="818"/>
      <c r="Q23" s="819"/>
      <c r="R23" s="785" t="s">
        <v>657</v>
      </c>
      <c r="S23" s="789"/>
      <c r="T23" s="180"/>
      <c r="U23" s="799"/>
      <c r="V23" s="800"/>
      <c r="W23" s="800"/>
      <c r="X23" s="800"/>
      <c r="Y23" s="801"/>
    </row>
    <row r="24" spans="2:25" ht="15" customHeight="1" x14ac:dyDescent="0.15">
      <c r="B24" s="790" t="s">
        <v>273</v>
      </c>
      <c r="C24" s="792"/>
      <c r="D24" s="771" t="s">
        <v>648</v>
      </c>
      <c r="E24" s="764"/>
      <c r="F24" s="790" t="s">
        <v>964</v>
      </c>
      <c r="G24" s="792"/>
      <c r="H24" s="321" t="s">
        <v>649</v>
      </c>
      <c r="I24" s="321"/>
      <c r="J24" s="790" t="s">
        <v>273</v>
      </c>
      <c r="K24" s="792"/>
      <c r="L24" s="771"/>
      <c r="M24" s="764"/>
      <c r="N24" s="790" t="s">
        <v>964</v>
      </c>
      <c r="O24" s="792"/>
      <c r="P24" s="321"/>
      <c r="Q24" s="321"/>
      <c r="R24" s="785" t="s">
        <v>273</v>
      </c>
      <c r="S24" s="786"/>
      <c r="T24" s="787"/>
      <c r="U24" s="788"/>
      <c r="V24" s="785" t="s">
        <v>964</v>
      </c>
      <c r="W24" s="786"/>
      <c r="X24" s="813"/>
      <c r="Y24" s="813"/>
    </row>
    <row r="25" spans="2:25" ht="15" customHeight="1" x14ac:dyDescent="0.15">
      <c r="B25" s="814" t="s">
        <v>965</v>
      </c>
      <c r="C25" s="814"/>
      <c r="D25" s="213" t="s">
        <v>475</v>
      </c>
      <c r="E25" s="285" t="s">
        <v>669</v>
      </c>
      <c r="F25" s="815" t="s">
        <v>966</v>
      </c>
      <c r="G25" s="815"/>
      <c r="H25" s="815"/>
      <c r="I25" s="815"/>
      <c r="J25" s="814" t="s">
        <v>965</v>
      </c>
      <c r="K25" s="814"/>
      <c r="L25" s="213"/>
      <c r="M25" s="285" t="s">
        <v>669</v>
      </c>
      <c r="N25" s="815"/>
      <c r="O25" s="815"/>
      <c r="P25" s="815"/>
      <c r="Q25" s="815"/>
      <c r="R25" s="816" t="s">
        <v>965</v>
      </c>
      <c r="S25" s="816"/>
      <c r="T25" s="180"/>
      <c r="U25" s="156" t="s">
        <v>669</v>
      </c>
      <c r="V25" s="802"/>
      <c r="W25" s="802"/>
      <c r="X25" s="802"/>
      <c r="Y25" s="802"/>
    </row>
    <row r="26" spans="2:25" s="31" customFormat="1" ht="14.1" customHeight="1" x14ac:dyDescent="0.15">
      <c r="B26" s="832"/>
      <c r="C26" s="832"/>
      <c r="D26" s="832"/>
      <c r="E26" s="832"/>
      <c r="F26" s="832"/>
      <c r="G26" s="832"/>
      <c r="H26" s="832"/>
      <c r="I26" s="832"/>
      <c r="J26" s="833"/>
      <c r="K26" s="833"/>
      <c r="L26" s="833"/>
      <c r="M26" s="833"/>
      <c r="N26" s="833"/>
      <c r="O26" s="833"/>
      <c r="P26" s="833"/>
      <c r="Q26" s="833"/>
      <c r="R26" s="836"/>
      <c r="S26" s="837"/>
      <c r="T26" s="837"/>
      <c r="U26" s="837"/>
      <c r="V26" s="837"/>
      <c r="W26" s="837"/>
      <c r="X26" s="837"/>
      <c r="Y26" s="838"/>
    </row>
    <row r="27" spans="2:25" s="31" customFormat="1" ht="14.1" customHeight="1" x14ac:dyDescent="0.15">
      <c r="B27" s="726"/>
      <c r="C27" s="726"/>
      <c r="D27" s="726"/>
      <c r="E27" s="726"/>
      <c r="F27" s="726"/>
      <c r="G27" s="726"/>
      <c r="H27" s="726"/>
      <c r="I27" s="726"/>
      <c r="J27" s="833"/>
      <c r="K27" s="833"/>
      <c r="L27" s="833"/>
      <c r="M27" s="833"/>
      <c r="N27" s="833"/>
      <c r="O27" s="833"/>
      <c r="P27" s="833"/>
      <c r="Q27" s="833"/>
      <c r="R27" s="839"/>
      <c r="S27" s="834"/>
      <c r="T27" s="834"/>
      <c r="U27" s="834"/>
      <c r="V27" s="834"/>
      <c r="W27" s="834"/>
      <c r="X27" s="834"/>
      <c r="Y27" s="835"/>
    </row>
    <row r="28" spans="2:25" s="31" customFormat="1" ht="14.1" customHeight="1" x14ac:dyDescent="0.15">
      <c r="B28" s="726"/>
      <c r="C28" s="726"/>
      <c r="D28" s="726"/>
      <c r="E28" s="726"/>
      <c r="F28" s="726"/>
      <c r="G28" s="726"/>
      <c r="H28" s="726"/>
      <c r="I28" s="726"/>
      <c r="J28" s="833"/>
      <c r="K28" s="833"/>
      <c r="L28" s="833"/>
      <c r="M28" s="833"/>
      <c r="N28" s="833"/>
      <c r="O28" s="833"/>
      <c r="P28" s="833"/>
      <c r="Q28" s="833"/>
      <c r="R28" s="839"/>
      <c r="S28" s="834"/>
      <c r="T28" s="834"/>
      <c r="U28" s="834"/>
      <c r="V28" s="834"/>
      <c r="W28" s="834"/>
      <c r="X28" s="834"/>
      <c r="Y28" s="835"/>
    </row>
    <row r="29" spans="2:25" s="31" customFormat="1" ht="14.1" customHeight="1" x14ac:dyDescent="0.15">
      <c r="B29" s="726"/>
      <c r="C29" s="726"/>
      <c r="D29" s="726"/>
      <c r="E29" s="726"/>
      <c r="F29" s="726"/>
      <c r="G29" s="726"/>
      <c r="H29" s="726"/>
      <c r="I29" s="726"/>
      <c r="J29" s="833"/>
      <c r="K29" s="833"/>
      <c r="L29" s="833"/>
      <c r="M29" s="833"/>
      <c r="N29" s="833"/>
      <c r="O29" s="833"/>
      <c r="P29" s="833"/>
      <c r="Q29" s="833"/>
      <c r="R29" s="839"/>
      <c r="S29" s="834"/>
      <c r="T29" s="834"/>
      <c r="U29" s="834"/>
      <c r="V29" s="834"/>
      <c r="W29" s="834"/>
      <c r="X29" s="834"/>
      <c r="Y29" s="835"/>
    </row>
    <row r="30" spans="2:25" s="31" customFormat="1" ht="14.1" customHeight="1" x14ac:dyDescent="0.15">
      <c r="B30" s="726"/>
      <c r="C30" s="726"/>
      <c r="D30" s="726"/>
      <c r="E30" s="726"/>
      <c r="F30" s="726"/>
      <c r="G30" s="726"/>
      <c r="H30" s="726"/>
      <c r="I30" s="726"/>
      <c r="J30" s="833"/>
      <c r="K30" s="833"/>
      <c r="L30" s="833"/>
      <c r="M30" s="833"/>
      <c r="N30" s="833"/>
      <c r="O30" s="833"/>
      <c r="P30" s="833"/>
      <c r="Q30" s="833"/>
      <c r="R30" s="839"/>
      <c r="S30" s="834"/>
      <c r="T30" s="834"/>
      <c r="U30" s="834"/>
      <c r="V30" s="834"/>
      <c r="W30" s="834"/>
      <c r="X30" s="834"/>
      <c r="Y30" s="835"/>
    </row>
    <row r="31" spans="2:25" s="31" customFormat="1" ht="14.1" customHeight="1" x14ac:dyDescent="0.15">
      <c r="B31" s="726"/>
      <c r="C31" s="726"/>
      <c r="D31" s="726"/>
      <c r="E31" s="726"/>
      <c r="F31" s="726"/>
      <c r="G31" s="726"/>
      <c r="H31" s="726"/>
      <c r="I31" s="726"/>
      <c r="J31" s="833"/>
      <c r="K31" s="833"/>
      <c r="L31" s="833"/>
      <c r="M31" s="833"/>
      <c r="N31" s="833"/>
      <c r="O31" s="833"/>
      <c r="P31" s="833"/>
      <c r="Q31" s="833"/>
      <c r="R31" s="839"/>
      <c r="S31" s="834"/>
      <c r="T31" s="834"/>
      <c r="U31" s="834"/>
      <c r="V31" s="834"/>
      <c r="W31" s="834"/>
      <c r="X31" s="834"/>
      <c r="Y31" s="835"/>
    </row>
    <row r="32" spans="2:25" s="31" customFormat="1" ht="14.1" customHeight="1" x14ac:dyDescent="0.15">
      <c r="B32" s="726"/>
      <c r="C32" s="726"/>
      <c r="D32" s="726"/>
      <c r="E32" s="726"/>
      <c r="F32" s="726"/>
      <c r="G32" s="726"/>
      <c r="H32" s="726"/>
      <c r="I32" s="726"/>
      <c r="J32" s="833"/>
      <c r="K32" s="833"/>
      <c r="L32" s="833"/>
      <c r="M32" s="833"/>
      <c r="N32" s="833"/>
      <c r="O32" s="833"/>
      <c r="P32" s="833"/>
      <c r="Q32" s="833"/>
      <c r="R32" s="839"/>
      <c r="S32" s="834"/>
      <c r="T32" s="834"/>
      <c r="U32" s="834"/>
      <c r="V32" s="834"/>
      <c r="W32" s="834"/>
      <c r="X32" s="834"/>
      <c r="Y32" s="835"/>
    </row>
    <row r="33" spans="2:25" s="31" customFormat="1" ht="14.1" customHeight="1" x14ac:dyDescent="0.15">
      <c r="B33" s="726"/>
      <c r="C33" s="726"/>
      <c r="D33" s="726"/>
      <c r="E33" s="726"/>
      <c r="F33" s="726"/>
      <c r="G33" s="726"/>
      <c r="H33" s="726"/>
      <c r="I33" s="726"/>
      <c r="J33" s="833"/>
      <c r="K33" s="833"/>
      <c r="L33" s="833"/>
      <c r="M33" s="833"/>
      <c r="N33" s="833"/>
      <c r="O33" s="833"/>
      <c r="P33" s="833"/>
      <c r="Q33" s="833"/>
      <c r="R33" s="839"/>
      <c r="S33" s="834"/>
      <c r="T33" s="834"/>
      <c r="U33" s="834"/>
      <c r="V33" s="834"/>
      <c r="W33" s="834"/>
      <c r="X33" s="834"/>
      <c r="Y33" s="835"/>
    </row>
    <row r="34" spans="2:25" s="31" customFormat="1" ht="14.1" customHeight="1" x14ac:dyDescent="0.15">
      <c r="B34" s="726"/>
      <c r="C34" s="726"/>
      <c r="D34" s="726"/>
      <c r="E34" s="726"/>
      <c r="F34" s="726"/>
      <c r="G34" s="726"/>
      <c r="H34" s="726"/>
      <c r="I34" s="726"/>
      <c r="J34" s="833"/>
      <c r="K34" s="833"/>
      <c r="L34" s="833"/>
      <c r="M34" s="833"/>
      <c r="N34" s="833"/>
      <c r="O34" s="833"/>
      <c r="P34" s="833"/>
      <c r="Q34" s="833"/>
      <c r="R34" s="839"/>
      <c r="S34" s="834"/>
      <c r="T34" s="834"/>
      <c r="U34" s="834"/>
      <c r="V34" s="834"/>
      <c r="W34" s="834"/>
      <c r="X34" s="834"/>
      <c r="Y34" s="835"/>
    </row>
    <row r="35" spans="2:25" s="31" customFormat="1" ht="14.1" customHeight="1" x14ac:dyDescent="0.15">
      <c r="B35" s="726"/>
      <c r="C35" s="726"/>
      <c r="D35" s="726"/>
      <c r="E35" s="726"/>
      <c r="F35" s="726"/>
      <c r="G35" s="726"/>
      <c r="H35" s="726"/>
      <c r="I35" s="726"/>
      <c r="J35" s="833"/>
      <c r="K35" s="833"/>
      <c r="L35" s="833"/>
      <c r="M35" s="833"/>
      <c r="N35" s="833"/>
      <c r="O35" s="833"/>
      <c r="P35" s="833"/>
      <c r="Q35" s="833"/>
      <c r="R35" s="839"/>
      <c r="S35" s="834"/>
      <c r="T35" s="834"/>
      <c r="U35" s="834"/>
      <c r="V35" s="834"/>
      <c r="W35" s="834"/>
      <c r="X35" s="834"/>
      <c r="Y35" s="835"/>
    </row>
    <row r="36" spans="2:25" s="31" customFormat="1" ht="14.1" customHeight="1" x14ac:dyDescent="0.15">
      <c r="B36" s="726"/>
      <c r="C36" s="726"/>
      <c r="D36" s="726"/>
      <c r="E36" s="726"/>
      <c r="F36" s="726"/>
      <c r="G36" s="726"/>
      <c r="H36" s="726"/>
      <c r="I36" s="726"/>
      <c r="J36" s="833"/>
      <c r="K36" s="833"/>
      <c r="L36" s="833"/>
      <c r="M36" s="833"/>
      <c r="N36" s="833"/>
      <c r="O36" s="833"/>
      <c r="P36" s="833"/>
      <c r="Q36" s="833"/>
      <c r="R36" s="839"/>
      <c r="S36" s="834"/>
      <c r="T36" s="834"/>
      <c r="U36" s="834"/>
      <c r="V36" s="834"/>
      <c r="W36" s="834"/>
      <c r="X36" s="834"/>
      <c r="Y36" s="835"/>
    </row>
    <row r="37" spans="2:25" s="31" customFormat="1" ht="14.1" customHeight="1" x14ac:dyDescent="0.15">
      <c r="B37" s="726"/>
      <c r="C37" s="726"/>
      <c r="D37" s="726"/>
      <c r="E37" s="726"/>
      <c r="F37" s="726"/>
      <c r="G37" s="726"/>
      <c r="H37" s="726"/>
      <c r="I37" s="726"/>
      <c r="J37" s="833"/>
      <c r="K37" s="833"/>
      <c r="L37" s="833"/>
      <c r="M37" s="833"/>
      <c r="N37" s="833"/>
      <c r="O37" s="833"/>
      <c r="P37" s="833"/>
      <c r="Q37" s="833"/>
      <c r="R37" s="839"/>
      <c r="S37" s="834"/>
      <c r="T37" s="834"/>
      <c r="U37" s="834"/>
      <c r="V37" s="834"/>
      <c r="W37" s="834"/>
      <c r="X37" s="834"/>
      <c r="Y37" s="835"/>
    </row>
    <row r="38" spans="2:25" s="31" customFormat="1" ht="14.1" customHeight="1" x14ac:dyDescent="0.15">
      <c r="B38" s="726"/>
      <c r="C38" s="726"/>
      <c r="D38" s="726"/>
      <c r="E38" s="726"/>
      <c r="F38" s="726"/>
      <c r="G38" s="726"/>
      <c r="H38" s="726"/>
      <c r="I38" s="726"/>
      <c r="J38" s="833"/>
      <c r="K38" s="833"/>
      <c r="L38" s="833"/>
      <c r="M38" s="833"/>
      <c r="N38" s="833"/>
      <c r="O38" s="833"/>
      <c r="P38" s="833"/>
      <c r="Q38" s="833"/>
      <c r="R38" s="840"/>
      <c r="S38" s="841"/>
      <c r="T38" s="841"/>
      <c r="U38" s="841"/>
      <c r="V38" s="841"/>
      <c r="W38" s="841"/>
      <c r="X38" s="841"/>
      <c r="Y38" s="842"/>
    </row>
    <row r="39" spans="2:25" ht="15" customHeight="1" x14ac:dyDescent="0.15">
      <c r="B39" s="32"/>
      <c r="C39" s="35" t="s">
        <v>187</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188</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189</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2"/>
  <dataValidations count="2">
    <dataValidation type="list" allowBlank="1" showInputMessage="1" showErrorMessage="1" sqref="E6:I6 M6:Q6 U6:Y6 E23:I23 M23:Q23 U23:Y23" xr:uid="{47475E1A-5A4F-4483-BD93-DB9A574B842E}">
      <formula1>INDIRECT(D6)</formula1>
    </dataValidation>
    <dataValidation allowBlank="1" showInputMessage="1" showErrorMessage="1" prompt="覆工スパン毎に連番を記入。_x000a_数値で入力する。" sqref="I5 Q5 Y5 I22 Q22 Y22" xr:uid="{687C3631-B1AD-46CB-88BF-3A20F78288AB}"/>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A4D3D595-669F-4155-AC23-65D8460631A0}">
          <x14:formula1>
            <xm:f>'(参考)リスト'!$B$52:$B$55</xm:f>
          </x14:formula1>
          <xm:sqref>D6 L6 T6 D23 L23 T23</xm:sqref>
        </x14:dataValidation>
        <x14:dataValidation type="list" allowBlank="1" showInputMessage="1" showErrorMessage="1" xr:uid="{C9014BAF-28E5-4D1E-8B7A-6DA9A7B66FB1}">
          <x14:formula1>
            <xm:f>'(参考)リスト'!$E$52:$E$58</xm:f>
          </x14:formula1>
          <xm:sqref>H7:I7 P7:Q7 X7:Y7 H24:I24 P24:Q24 X24:Y24</xm:sqref>
        </x14:dataValidation>
        <x14:dataValidation type="list" allowBlank="1" showInputMessage="1" showErrorMessage="1" xr:uid="{69DBCA88-01E2-4E0A-9D88-52FF91D3121F}">
          <x14:formula1>
            <xm:f>'(参考)リスト'!$F$52:$F$53</xm:f>
          </x14:formula1>
          <xm:sqref>D8 L8 T8 D25 L25 T25</xm:sqref>
        </x14:dataValidation>
        <x14:dataValidation type="list" allowBlank="1" showInputMessage="1" showErrorMessage="1" xr:uid="{31D51353-5D26-4D52-9972-D22B6FFAC9B2}">
          <x14:formula1>
            <xm:f>'(参考)リスト'!$D$52:$D$54</xm:f>
          </x14:formula1>
          <xm:sqref>D7:E7 L7:M7 T7:U7 D24:E24 L24:M24 T24:U24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190</v>
      </c>
      <c r="C3" s="413"/>
      <c r="D3" s="413"/>
      <c r="E3" s="866"/>
      <c r="F3" s="866"/>
      <c r="G3" s="866"/>
      <c r="H3" s="866"/>
      <c r="I3" s="866"/>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7" t="s">
        <v>381</v>
      </c>
      <c r="C4" s="868"/>
      <c r="D4" s="869"/>
      <c r="E4" s="870" t="s">
        <v>382</v>
      </c>
      <c r="F4" s="871"/>
      <c r="G4" s="871"/>
      <c r="H4" s="871"/>
      <c r="I4" s="872"/>
      <c r="J4" s="873" t="s">
        <v>383</v>
      </c>
      <c r="K4" s="874"/>
      <c r="L4" s="875"/>
      <c r="M4" s="860" t="s">
        <v>504</v>
      </c>
      <c r="N4" s="861"/>
      <c r="O4" s="861"/>
      <c r="P4" s="861"/>
      <c r="Q4" s="861"/>
      <c r="R4" s="862"/>
      <c r="S4" s="773" t="s">
        <v>505</v>
      </c>
      <c r="T4" s="781"/>
      <c r="U4" s="781"/>
      <c r="V4" s="774"/>
      <c r="W4" s="876" t="s">
        <v>506</v>
      </c>
      <c r="X4" s="877"/>
      <c r="Y4" s="877"/>
      <c r="Z4" s="877"/>
      <c r="AA4" s="877"/>
      <c r="AB4" s="878"/>
      <c r="AC4" s="462" t="s">
        <v>503</v>
      </c>
      <c r="AD4" s="463"/>
      <c r="AE4" s="464"/>
      <c r="AF4" s="879">
        <v>45903</v>
      </c>
      <c r="AG4" s="880"/>
      <c r="AH4" s="880"/>
      <c r="AI4" s="881"/>
    </row>
    <row r="5" spans="2:35" ht="20.100000000000001" customHeight="1" x14ac:dyDescent="0.15">
      <c r="B5" s="851" t="s">
        <v>522</v>
      </c>
      <c r="C5" s="852"/>
      <c r="D5" s="853"/>
      <c r="E5" s="854" t="s">
        <v>389</v>
      </c>
      <c r="F5" s="855"/>
      <c r="G5" s="855"/>
      <c r="H5" s="855"/>
      <c r="I5" s="856"/>
      <c r="J5" s="857" t="s">
        <v>385</v>
      </c>
      <c r="K5" s="858"/>
      <c r="L5" s="859"/>
      <c r="M5" s="860" t="s">
        <v>386</v>
      </c>
      <c r="N5" s="861"/>
      <c r="O5" s="861"/>
      <c r="P5" s="861"/>
      <c r="Q5" s="861"/>
      <c r="R5" s="862"/>
      <c r="S5" s="782"/>
      <c r="T5" s="783"/>
      <c r="U5" s="783"/>
      <c r="V5" s="784"/>
      <c r="W5" s="863" t="s">
        <v>507</v>
      </c>
      <c r="X5" s="864"/>
      <c r="Y5" s="864"/>
      <c r="Z5" s="864"/>
      <c r="AA5" s="864"/>
      <c r="AB5" s="865"/>
      <c r="AC5" s="465"/>
      <c r="AD5" s="466"/>
      <c r="AE5" s="467"/>
      <c r="AF5" s="882"/>
      <c r="AG5" s="883"/>
      <c r="AH5" s="883"/>
      <c r="AI5" s="884"/>
    </row>
    <row r="6" spans="2:35" ht="26.25" customHeight="1" x14ac:dyDescent="0.2">
      <c r="B6" s="843" t="s">
        <v>191</v>
      </c>
      <c r="C6" s="846" t="s">
        <v>192</v>
      </c>
      <c r="D6" s="847"/>
      <c r="E6" s="847"/>
      <c r="F6" s="847"/>
      <c r="G6" s="847"/>
      <c r="H6" s="847"/>
      <c r="I6" s="847"/>
      <c r="J6" s="847"/>
      <c r="K6" s="847"/>
      <c r="L6" s="847"/>
      <c r="M6" s="847"/>
      <c r="N6" s="847"/>
      <c r="O6" s="847"/>
      <c r="P6" s="847"/>
      <c r="Q6" s="847"/>
      <c r="R6" s="847"/>
      <c r="S6" s="847"/>
      <c r="T6" s="847"/>
      <c r="U6" s="847"/>
      <c r="V6" s="847"/>
      <c r="W6" s="847"/>
      <c r="X6" s="847"/>
      <c r="Y6" s="847"/>
      <c r="Z6" s="847"/>
      <c r="AA6" s="847"/>
      <c r="AB6" s="847"/>
      <c r="AC6" s="847"/>
      <c r="AD6" s="847"/>
      <c r="AE6" s="847"/>
      <c r="AF6" s="847"/>
      <c r="AG6" s="847"/>
      <c r="AH6" s="847"/>
      <c r="AI6" s="848"/>
    </row>
    <row r="7" spans="2:35" ht="35.450000000000003" customHeight="1" x14ac:dyDescent="0.15">
      <c r="B7" s="84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45"/>
      <c r="C18" s="95"/>
      <c r="D18" s="96"/>
      <c r="E18" s="97"/>
      <c r="F18" s="98"/>
      <c r="G18" s="98"/>
      <c r="H18" s="96"/>
      <c r="I18" s="96"/>
      <c r="J18" s="96"/>
      <c r="K18" s="96"/>
      <c r="L18" s="96"/>
      <c r="M18" s="96"/>
      <c r="N18" s="96"/>
      <c r="O18" s="96"/>
      <c r="P18" s="96"/>
      <c r="Q18" s="96"/>
      <c r="R18" s="96"/>
      <c r="S18" s="99"/>
      <c r="T18" s="99"/>
      <c r="U18" s="99"/>
      <c r="V18" s="849" t="s">
        <v>193</v>
      </c>
      <c r="W18" s="849"/>
      <c r="X18" s="849"/>
      <c r="Y18" s="849"/>
      <c r="Z18" s="849"/>
      <c r="AA18" s="849"/>
      <c r="AB18" s="849"/>
      <c r="AC18" s="849"/>
      <c r="AD18" s="849"/>
      <c r="AE18" s="849"/>
      <c r="AF18" s="849"/>
      <c r="AG18" s="849"/>
      <c r="AH18" s="849"/>
      <c r="AI18" s="850"/>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4A26-B77A-4C59-A2D9-E5A06CA05BEC}">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190</v>
      </c>
      <c r="C3" s="413"/>
      <c r="D3" s="413"/>
      <c r="E3" s="866"/>
      <c r="F3" s="866"/>
      <c r="G3" s="866"/>
      <c r="H3" s="866"/>
      <c r="I3" s="866"/>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7" t="s">
        <v>381</v>
      </c>
      <c r="C4" s="868"/>
      <c r="D4" s="869"/>
      <c r="E4" s="870" t="s">
        <v>382</v>
      </c>
      <c r="F4" s="871"/>
      <c r="G4" s="871"/>
      <c r="H4" s="871"/>
      <c r="I4" s="872"/>
      <c r="J4" s="873" t="s">
        <v>383</v>
      </c>
      <c r="K4" s="874"/>
      <c r="L4" s="875"/>
      <c r="M4" s="860" t="s">
        <v>504</v>
      </c>
      <c r="N4" s="861"/>
      <c r="O4" s="861"/>
      <c r="P4" s="861"/>
      <c r="Q4" s="861"/>
      <c r="R4" s="862"/>
      <c r="S4" s="773" t="s">
        <v>505</v>
      </c>
      <c r="T4" s="781"/>
      <c r="U4" s="781"/>
      <c r="V4" s="774"/>
      <c r="W4" s="876" t="s">
        <v>506</v>
      </c>
      <c r="X4" s="877"/>
      <c r="Y4" s="877"/>
      <c r="Z4" s="877"/>
      <c r="AA4" s="877"/>
      <c r="AB4" s="878"/>
      <c r="AC4" s="462" t="s">
        <v>503</v>
      </c>
      <c r="AD4" s="463"/>
      <c r="AE4" s="464"/>
      <c r="AF4" s="879">
        <v>45903</v>
      </c>
      <c r="AG4" s="880"/>
      <c r="AH4" s="880"/>
      <c r="AI4" s="881"/>
    </row>
    <row r="5" spans="2:35" ht="20.100000000000001" customHeight="1" x14ac:dyDescent="0.15">
      <c r="B5" s="851" t="s">
        <v>522</v>
      </c>
      <c r="C5" s="852"/>
      <c r="D5" s="853"/>
      <c r="E5" s="854" t="s">
        <v>389</v>
      </c>
      <c r="F5" s="855"/>
      <c r="G5" s="855"/>
      <c r="H5" s="855"/>
      <c r="I5" s="856"/>
      <c r="J5" s="857" t="s">
        <v>385</v>
      </c>
      <c r="K5" s="858"/>
      <c r="L5" s="859"/>
      <c r="M5" s="860" t="s">
        <v>386</v>
      </c>
      <c r="N5" s="861"/>
      <c r="O5" s="861"/>
      <c r="P5" s="861"/>
      <c r="Q5" s="861"/>
      <c r="R5" s="862"/>
      <c r="S5" s="782"/>
      <c r="T5" s="783"/>
      <c r="U5" s="783"/>
      <c r="V5" s="784"/>
      <c r="W5" s="863" t="s">
        <v>507</v>
      </c>
      <c r="X5" s="864"/>
      <c r="Y5" s="864"/>
      <c r="Z5" s="864"/>
      <c r="AA5" s="864"/>
      <c r="AB5" s="865"/>
      <c r="AC5" s="465"/>
      <c r="AD5" s="466"/>
      <c r="AE5" s="467"/>
      <c r="AF5" s="882"/>
      <c r="AG5" s="883"/>
      <c r="AH5" s="883"/>
      <c r="AI5" s="884"/>
    </row>
    <row r="6" spans="2:35" ht="26.25" customHeight="1" x14ac:dyDescent="0.2">
      <c r="B6" s="843" t="s">
        <v>191</v>
      </c>
      <c r="C6" s="846" t="s">
        <v>192</v>
      </c>
      <c r="D6" s="847"/>
      <c r="E6" s="847"/>
      <c r="F6" s="847"/>
      <c r="G6" s="847"/>
      <c r="H6" s="847"/>
      <c r="I6" s="847"/>
      <c r="J6" s="847"/>
      <c r="K6" s="847"/>
      <c r="L6" s="847"/>
      <c r="M6" s="847"/>
      <c r="N6" s="847"/>
      <c r="O6" s="847"/>
      <c r="P6" s="847"/>
      <c r="Q6" s="847"/>
      <c r="R6" s="847"/>
      <c r="S6" s="847"/>
      <c r="T6" s="847"/>
      <c r="U6" s="847"/>
      <c r="V6" s="847"/>
      <c r="W6" s="847"/>
      <c r="X6" s="847"/>
      <c r="Y6" s="847"/>
      <c r="Z6" s="847"/>
      <c r="AA6" s="847"/>
      <c r="AB6" s="847"/>
      <c r="AC6" s="847"/>
      <c r="AD6" s="847"/>
      <c r="AE6" s="847"/>
      <c r="AF6" s="847"/>
      <c r="AG6" s="847"/>
      <c r="AH6" s="847"/>
      <c r="AI6" s="848"/>
    </row>
    <row r="7" spans="2:35" ht="35.450000000000003" customHeight="1" x14ac:dyDescent="0.15">
      <c r="B7" s="84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45"/>
      <c r="C18" s="95"/>
      <c r="D18" s="96"/>
      <c r="E18" s="97"/>
      <c r="F18" s="98"/>
      <c r="G18" s="98"/>
      <c r="H18" s="96"/>
      <c r="I18" s="96"/>
      <c r="J18" s="96"/>
      <c r="K18" s="96"/>
      <c r="L18" s="96"/>
      <c r="M18" s="96"/>
      <c r="N18" s="96"/>
      <c r="O18" s="96"/>
      <c r="P18" s="96"/>
      <c r="Q18" s="96"/>
      <c r="R18" s="96"/>
      <c r="S18" s="99"/>
      <c r="T18" s="99"/>
      <c r="U18" s="99"/>
      <c r="V18" s="849" t="s">
        <v>193</v>
      </c>
      <c r="W18" s="849"/>
      <c r="X18" s="849"/>
      <c r="Y18" s="849"/>
      <c r="Z18" s="849"/>
      <c r="AA18" s="849"/>
      <c r="AB18" s="849"/>
      <c r="AC18" s="849"/>
      <c r="AD18" s="849"/>
      <c r="AE18" s="849"/>
      <c r="AF18" s="849"/>
      <c r="AG18" s="849"/>
      <c r="AH18" s="849"/>
      <c r="AI18" s="85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A54F-AF87-45D6-A5FE-B245C1F30F35}">
  <sheetPr>
    <pageSetUpPr fitToPage="1"/>
  </sheetPr>
  <dimension ref="B2:AI19"/>
  <sheetViews>
    <sheetView showGridLines="0" showZeros="0" view="pageBreakPreview" zoomScaleNormal="85" zoomScaleSheetLayoutView="100" workbookViewId="0">
      <selection activeCell="E5" sqref="E5:I5"/>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190</v>
      </c>
      <c r="C3" s="413"/>
      <c r="D3" s="413"/>
      <c r="E3" s="866"/>
      <c r="F3" s="866"/>
      <c r="G3" s="866"/>
      <c r="H3" s="866"/>
      <c r="I3" s="866"/>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7" t="s">
        <v>381</v>
      </c>
      <c r="C4" s="868"/>
      <c r="D4" s="869"/>
      <c r="E4" s="870" t="s">
        <v>382</v>
      </c>
      <c r="F4" s="871"/>
      <c r="G4" s="871"/>
      <c r="H4" s="871"/>
      <c r="I4" s="872"/>
      <c r="J4" s="873" t="s">
        <v>383</v>
      </c>
      <c r="K4" s="874"/>
      <c r="L4" s="875"/>
      <c r="M4" s="860" t="s">
        <v>504</v>
      </c>
      <c r="N4" s="861"/>
      <c r="O4" s="861"/>
      <c r="P4" s="861"/>
      <c r="Q4" s="861"/>
      <c r="R4" s="862"/>
      <c r="S4" s="773" t="s">
        <v>505</v>
      </c>
      <c r="T4" s="781"/>
      <c r="U4" s="781"/>
      <c r="V4" s="774"/>
      <c r="W4" s="876" t="s">
        <v>506</v>
      </c>
      <c r="X4" s="877"/>
      <c r="Y4" s="877"/>
      <c r="Z4" s="877"/>
      <c r="AA4" s="877"/>
      <c r="AB4" s="878"/>
      <c r="AC4" s="462" t="s">
        <v>503</v>
      </c>
      <c r="AD4" s="463"/>
      <c r="AE4" s="464"/>
      <c r="AF4" s="879">
        <v>45903</v>
      </c>
      <c r="AG4" s="880"/>
      <c r="AH4" s="880"/>
      <c r="AI4" s="881"/>
    </row>
    <row r="5" spans="2:35" ht="20.100000000000001" customHeight="1" x14ac:dyDescent="0.15">
      <c r="B5" s="851" t="s">
        <v>522</v>
      </c>
      <c r="C5" s="852"/>
      <c r="D5" s="853"/>
      <c r="E5" s="854" t="s">
        <v>389</v>
      </c>
      <c r="F5" s="855"/>
      <c r="G5" s="855"/>
      <c r="H5" s="855"/>
      <c r="I5" s="856"/>
      <c r="J5" s="857" t="s">
        <v>385</v>
      </c>
      <c r="K5" s="858"/>
      <c r="L5" s="859"/>
      <c r="M5" s="860" t="s">
        <v>386</v>
      </c>
      <c r="N5" s="861"/>
      <c r="O5" s="861"/>
      <c r="P5" s="861"/>
      <c r="Q5" s="861"/>
      <c r="R5" s="862"/>
      <c r="S5" s="782"/>
      <c r="T5" s="783"/>
      <c r="U5" s="783"/>
      <c r="V5" s="784"/>
      <c r="W5" s="863" t="s">
        <v>507</v>
      </c>
      <c r="X5" s="864"/>
      <c r="Y5" s="864"/>
      <c r="Z5" s="864"/>
      <c r="AA5" s="864"/>
      <c r="AB5" s="865"/>
      <c r="AC5" s="465"/>
      <c r="AD5" s="466"/>
      <c r="AE5" s="467"/>
      <c r="AF5" s="882"/>
      <c r="AG5" s="883"/>
      <c r="AH5" s="883"/>
      <c r="AI5" s="884"/>
    </row>
    <row r="6" spans="2:35" ht="26.25" customHeight="1" x14ac:dyDescent="0.2">
      <c r="B6" s="843" t="s">
        <v>191</v>
      </c>
      <c r="C6" s="846" t="s">
        <v>192</v>
      </c>
      <c r="D6" s="847"/>
      <c r="E6" s="847"/>
      <c r="F6" s="847"/>
      <c r="G6" s="847"/>
      <c r="H6" s="847"/>
      <c r="I6" s="847"/>
      <c r="J6" s="847"/>
      <c r="K6" s="847"/>
      <c r="L6" s="847"/>
      <c r="M6" s="847"/>
      <c r="N6" s="847"/>
      <c r="O6" s="847"/>
      <c r="P6" s="847"/>
      <c r="Q6" s="847"/>
      <c r="R6" s="847"/>
      <c r="S6" s="847"/>
      <c r="T6" s="847"/>
      <c r="U6" s="847"/>
      <c r="V6" s="847"/>
      <c r="W6" s="847"/>
      <c r="X6" s="847"/>
      <c r="Y6" s="847"/>
      <c r="Z6" s="847"/>
      <c r="AA6" s="847"/>
      <c r="AB6" s="847"/>
      <c r="AC6" s="847"/>
      <c r="AD6" s="847"/>
      <c r="AE6" s="847"/>
      <c r="AF6" s="847"/>
      <c r="AG6" s="847"/>
      <c r="AH6" s="847"/>
      <c r="AI6" s="848"/>
    </row>
    <row r="7" spans="2:35" ht="35.450000000000003" customHeight="1" x14ac:dyDescent="0.15">
      <c r="B7" s="84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45"/>
      <c r="C18" s="95"/>
      <c r="D18" s="96"/>
      <c r="E18" s="97"/>
      <c r="F18" s="98"/>
      <c r="G18" s="98"/>
      <c r="H18" s="96"/>
      <c r="I18" s="96"/>
      <c r="J18" s="96"/>
      <c r="K18" s="96"/>
      <c r="L18" s="96"/>
      <c r="M18" s="96"/>
      <c r="N18" s="96"/>
      <c r="O18" s="96"/>
      <c r="P18" s="96"/>
      <c r="Q18" s="96"/>
      <c r="R18" s="96"/>
      <c r="S18" s="99"/>
      <c r="T18" s="99"/>
      <c r="U18" s="99"/>
      <c r="V18" s="849" t="s">
        <v>193</v>
      </c>
      <c r="W18" s="849"/>
      <c r="X18" s="849"/>
      <c r="Y18" s="849"/>
      <c r="Z18" s="849"/>
      <c r="AA18" s="849"/>
      <c r="AB18" s="849"/>
      <c r="AC18" s="849"/>
      <c r="AD18" s="849"/>
      <c r="AE18" s="849"/>
      <c r="AF18" s="849"/>
      <c r="AG18" s="849"/>
      <c r="AH18" s="849"/>
      <c r="AI18" s="85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BDF58-6E68-42F7-8CDD-C2AC50D8BDF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190</v>
      </c>
      <c r="C3" s="413"/>
      <c r="D3" s="413"/>
      <c r="E3" s="866"/>
      <c r="F3" s="866"/>
      <c r="G3" s="866"/>
      <c r="H3" s="866"/>
      <c r="I3" s="866"/>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7" t="s">
        <v>381</v>
      </c>
      <c r="C4" s="868"/>
      <c r="D4" s="869"/>
      <c r="E4" s="870" t="s">
        <v>382</v>
      </c>
      <c r="F4" s="871"/>
      <c r="G4" s="871"/>
      <c r="H4" s="871"/>
      <c r="I4" s="872"/>
      <c r="J4" s="873" t="s">
        <v>383</v>
      </c>
      <c r="K4" s="874"/>
      <c r="L4" s="875"/>
      <c r="M4" s="860" t="s">
        <v>504</v>
      </c>
      <c r="N4" s="861"/>
      <c r="O4" s="861"/>
      <c r="P4" s="861"/>
      <c r="Q4" s="861"/>
      <c r="R4" s="862"/>
      <c r="S4" s="773" t="s">
        <v>505</v>
      </c>
      <c r="T4" s="781"/>
      <c r="U4" s="781"/>
      <c r="V4" s="774"/>
      <c r="W4" s="876" t="s">
        <v>506</v>
      </c>
      <c r="X4" s="877"/>
      <c r="Y4" s="877"/>
      <c r="Z4" s="877"/>
      <c r="AA4" s="877"/>
      <c r="AB4" s="878"/>
      <c r="AC4" s="462" t="s">
        <v>503</v>
      </c>
      <c r="AD4" s="463"/>
      <c r="AE4" s="464"/>
      <c r="AF4" s="879">
        <v>45903</v>
      </c>
      <c r="AG4" s="880"/>
      <c r="AH4" s="880"/>
      <c r="AI4" s="881"/>
    </row>
    <row r="5" spans="2:35" ht="20.100000000000001" customHeight="1" x14ac:dyDescent="0.15">
      <c r="B5" s="851" t="s">
        <v>522</v>
      </c>
      <c r="C5" s="852"/>
      <c r="D5" s="853"/>
      <c r="E5" s="854" t="s">
        <v>389</v>
      </c>
      <c r="F5" s="855"/>
      <c r="G5" s="855"/>
      <c r="H5" s="855"/>
      <c r="I5" s="856"/>
      <c r="J5" s="857" t="s">
        <v>385</v>
      </c>
      <c r="K5" s="858"/>
      <c r="L5" s="859"/>
      <c r="M5" s="860" t="s">
        <v>386</v>
      </c>
      <c r="N5" s="861"/>
      <c r="O5" s="861"/>
      <c r="P5" s="861"/>
      <c r="Q5" s="861"/>
      <c r="R5" s="862"/>
      <c r="S5" s="782"/>
      <c r="T5" s="783"/>
      <c r="U5" s="783"/>
      <c r="V5" s="784"/>
      <c r="W5" s="863" t="s">
        <v>507</v>
      </c>
      <c r="X5" s="864"/>
      <c r="Y5" s="864"/>
      <c r="Z5" s="864"/>
      <c r="AA5" s="864"/>
      <c r="AB5" s="865"/>
      <c r="AC5" s="465"/>
      <c r="AD5" s="466"/>
      <c r="AE5" s="467"/>
      <c r="AF5" s="882"/>
      <c r="AG5" s="883"/>
      <c r="AH5" s="883"/>
      <c r="AI5" s="884"/>
    </row>
    <row r="6" spans="2:35" ht="26.25" customHeight="1" x14ac:dyDescent="0.2">
      <c r="B6" s="843" t="s">
        <v>191</v>
      </c>
      <c r="C6" s="846" t="s">
        <v>192</v>
      </c>
      <c r="D6" s="847"/>
      <c r="E6" s="847"/>
      <c r="F6" s="847"/>
      <c r="G6" s="847"/>
      <c r="H6" s="847"/>
      <c r="I6" s="847"/>
      <c r="J6" s="847"/>
      <c r="K6" s="847"/>
      <c r="L6" s="847"/>
      <c r="M6" s="847"/>
      <c r="N6" s="847"/>
      <c r="O6" s="847"/>
      <c r="P6" s="847"/>
      <c r="Q6" s="847"/>
      <c r="R6" s="847"/>
      <c r="S6" s="847"/>
      <c r="T6" s="847"/>
      <c r="U6" s="847"/>
      <c r="V6" s="847"/>
      <c r="W6" s="847"/>
      <c r="X6" s="847"/>
      <c r="Y6" s="847"/>
      <c r="Z6" s="847"/>
      <c r="AA6" s="847"/>
      <c r="AB6" s="847"/>
      <c r="AC6" s="847"/>
      <c r="AD6" s="847"/>
      <c r="AE6" s="847"/>
      <c r="AF6" s="847"/>
      <c r="AG6" s="847"/>
      <c r="AH6" s="847"/>
      <c r="AI6" s="848"/>
    </row>
    <row r="7" spans="2:35" ht="35.450000000000003" customHeight="1" x14ac:dyDescent="0.15">
      <c r="B7" s="84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45"/>
      <c r="C18" s="95"/>
      <c r="D18" s="96"/>
      <c r="E18" s="97"/>
      <c r="F18" s="98"/>
      <c r="G18" s="98"/>
      <c r="H18" s="96"/>
      <c r="I18" s="96"/>
      <c r="J18" s="96"/>
      <c r="K18" s="96"/>
      <c r="L18" s="96"/>
      <c r="M18" s="96"/>
      <c r="N18" s="96"/>
      <c r="O18" s="96"/>
      <c r="P18" s="96"/>
      <c r="Q18" s="96"/>
      <c r="R18" s="96"/>
      <c r="S18" s="99"/>
      <c r="T18" s="99"/>
      <c r="U18" s="99"/>
      <c r="V18" s="849" t="s">
        <v>193</v>
      </c>
      <c r="W18" s="849"/>
      <c r="X18" s="849"/>
      <c r="Y18" s="849"/>
      <c r="Z18" s="849"/>
      <c r="AA18" s="849"/>
      <c r="AB18" s="849"/>
      <c r="AC18" s="849"/>
      <c r="AD18" s="849"/>
      <c r="AE18" s="849"/>
      <c r="AF18" s="849"/>
      <c r="AG18" s="849"/>
      <c r="AH18" s="849"/>
      <c r="AI18" s="85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CC33D-7DD1-4E81-9D05-6925882DEC85}">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190</v>
      </c>
      <c r="C3" s="413"/>
      <c r="D3" s="413"/>
      <c r="E3" s="866"/>
      <c r="F3" s="866"/>
      <c r="G3" s="866"/>
      <c r="H3" s="866"/>
      <c r="I3" s="866"/>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7" t="s">
        <v>381</v>
      </c>
      <c r="C4" s="868"/>
      <c r="D4" s="869"/>
      <c r="E4" s="870" t="s">
        <v>382</v>
      </c>
      <c r="F4" s="871"/>
      <c r="G4" s="871"/>
      <c r="H4" s="871"/>
      <c r="I4" s="872"/>
      <c r="J4" s="873" t="s">
        <v>383</v>
      </c>
      <c r="K4" s="874"/>
      <c r="L4" s="875"/>
      <c r="M4" s="860" t="s">
        <v>504</v>
      </c>
      <c r="N4" s="861"/>
      <c r="O4" s="861"/>
      <c r="P4" s="861"/>
      <c r="Q4" s="861"/>
      <c r="R4" s="862"/>
      <c r="S4" s="773" t="s">
        <v>505</v>
      </c>
      <c r="T4" s="781"/>
      <c r="U4" s="781"/>
      <c r="V4" s="774"/>
      <c r="W4" s="876" t="s">
        <v>506</v>
      </c>
      <c r="X4" s="877"/>
      <c r="Y4" s="877"/>
      <c r="Z4" s="877"/>
      <c r="AA4" s="877"/>
      <c r="AB4" s="878"/>
      <c r="AC4" s="462" t="s">
        <v>503</v>
      </c>
      <c r="AD4" s="463"/>
      <c r="AE4" s="464"/>
      <c r="AF4" s="879">
        <v>45903</v>
      </c>
      <c r="AG4" s="880"/>
      <c r="AH4" s="880"/>
      <c r="AI4" s="881"/>
    </row>
    <row r="5" spans="2:35" ht="20.100000000000001" customHeight="1" x14ac:dyDescent="0.15">
      <c r="B5" s="851" t="s">
        <v>522</v>
      </c>
      <c r="C5" s="852"/>
      <c r="D5" s="853"/>
      <c r="E5" s="854" t="s">
        <v>389</v>
      </c>
      <c r="F5" s="855"/>
      <c r="G5" s="855"/>
      <c r="H5" s="855"/>
      <c r="I5" s="856"/>
      <c r="J5" s="857" t="s">
        <v>385</v>
      </c>
      <c r="K5" s="858"/>
      <c r="L5" s="859"/>
      <c r="M5" s="860" t="s">
        <v>386</v>
      </c>
      <c r="N5" s="861"/>
      <c r="O5" s="861"/>
      <c r="P5" s="861"/>
      <c r="Q5" s="861"/>
      <c r="R5" s="862"/>
      <c r="S5" s="782"/>
      <c r="T5" s="783"/>
      <c r="U5" s="783"/>
      <c r="V5" s="784"/>
      <c r="W5" s="863" t="s">
        <v>507</v>
      </c>
      <c r="X5" s="864"/>
      <c r="Y5" s="864"/>
      <c r="Z5" s="864"/>
      <c r="AA5" s="864"/>
      <c r="AB5" s="865"/>
      <c r="AC5" s="465"/>
      <c r="AD5" s="466"/>
      <c r="AE5" s="467"/>
      <c r="AF5" s="882"/>
      <c r="AG5" s="883"/>
      <c r="AH5" s="883"/>
      <c r="AI5" s="884"/>
    </row>
    <row r="6" spans="2:35" ht="26.25" customHeight="1" x14ac:dyDescent="0.2">
      <c r="B6" s="843" t="s">
        <v>191</v>
      </c>
      <c r="C6" s="846" t="s">
        <v>192</v>
      </c>
      <c r="D6" s="847"/>
      <c r="E6" s="847"/>
      <c r="F6" s="847"/>
      <c r="G6" s="847"/>
      <c r="H6" s="847"/>
      <c r="I6" s="847"/>
      <c r="J6" s="847"/>
      <c r="K6" s="847"/>
      <c r="L6" s="847"/>
      <c r="M6" s="847"/>
      <c r="N6" s="847"/>
      <c r="O6" s="847"/>
      <c r="P6" s="847"/>
      <c r="Q6" s="847"/>
      <c r="R6" s="847"/>
      <c r="S6" s="847"/>
      <c r="T6" s="847"/>
      <c r="U6" s="847"/>
      <c r="V6" s="847"/>
      <c r="W6" s="847"/>
      <c r="X6" s="847"/>
      <c r="Y6" s="847"/>
      <c r="Z6" s="847"/>
      <c r="AA6" s="847"/>
      <c r="AB6" s="847"/>
      <c r="AC6" s="847"/>
      <c r="AD6" s="847"/>
      <c r="AE6" s="847"/>
      <c r="AF6" s="847"/>
      <c r="AG6" s="847"/>
      <c r="AH6" s="847"/>
      <c r="AI6" s="848"/>
    </row>
    <row r="7" spans="2:35" ht="35.450000000000003" customHeight="1" x14ac:dyDescent="0.15">
      <c r="B7" s="84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45"/>
      <c r="C18" s="95"/>
      <c r="D18" s="96"/>
      <c r="E18" s="97"/>
      <c r="F18" s="98"/>
      <c r="G18" s="98"/>
      <c r="H18" s="96"/>
      <c r="I18" s="96"/>
      <c r="J18" s="96"/>
      <c r="K18" s="96"/>
      <c r="L18" s="96"/>
      <c r="M18" s="96"/>
      <c r="N18" s="96"/>
      <c r="O18" s="96"/>
      <c r="P18" s="96"/>
      <c r="Q18" s="96"/>
      <c r="R18" s="96"/>
      <c r="S18" s="99"/>
      <c r="T18" s="99"/>
      <c r="U18" s="99"/>
      <c r="V18" s="849" t="s">
        <v>193</v>
      </c>
      <c r="W18" s="849"/>
      <c r="X18" s="849"/>
      <c r="Y18" s="849"/>
      <c r="Z18" s="849"/>
      <c r="AA18" s="849"/>
      <c r="AB18" s="849"/>
      <c r="AC18" s="849"/>
      <c r="AD18" s="849"/>
      <c r="AE18" s="849"/>
      <c r="AF18" s="849"/>
      <c r="AG18" s="849"/>
      <c r="AH18" s="849"/>
      <c r="AI18" s="85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194</v>
      </c>
      <c r="C3" s="413"/>
      <c r="D3" s="413"/>
      <c r="E3" s="866"/>
      <c r="F3" s="866"/>
      <c r="G3" s="866"/>
      <c r="H3" s="866"/>
      <c r="I3" s="866"/>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7" t="s">
        <v>381</v>
      </c>
      <c r="C4" s="868"/>
      <c r="D4" s="869"/>
      <c r="E4" s="870" t="s">
        <v>382</v>
      </c>
      <c r="F4" s="871"/>
      <c r="G4" s="871"/>
      <c r="H4" s="871"/>
      <c r="I4" s="872"/>
      <c r="J4" s="873" t="s">
        <v>383</v>
      </c>
      <c r="K4" s="874"/>
      <c r="L4" s="875"/>
      <c r="M4" s="860" t="s">
        <v>504</v>
      </c>
      <c r="N4" s="861"/>
      <c r="O4" s="861"/>
      <c r="P4" s="861"/>
      <c r="Q4" s="861"/>
      <c r="R4" s="862"/>
      <c r="S4" s="462" t="s">
        <v>505</v>
      </c>
      <c r="T4" s="463"/>
      <c r="U4" s="463"/>
      <c r="V4" s="464"/>
      <c r="W4" s="876" t="s">
        <v>506</v>
      </c>
      <c r="X4" s="877"/>
      <c r="Y4" s="877"/>
      <c r="Z4" s="877"/>
      <c r="AA4" s="877"/>
      <c r="AB4" s="878"/>
      <c r="AC4" s="462" t="s">
        <v>503</v>
      </c>
      <c r="AD4" s="463"/>
      <c r="AE4" s="464"/>
      <c r="AF4" s="879">
        <v>45903</v>
      </c>
      <c r="AG4" s="880"/>
      <c r="AH4" s="880"/>
      <c r="AI4" s="881"/>
    </row>
    <row r="5" spans="2:35" ht="20.100000000000001" customHeight="1" x14ac:dyDescent="0.15">
      <c r="B5" s="851" t="s">
        <v>522</v>
      </c>
      <c r="C5" s="852"/>
      <c r="D5" s="853"/>
      <c r="E5" s="854" t="s">
        <v>389</v>
      </c>
      <c r="F5" s="855"/>
      <c r="G5" s="855"/>
      <c r="H5" s="855"/>
      <c r="I5" s="856"/>
      <c r="J5" s="857" t="s">
        <v>385</v>
      </c>
      <c r="K5" s="858"/>
      <c r="L5" s="859"/>
      <c r="M5" s="860" t="s">
        <v>386</v>
      </c>
      <c r="N5" s="861"/>
      <c r="O5" s="861"/>
      <c r="P5" s="861"/>
      <c r="Q5" s="861"/>
      <c r="R5" s="862"/>
      <c r="S5" s="465"/>
      <c r="T5" s="466"/>
      <c r="U5" s="466"/>
      <c r="V5" s="467"/>
      <c r="W5" s="863" t="s">
        <v>507</v>
      </c>
      <c r="X5" s="864"/>
      <c r="Y5" s="864"/>
      <c r="Z5" s="864"/>
      <c r="AA5" s="864"/>
      <c r="AB5" s="865"/>
      <c r="AC5" s="465"/>
      <c r="AD5" s="466"/>
      <c r="AE5" s="467"/>
      <c r="AF5" s="882"/>
      <c r="AG5" s="883"/>
      <c r="AH5" s="883"/>
      <c r="AI5" s="884"/>
    </row>
    <row r="6" spans="2:35" ht="26.25" customHeight="1" x14ac:dyDescent="0.2">
      <c r="B6" s="844" t="s">
        <v>191</v>
      </c>
      <c r="C6" s="885" t="s">
        <v>192</v>
      </c>
      <c r="D6" s="886"/>
      <c r="E6" s="886"/>
      <c r="F6" s="886"/>
      <c r="G6" s="886"/>
      <c r="H6" s="886"/>
      <c r="I6" s="886"/>
      <c r="J6" s="886"/>
      <c r="K6" s="886"/>
      <c r="L6" s="886"/>
      <c r="M6" s="886"/>
      <c r="N6" s="886"/>
      <c r="O6" s="886"/>
      <c r="P6" s="886"/>
      <c r="Q6" s="886"/>
      <c r="R6" s="886"/>
      <c r="S6" s="886"/>
      <c r="T6" s="886"/>
      <c r="U6" s="886"/>
      <c r="V6" s="886"/>
      <c r="W6" s="886"/>
      <c r="X6" s="886"/>
      <c r="Y6" s="886"/>
      <c r="Z6" s="886"/>
      <c r="AA6" s="886"/>
      <c r="AB6" s="886"/>
      <c r="AC6" s="886"/>
      <c r="AD6" s="886"/>
      <c r="AE6" s="886"/>
      <c r="AF6" s="886"/>
      <c r="AG6" s="886"/>
      <c r="AH6" s="886"/>
      <c r="AI6" s="887"/>
    </row>
    <row r="7" spans="2:35" ht="35.450000000000003" customHeight="1" x14ac:dyDescent="0.15">
      <c r="B7" s="84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45"/>
      <c r="C18" s="95"/>
      <c r="D18" s="96"/>
      <c r="E18" s="97"/>
      <c r="F18" s="98"/>
      <c r="G18" s="98"/>
      <c r="H18" s="96"/>
      <c r="I18" s="96"/>
      <c r="J18" s="96"/>
      <c r="K18" s="96"/>
      <c r="L18" s="96"/>
      <c r="M18" s="96"/>
      <c r="N18" s="96"/>
      <c r="O18" s="96"/>
      <c r="P18" s="96"/>
      <c r="Q18" s="96"/>
      <c r="R18" s="96"/>
      <c r="S18" s="99"/>
      <c r="T18" s="99"/>
      <c r="U18" s="99"/>
      <c r="V18" s="849" t="s">
        <v>193</v>
      </c>
      <c r="W18" s="849"/>
      <c r="X18" s="849"/>
      <c r="Y18" s="849"/>
      <c r="Z18" s="849"/>
      <c r="AA18" s="849"/>
      <c r="AB18" s="849"/>
      <c r="AC18" s="849"/>
      <c r="AD18" s="849"/>
      <c r="AE18" s="849"/>
      <c r="AF18" s="849"/>
      <c r="AG18" s="849"/>
      <c r="AH18" s="849"/>
      <c r="AI18" s="850"/>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759C-D697-4433-87ED-DA7756629FE3}">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194</v>
      </c>
      <c r="C3" s="413"/>
      <c r="D3" s="413"/>
      <c r="E3" s="866"/>
      <c r="F3" s="866"/>
      <c r="G3" s="866"/>
      <c r="H3" s="866"/>
      <c r="I3" s="866"/>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7" t="s">
        <v>381</v>
      </c>
      <c r="C4" s="868"/>
      <c r="D4" s="869"/>
      <c r="E4" s="870" t="s">
        <v>382</v>
      </c>
      <c r="F4" s="871"/>
      <c r="G4" s="871"/>
      <c r="H4" s="871"/>
      <c r="I4" s="872"/>
      <c r="J4" s="873" t="s">
        <v>383</v>
      </c>
      <c r="K4" s="874"/>
      <c r="L4" s="875"/>
      <c r="M4" s="860" t="s">
        <v>504</v>
      </c>
      <c r="N4" s="861"/>
      <c r="O4" s="861"/>
      <c r="P4" s="861"/>
      <c r="Q4" s="861"/>
      <c r="R4" s="862"/>
      <c r="S4" s="462" t="s">
        <v>505</v>
      </c>
      <c r="T4" s="463"/>
      <c r="U4" s="463"/>
      <c r="V4" s="464"/>
      <c r="W4" s="876" t="s">
        <v>506</v>
      </c>
      <c r="X4" s="877"/>
      <c r="Y4" s="877"/>
      <c r="Z4" s="877"/>
      <c r="AA4" s="877"/>
      <c r="AB4" s="878"/>
      <c r="AC4" s="462" t="s">
        <v>503</v>
      </c>
      <c r="AD4" s="463"/>
      <c r="AE4" s="464"/>
      <c r="AF4" s="879">
        <v>45903</v>
      </c>
      <c r="AG4" s="880"/>
      <c r="AH4" s="880"/>
      <c r="AI4" s="881"/>
    </row>
    <row r="5" spans="2:35" ht="20.100000000000001" customHeight="1" x14ac:dyDescent="0.15">
      <c r="B5" s="851" t="s">
        <v>522</v>
      </c>
      <c r="C5" s="852"/>
      <c r="D5" s="853"/>
      <c r="E5" s="854" t="s">
        <v>389</v>
      </c>
      <c r="F5" s="855"/>
      <c r="G5" s="855"/>
      <c r="H5" s="855"/>
      <c r="I5" s="856"/>
      <c r="J5" s="857" t="s">
        <v>385</v>
      </c>
      <c r="K5" s="858"/>
      <c r="L5" s="859"/>
      <c r="M5" s="860" t="s">
        <v>386</v>
      </c>
      <c r="N5" s="861"/>
      <c r="O5" s="861"/>
      <c r="P5" s="861"/>
      <c r="Q5" s="861"/>
      <c r="R5" s="862"/>
      <c r="S5" s="465"/>
      <c r="T5" s="466"/>
      <c r="U5" s="466"/>
      <c r="V5" s="467"/>
      <c r="W5" s="863" t="s">
        <v>507</v>
      </c>
      <c r="X5" s="864"/>
      <c r="Y5" s="864"/>
      <c r="Z5" s="864"/>
      <c r="AA5" s="864"/>
      <c r="AB5" s="865"/>
      <c r="AC5" s="465"/>
      <c r="AD5" s="466"/>
      <c r="AE5" s="467"/>
      <c r="AF5" s="882"/>
      <c r="AG5" s="883"/>
      <c r="AH5" s="883"/>
      <c r="AI5" s="884"/>
    </row>
    <row r="6" spans="2:35" ht="26.25" customHeight="1" x14ac:dyDescent="0.2">
      <c r="B6" s="844" t="s">
        <v>191</v>
      </c>
      <c r="C6" s="885" t="s">
        <v>192</v>
      </c>
      <c r="D6" s="886"/>
      <c r="E6" s="886"/>
      <c r="F6" s="886"/>
      <c r="G6" s="886"/>
      <c r="H6" s="886"/>
      <c r="I6" s="886"/>
      <c r="J6" s="886"/>
      <c r="K6" s="886"/>
      <c r="L6" s="886"/>
      <c r="M6" s="886"/>
      <c r="N6" s="886"/>
      <c r="O6" s="886"/>
      <c r="P6" s="886"/>
      <c r="Q6" s="886"/>
      <c r="R6" s="886"/>
      <c r="S6" s="886"/>
      <c r="T6" s="886"/>
      <c r="U6" s="886"/>
      <c r="V6" s="886"/>
      <c r="W6" s="886"/>
      <c r="X6" s="886"/>
      <c r="Y6" s="886"/>
      <c r="Z6" s="886"/>
      <c r="AA6" s="886"/>
      <c r="AB6" s="886"/>
      <c r="AC6" s="886"/>
      <c r="AD6" s="886"/>
      <c r="AE6" s="886"/>
      <c r="AF6" s="886"/>
      <c r="AG6" s="886"/>
      <c r="AH6" s="886"/>
      <c r="AI6" s="887"/>
    </row>
    <row r="7" spans="2:35" ht="35.450000000000003" customHeight="1" x14ac:dyDescent="0.15">
      <c r="B7" s="84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45"/>
      <c r="C18" s="95"/>
      <c r="D18" s="96"/>
      <c r="E18" s="97"/>
      <c r="F18" s="98"/>
      <c r="G18" s="98"/>
      <c r="H18" s="96"/>
      <c r="I18" s="96"/>
      <c r="J18" s="96"/>
      <c r="K18" s="96"/>
      <c r="L18" s="96"/>
      <c r="M18" s="96"/>
      <c r="N18" s="96"/>
      <c r="O18" s="96"/>
      <c r="P18" s="96"/>
      <c r="Q18" s="96"/>
      <c r="R18" s="96"/>
      <c r="S18" s="99"/>
      <c r="T18" s="99"/>
      <c r="U18" s="99"/>
      <c r="V18" s="849" t="s">
        <v>193</v>
      </c>
      <c r="W18" s="849"/>
      <c r="X18" s="849"/>
      <c r="Y18" s="849"/>
      <c r="Z18" s="849"/>
      <c r="AA18" s="849"/>
      <c r="AB18" s="849"/>
      <c r="AC18" s="849"/>
      <c r="AD18" s="849"/>
      <c r="AE18" s="849"/>
      <c r="AF18" s="849"/>
      <c r="AG18" s="849"/>
      <c r="AH18" s="849"/>
      <c r="AI18" s="85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81E0-10C9-4392-B7F9-A25D5C8B08F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194</v>
      </c>
      <c r="C3" s="413"/>
      <c r="D3" s="413"/>
      <c r="E3" s="866"/>
      <c r="F3" s="866"/>
      <c r="G3" s="866"/>
      <c r="H3" s="866"/>
      <c r="I3" s="866"/>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7" t="s">
        <v>381</v>
      </c>
      <c r="C4" s="868"/>
      <c r="D4" s="869"/>
      <c r="E4" s="870" t="s">
        <v>382</v>
      </c>
      <c r="F4" s="871"/>
      <c r="G4" s="871"/>
      <c r="H4" s="871"/>
      <c r="I4" s="872"/>
      <c r="J4" s="873" t="s">
        <v>383</v>
      </c>
      <c r="K4" s="874"/>
      <c r="L4" s="875"/>
      <c r="M4" s="860" t="s">
        <v>504</v>
      </c>
      <c r="N4" s="861"/>
      <c r="O4" s="861"/>
      <c r="P4" s="861"/>
      <c r="Q4" s="861"/>
      <c r="R4" s="862"/>
      <c r="S4" s="462" t="s">
        <v>505</v>
      </c>
      <c r="T4" s="463"/>
      <c r="U4" s="463"/>
      <c r="V4" s="464"/>
      <c r="W4" s="876" t="s">
        <v>506</v>
      </c>
      <c r="X4" s="877"/>
      <c r="Y4" s="877"/>
      <c r="Z4" s="877"/>
      <c r="AA4" s="877"/>
      <c r="AB4" s="878"/>
      <c r="AC4" s="462" t="s">
        <v>503</v>
      </c>
      <c r="AD4" s="463"/>
      <c r="AE4" s="464"/>
      <c r="AF4" s="879">
        <v>45903</v>
      </c>
      <c r="AG4" s="880"/>
      <c r="AH4" s="880"/>
      <c r="AI4" s="881"/>
    </row>
    <row r="5" spans="2:35" ht="20.100000000000001" customHeight="1" x14ac:dyDescent="0.15">
      <c r="B5" s="851" t="s">
        <v>522</v>
      </c>
      <c r="C5" s="852"/>
      <c r="D5" s="853"/>
      <c r="E5" s="854" t="s">
        <v>389</v>
      </c>
      <c r="F5" s="855"/>
      <c r="G5" s="855"/>
      <c r="H5" s="855"/>
      <c r="I5" s="856"/>
      <c r="J5" s="857" t="s">
        <v>385</v>
      </c>
      <c r="K5" s="858"/>
      <c r="L5" s="859"/>
      <c r="M5" s="860" t="s">
        <v>386</v>
      </c>
      <c r="N5" s="861"/>
      <c r="O5" s="861"/>
      <c r="P5" s="861"/>
      <c r="Q5" s="861"/>
      <c r="R5" s="862"/>
      <c r="S5" s="465"/>
      <c r="T5" s="466"/>
      <c r="U5" s="466"/>
      <c r="V5" s="467"/>
      <c r="W5" s="863" t="s">
        <v>507</v>
      </c>
      <c r="X5" s="864"/>
      <c r="Y5" s="864"/>
      <c r="Z5" s="864"/>
      <c r="AA5" s="864"/>
      <c r="AB5" s="865"/>
      <c r="AC5" s="465"/>
      <c r="AD5" s="466"/>
      <c r="AE5" s="467"/>
      <c r="AF5" s="882"/>
      <c r="AG5" s="883"/>
      <c r="AH5" s="883"/>
      <c r="AI5" s="884"/>
    </row>
    <row r="6" spans="2:35" ht="26.25" customHeight="1" x14ac:dyDescent="0.2">
      <c r="B6" s="844" t="s">
        <v>191</v>
      </c>
      <c r="C6" s="885" t="s">
        <v>192</v>
      </c>
      <c r="D6" s="886"/>
      <c r="E6" s="886"/>
      <c r="F6" s="886"/>
      <c r="G6" s="886"/>
      <c r="H6" s="886"/>
      <c r="I6" s="886"/>
      <c r="J6" s="886"/>
      <c r="K6" s="886"/>
      <c r="L6" s="886"/>
      <c r="M6" s="886"/>
      <c r="N6" s="886"/>
      <c r="O6" s="886"/>
      <c r="P6" s="886"/>
      <c r="Q6" s="886"/>
      <c r="R6" s="886"/>
      <c r="S6" s="886"/>
      <c r="T6" s="886"/>
      <c r="U6" s="886"/>
      <c r="V6" s="886"/>
      <c r="W6" s="886"/>
      <c r="X6" s="886"/>
      <c r="Y6" s="886"/>
      <c r="Z6" s="886"/>
      <c r="AA6" s="886"/>
      <c r="AB6" s="886"/>
      <c r="AC6" s="886"/>
      <c r="AD6" s="886"/>
      <c r="AE6" s="886"/>
      <c r="AF6" s="886"/>
      <c r="AG6" s="886"/>
      <c r="AH6" s="886"/>
      <c r="AI6" s="887"/>
    </row>
    <row r="7" spans="2:35" ht="35.450000000000003" customHeight="1" x14ac:dyDescent="0.15">
      <c r="B7" s="84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45"/>
      <c r="C18" s="95"/>
      <c r="D18" s="96"/>
      <c r="E18" s="97"/>
      <c r="F18" s="98"/>
      <c r="G18" s="98"/>
      <c r="H18" s="96"/>
      <c r="I18" s="96"/>
      <c r="J18" s="96"/>
      <c r="K18" s="96"/>
      <c r="L18" s="96"/>
      <c r="M18" s="96"/>
      <c r="N18" s="96"/>
      <c r="O18" s="96"/>
      <c r="P18" s="96"/>
      <c r="Q18" s="96"/>
      <c r="R18" s="96"/>
      <c r="S18" s="99"/>
      <c r="T18" s="99"/>
      <c r="U18" s="99"/>
      <c r="V18" s="849" t="s">
        <v>193</v>
      </c>
      <c r="W18" s="849"/>
      <c r="X18" s="849"/>
      <c r="Y18" s="849"/>
      <c r="Z18" s="849"/>
      <c r="AA18" s="849"/>
      <c r="AB18" s="849"/>
      <c r="AC18" s="849"/>
      <c r="AD18" s="849"/>
      <c r="AE18" s="849"/>
      <c r="AF18" s="849"/>
      <c r="AG18" s="849"/>
      <c r="AH18" s="849"/>
      <c r="AI18" s="85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10314-7FFB-442C-8825-53FB37EDC1AE}">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194</v>
      </c>
      <c r="C3" s="413"/>
      <c r="D3" s="413"/>
      <c r="E3" s="866"/>
      <c r="F3" s="866"/>
      <c r="G3" s="866"/>
      <c r="H3" s="866"/>
      <c r="I3" s="866"/>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7" t="s">
        <v>381</v>
      </c>
      <c r="C4" s="868"/>
      <c r="D4" s="869"/>
      <c r="E4" s="870" t="s">
        <v>382</v>
      </c>
      <c r="F4" s="871"/>
      <c r="G4" s="871"/>
      <c r="H4" s="871"/>
      <c r="I4" s="872"/>
      <c r="J4" s="873" t="s">
        <v>383</v>
      </c>
      <c r="K4" s="874"/>
      <c r="L4" s="875"/>
      <c r="M4" s="860" t="s">
        <v>504</v>
      </c>
      <c r="N4" s="861"/>
      <c r="O4" s="861"/>
      <c r="P4" s="861"/>
      <c r="Q4" s="861"/>
      <c r="R4" s="862"/>
      <c r="S4" s="462" t="s">
        <v>505</v>
      </c>
      <c r="T4" s="463"/>
      <c r="U4" s="463"/>
      <c r="V4" s="464"/>
      <c r="W4" s="876" t="s">
        <v>506</v>
      </c>
      <c r="X4" s="877"/>
      <c r="Y4" s="877"/>
      <c r="Z4" s="877"/>
      <c r="AA4" s="877"/>
      <c r="AB4" s="878"/>
      <c r="AC4" s="462" t="s">
        <v>503</v>
      </c>
      <c r="AD4" s="463"/>
      <c r="AE4" s="464"/>
      <c r="AF4" s="879">
        <v>45903</v>
      </c>
      <c r="AG4" s="880"/>
      <c r="AH4" s="880"/>
      <c r="AI4" s="881"/>
    </row>
    <row r="5" spans="2:35" ht="20.100000000000001" customHeight="1" x14ac:dyDescent="0.15">
      <c r="B5" s="851" t="s">
        <v>522</v>
      </c>
      <c r="C5" s="852"/>
      <c r="D5" s="853"/>
      <c r="E5" s="854" t="s">
        <v>389</v>
      </c>
      <c r="F5" s="855"/>
      <c r="G5" s="855"/>
      <c r="H5" s="855"/>
      <c r="I5" s="856"/>
      <c r="J5" s="857" t="s">
        <v>385</v>
      </c>
      <c r="K5" s="858"/>
      <c r="L5" s="859"/>
      <c r="M5" s="860" t="s">
        <v>386</v>
      </c>
      <c r="N5" s="861"/>
      <c r="O5" s="861"/>
      <c r="P5" s="861"/>
      <c r="Q5" s="861"/>
      <c r="R5" s="862"/>
      <c r="S5" s="465"/>
      <c r="T5" s="466"/>
      <c r="U5" s="466"/>
      <c r="V5" s="467"/>
      <c r="W5" s="863" t="s">
        <v>507</v>
      </c>
      <c r="X5" s="864"/>
      <c r="Y5" s="864"/>
      <c r="Z5" s="864"/>
      <c r="AA5" s="864"/>
      <c r="AB5" s="865"/>
      <c r="AC5" s="465"/>
      <c r="AD5" s="466"/>
      <c r="AE5" s="467"/>
      <c r="AF5" s="882"/>
      <c r="AG5" s="883"/>
      <c r="AH5" s="883"/>
      <c r="AI5" s="884"/>
    </row>
    <row r="6" spans="2:35" ht="26.25" customHeight="1" x14ac:dyDescent="0.2">
      <c r="B6" s="844" t="s">
        <v>191</v>
      </c>
      <c r="C6" s="885" t="s">
        <v>192</v>
      </c>
      <c r="D6" s="886"/>
      <c r="E6" s="886"/>
      <c r="F6" s="886"/>
      <c r="G6" s="886"/>
      <c r="H6" s="886"/>
      <c r="I6" s="886"/>
      <c r="J6" s="886"/>
      <c r="K6" s="886"/>
      <c r="L6" s="886"/>
      <c r="M6" s="886"/>
      <c r="N6" s="886"/>
      <c r="O6" s="886"/>
      <c r="P6" s="886"/>
      <c r="Q6" s="886"/>
      <c r="R6" s="886"/>
      <c r="S6" s="886"/>
      <c r="T6" s="886"/>
      <c r="U6" s="886"/>
      <c r="V6" s="886"/>
      <c r="W6" s="886"/>
      <c r="X6" s="886"/>
      <c r="Y6" s="886"/>
      <c r="Z6" s="886"/>
      <c r="AA6" s="886"/>
      <c r="AB6" s="886"/>
      <c r="AC6" s="886"/>
      <c r="AD6" s="886"/>
      <c r="AE6" s="886"/>
      <c r="AF6" s="886"/>
      <c r="AG6" s="886"/>
      <c r="AH6" s="886"/>
      <c r="AI6" s="887"/>
    </row>
    <row r="7" spans="2:35" ht="35.450000000000003" customHeight="1" x14ac:dyDescent="0.15">
      <c r="B7" s="84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45"/>
      <c r="C18" s="95"/>
      <c r="D18" s="96"/>
      <c r="E18" s="97"/>
      <c r="F18" s="98"/>
      <c r="G18" s="98"/>
      <c r="H18" s="96"/>
      <c r="I18" s="96"/>
      <c r="J18" s="96"/>
      <c r="K18" s="96"/>
      <c r="L18" s="96"/>
      <c r="M18" s="96"/>
      <c r="N18" s="96"/>
      <c r="O18" s="96"/>
      <c r="P18" s="96"/>
      <c r="Q18" s="96"/>
      <c r="R18" s="96"/>
      <c r="S18" s="99"/>
      <c r="T18" s="99"/>
      <c r="U18" s="99"/>
      <c r="V18" s="849" t="s">
        <v>193</v>
      </c>
      <c r="W18" s="849"/>
      <c r="X18" s="849"/>
      <c r="Y18" s="849"/>
      <c r="Z18" s="849"/>
      <c r="AA18" s="849"/>
      <c r="AB18" s="849"/>
      <c r="AC18" s="849"/>
      <c r="AD18" s="849"/>
      <c r="AE18" s="849"/>
      <c r="AF18" s="849"/>
      <c r="AG18" s="849"/>
      <c r="AH18" s="849"/>
      <c r="AI18" s="85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42965-F074-4126-BF17-F1AF1F1F3D08}">
  <sheetPr>
    <pageSetUpPr fitToPage="1"/>
  </sheetPr>
  <dimension ref="B2:AI19"/>
  <sheetViews>
    <sheetView showGridLines="0" showZeros="0" view="pageBreakPreview" zoomScale="85" zoomScaleNormal="85" zoomScaleSheetLayoutView="85" workbookViewId="0">
      <selection activeCell="B6" sqref="B6:B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194</v>
      </c>
      <c r="C3" s="413"/>
      <c r="D3" s="413"/>
      <c r="E3" s="866"/>
      <c r="F3" s="866"/>
      <c r="G3" s="866"/>
      <c r="H3" s="866"/>
      <c r="I3" s="866"/>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7" t="s">
        <v>381</v>
      </c>
      <c r="C4" s="868"/>
      <c r="D4" s="869"/>
      <c r="E4" s="870" t="s">
        <v>382</v>
      </c>
      <c r="F4" s="871"/>
      <c r="G4" s="871"/>
      <c r="H4" s="871"/>
      <c r="I4" s="872"/>
      <c r="J4" s="873" t="s">
        <v>383</v>
      </c>
      <c r="K4" s="874"/>
      <c r="L4" s="875"/>
      <c r="M4" s="860" t="s">
        <v>504</v>
      </c>
      <c r="N4" s="861"/>
      <c r="O4" s="861"/>
      <c r="P4" s="861"/>
      <c r="Q4" s="861"/>
      <c r="R4" s="862"/>
      <c r="S4" s="462" t="s">
        <v>505</v>
      </c>
      <c r="T4" s="463"/>
      <c r="U4" s="463"/>
      <c r="V4" s="464"/>
      <c r="W4" s="876" t="s">
        <v>506</v>
      </c>
      <c r="X4" s="877"/>
      <c r="Y4" s="877"/>
      <c r="Z4" s="877"/>
      <c r="AA4" s="877"/>
      <c r="AB4" s="878"/>
      <c r="AC4" s="462" t="s">
        <v>503</v>
      </c>
      <c r="AD4" s="463"/>
      <c r="AE4" s="464"/>
      <c r="AF4" s="879">
        <v>45903</v>
      </c>
      <c r="AG4" s="880"/>
      <c r="AH4" s="880"/>
      <c r="AI4" s="881"/>
    </row>
    <row r="5" spans="2:35" ht="20.100000000000001" customHeight="1" x14ac:dyDescent="0.15">
      <c r="B5" s="851" t="s">
        <v>522</v>
      </c>
      <c r="C5" s="852"/>
      <c r="D5" s="853"/>
      <c r="E5" s="854" t="s">
        <v>389</v>
      </c>
      <c r="F5" s="855"/>
      <c r="G5" s="855"/>
      <c r="H5" s="855"/>
      <c r="I5" s="856"/>
      <c r="J5" s="857" t="s">
        <v>385</v>
      </c>
      <c r="K5" s="858"/>
      <c r="L5" s="859"/>
      <c r="M5" s="860" t="s">
        <v>386</v>
      </c>
      <c r="N5" s="861"/>
      <c r="O5" s="861"/>
      <c r="P5" s="861"/>
      <c r="Q5" s="861"/>
      <c r="R5" s="862"/>
      <c r="S5" s="465"/>
      <c r="T5" s="466"/>
      <c r="U5" s="466"/>
      <c r="V5" s="467"/>
      <c r="W5" s="863" t="s">
        <v>507</v>
      </c>
      <c r="X5" s="864"/>
      <c r="Y5" s="864"/>
      <c r="Z5" s="864"/>
      <c r="AA5" s="864"/>
      <c r="AB5" s="865"/>
      <c r="AC5" s="465"/>
      <c r="AD5" s="466"/>
      <c r="AE5" s="467"/>
      <c r="AF5" s="882"/>
      <c r="AG5" s="883"/>
      <c r="AH5" s="883"/>
      <c r="AI5" s="884"/>
    </row>
    <row r="6" spans="2:35" ht="26.25" customHeight="1" x14ac:dyDescent="0.2">
      <c r="B6" s="844" t="s">
        <v>191</v>
      </c>
      <c r="C6" s="885" t="s">
        <v>192</v>
      </c>
      <c r="D6" s="886"/>
      <c r="E6" s="886"/>
      <c r="F6" s="886"/>
      <c r="G6" s="886"/>
      <c r="H6" s="886"/>
      <c r="I6" s="886"/>
      <c r="J6" s="886"/>
      <c r="K6" s="886"/>
      <c r="L6" s="886"/>
      <c r="M6" s="886"/>
      <c r="N6" s="886"/>
      <c r="O6" s="886"/>
      <c r="P6" s="886"/>
      <c r="Q6" s="886"/>
      <c r="R6" s="886"/>
      <c r="S6" s="886"/>
      <c r="T6" s="886"/>
      <c r="U6" s="886"/>
      <c r="V6" s="886"/>
      <c r="W6" s="886"/>
      <c r="X6" s="886"/>
      <c r="Y6" s="886"/>
      <c r="Z6" s="886"/>
      <c r="AA6" s="886"/>
      <c r="AB6" s="886"/>
      <c r="AC6" s="886"/>
      <c r="AD6" s="886"/>
      <c r="AE6" s="886"/>
      <c r="AF6" s="886"/>
      <c r="AG6" s="886"/>
      <c r="AH6" s="886"/>
      <c r="AI6" s="887"/>
    </row>
    <row r="7" spans="2:35" ht="35.450000000000003" customHeight="1" x14ac:dyDescent="0.15">
      <c r="B7" s="84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45"/>
      <c r="C18" s="95"/>
      <c r="D18" s="96"/>
      <c r="E18" s="97"/>
      <c r="F18" s="98"/>
      <c r="G18" s="98"/>
      <c r="H18" s="96"/>
      <c r="I18" s="96"/>
      <c r="J18" s="96"/>
      <c r="K18" s="96"/>
      <c r="L18" s="96"/>
      <c r="M18" s="96"/>
      <c r="N18" s="96"/>
      <c r="O18" s="96"/>
      <c r="P18" s="96"/>
      <c r="Q18" s="96"/>
      <c r="R18" s="96"/>
      <c r="S18" s="99"/>
      <c r="T18" s="99"/>
      <c r="U18" s="99"/>
      <c r="V18" s="849" t="s">
        <v>193</v>
      </c>
      <c r="W18" s="849"/>
      <c r="X18" s="849"/>
      <c r="Y18" s="849"/>
      <c r="Z18" s="849"/>
      <c r="AA18" s="849"/>
      <c r="AB18" s="849"/>
      <c r="AC18" s="849"/>
      <c r="AD18" s="849"/>
      <c r="AE18" s="849"/>
      <c r="AF18" s="849"/>
      <c r="AG18" s="849"/>
      <c r="AH18" s="849"/>
      <c r="AI18" s="85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2"/>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PS</v>
      </c>
      <c r="AW5" s="292">
        <f>R7</f>
        <v>10.199999999999999</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4</v>
      </c>
      <c r="BG5" s="55">
        <f t="shared" si="0"/>
        <v>0</v>
      </c>
      <c r="BH5" s="55">
        <f t="shared" si="0"/>
        <v>0</v>
      </c>
      <c r="BI5" s="55">
        <f t="shared" si="0"/>
        <v>0</v>
      </c>
      <c r="BJ5" s="55">
        <f t="shared" si="0"/>
        <v>2</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0.09</v>
      </c>
      <c r="BS5" s="55">
        <f t="shared" si="1"/>
        <v>0</v>
      </c>
      <c r="BT5" s="55">
        <f t="shared" si="1"/>
        <v>0</v>
      </c>
      <c r="BU5" s="55">
        <f t="shared" si="1"/>
        <v>0</v>
      </c>
      <c r="BV5" s="55">
        <f t="shared" si="1"/>
        <v>8.76</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474</v>
      </c>
      <c r="O7" s="903"/>
      <c r="P7" s="949" t="s">
        <v>969</v>
      </c>
      <c r="Q7" s="923"/>
      <c r="R7" s="951">
        <v>10.199999999999999</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430</v>
      </c>
      <c r="M11" s="892"/>
      <c r="N11" s="891" t="s">
        <v>523</v>
      </c>
      <c r="O11" s="892"/>
      <c r="P11" s="891" t="s">
        <v>515</v>
      </c>
      <c r="Q11" s="892"/>
      <c r="R11" s="813" t="s">
        <v>326</v>
      </c>
      <c r="S11" s="813"/>
      <c r="T11" s="813"/>
      <c r="U11" s="891" t="s">
        <v>525</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2</v>
      </c>
      <c r="AS11" s="43" t="str">
        <f>IF(Y11&lt;&gt;"",1,"")</f>
        <v/>
      </c>
    </row>
    <row r="12" spans="2:86" ht="12" customHeight="1" x14ac:dyDescent="0.15">
      <c r="B12" s="937"/>
      <c r="C12" s="942"/>
      <c r="D12" s="940"/>
      <c r="E12" s="940"/>
      <c r="F12" s="940"/>
      <c r="G12" s="940"/>
      <c r="H12" s="940"/>
      <c r="I12" s="940"/>
      <c r="J12" s="941"/>
      <c r="K12" s="100">
        <v>2</v>
      </c>
      <c r="L12" s="891" t="s">
        <v>527</v>
      </c>
      <c r="M12" s="892"/>
      <c r="N12" s="891" t="s">
        <v>528</v>
      </c>
      <c r="O12" s="892"/>
      <c r="P12" s="891" t="s">
        <v>320</v>
      </c>
      <c r="Q12" s="892"/>
      <c r="R12" s="813" t="s">
        <v>320</v>
      </c>
      <c r="S12" s="813"/>
      <c r="T12" s="813"/>
      <c r="U12" s="891" t="s">
        <v>531</v>
      </c>
      <c r="V12" s="892"/>
      <c r="W12" s="891"/>
      <c r="X12" s="892"/>
      <c r="Y12" s="54"/>
      <c r="Z12" s="54"/>
      <c r="AA12" s="54"/>
      <c r="AB12" s="54"/>
      <c r="AC12" s="291"/>
      <c r="AD12" s="291"/>
      <c r="AE12" s="291"/>
      <c r="AF12" s="291"/>
      <c r="AG12" s="291"/>
      <c r="AH12" s="291"/>
      <c r="AI12" s="291"/>
      <c r="AJ12" s="291">
        <v>0.4</v>
      </c>
      <c r="AK12" s="902"/>
      <c r="AL12" s="903"/>
      <c r="AM12" s="903"/>
      <c r="AN12" s="903"/>
      <c r="AO12" s="904"/>
      <c r="AP12" s="2"/>
      <c r="AQ12" s="59">
        <f t="shared" si="2"/>
        <v>3</v>
      </c>
    </row>
    <row r="13" spans="2:86" ht="12" customHeight="1" x14ac:dyDescent="0.15">
      <c r="B13" s="937"/>
      <c r="C13" s="942"/>
      <c r="D13" s="940"/>
      <c r="E13" s="940"/>
      <c r="F13" s="940"/>
      <c r="G13" s="940"/>
      <c r="H13" s="940"/>
      <c r="I13" s="940"/>
      <c r="J13" s="941"/>
      <c r="K13" s="100">
        <v>3</v>
      </c>
      <c r="L13" s="891" t="s">
        <v>527</v>
      </c>
      <c r="M13" s="892"/>
      <c r="N13" s="891" t="s">
        <v>528</v>
      </c>
      <c r="O13" s="892"/>
      <c r="P13" s="891" t="s">
        <v>515</v>
      </c>
      <c r="Q13" s="892"/>
      <c r="R13" s="906" t="s">
        <v>292</v>
      </c>
      <c r="S13" s="907"/>
      <c r="T13" s="908"/>
      <c r="U13" s="891" t="s">
        <v>525</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527</v>
      </c>
      <c r="M14" s="892"/>
      <c r="N14" s="891" t="s">
        <v>537</v>
      </c>
      <c r="O14" s="892"/>
      <c r="P14" s="891" t="s">
        <v>320</v>
      </c>
      <c r="Q14" s="892"/>
      <c r="R14" s="813" t="s">
        <v>320</v>
      </c>
      <c r="S14" s="813"/>
      <c r="T14" s="813"/>
      <c r="U14" s="891" t="s">
        <v>531</v>
      </c>
      <c r="V14" s="892"/>
      <c r="W14" s="891"/>
      <c r="X14" s="892"/>
      <c r="Y14" s="54"/>
      <c r="Z14" s="54"/>
      <c r="AA14" s="54"/>
      <c r="AB14" s="54"/>
      <c r="AC14" s="60"/>
      <c r="AD14" s="60"/>
      <c r="AE14" s="60"/>
      <c r="AF14" s="60"/>
      <c r="AG14" s="60"/>
      <c r="AH14" s="60"/>
      <c r="AI14" s="60"/>
      <c r="AJ14" s="60">
        <v>8.36</v>
      </c>
      <c r="AK14" s="902"/>
      <c r="AL14" s="903"/>
      <c r="AM14" s="903"/>
      <c r="AN14" s="903"/>
      <c r="AO14" s="904"/>
      <c r="AP14" s="2"/>
      <c r="AQ14" s="59">
        <f t="shared" si="2"/>
        <v>3</v>
      </c>
    </row>
    <row r="15" spans="2:86" ht="12" customHeight="1" x14ac:dyDescent="0.15">
      <c r="B15" s="937"/>
      <c r="C15" s="942"/>
      <c r="D15" s="940"/>
      <c r="E15" s="940"/>
      <c r="F15" s="940"/>
      <c r="G15" s="940"/>
      <c r="H15" s="940"/>
      <c r="I15" s="940"/>
      <c r="J15" s="941"/>
      <c r="K15" s="100">
        <v>5</v>
      </c>
      <c r="L15" s="891" t="s">
        <v>527</v>
      </c>
      <c r="M15" s="892"/>
      <c r="N15" s="891" t="s">
        <v>537</v>
      </c>
      <c r="O15" s="892"/>
      <c r="P15" s="891" t="s">
        <v>515</v>
      </c>
      <c r="Q15" s="892"/>
      <c r="R15" s="906" t="s">
        <v>301</v>
      </c>
      <c r="S15" s="907"/>
      <c r="T15" s="908"/>
      <c r="U15" s="891" t="s">
        <v>541</v>
      </c>
      <c r="V15" s="892"/>
      <c r="W15" s="891"/>
      <c r="X15" s="892"/>
      <c r="Y15" s="54"/>
      <c r="Z15" s="54"/>
      <c r="AA15" s="54"/>
      <c r="AB15" s="54"/>
      <c r="AC15" s="60"/>
      <c r="AD15" s="60"/>
      <c r="AE15" s="60"/>
      <c r="AF15" s="60">
        <v>0.04</v>
      </c>
      <c r="AG15" s="60"/>
      <c r="AH15" s="60"/>
      <c r="AI15" s="60"/>
      <c r="AJ15" s="60"/>
      <c r="AK15" s="902"/>
      <c r="AL15" s="903"/>
      <c r="AM15" s="903"/>
      <c r="AN15" s="903"/>
      <c r="AO15" s="904"/>
      <c r="AP15" s="2"/>
      <c r="AQ15" s="59">
        <f t="shared" si="2"/>
        <v>2</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430</v>
      </c>
      <c r="M17" s="892"/>
      <c r="N17" s="891" t="s">
        <v>523</v>
      </c>
      <c r="O17" s="892"/>
      <c r="P17" s="891" t="s">
        <v>515</v>
      </c>
      <c r="Q17" s="892"/>
      <c r="R17" s="906" t="s">
        <v>301</v>
      </c>
      <c r="S17" s="907"/>
      <c r="T17" s="908"/>
      <c r="U17" s="891" t="s">
        <v>524</v>
      </c>
      <c r="V17" s="892"/>
      <c r="W17" s="891"/>
      <c r="X17" s="892"/>
      <c r="Y17" s="54"/>
      <c r="Z17" s="54"/>
      <c r="AA17" s="54"/>
      <c r="AB17" s="54"/>
      <c r="AC17" s="60"/>
      <c r="AD17" s="60"/>
      <c r="AE17" s="60"/>
      <c r="AF17" s="60">
        <v>0.01</v>
      </c>
      <c r="AG17" s="60"/>
      <c r="AH17" s="60"/>
      <c r="AI17" s="60"/>
      <c r="AJ17" s="60"/>
      <c r="AK17" s="902"/>
      <c r="AL17" s="903"/>
      <c r="AM17" s="903"/>
      <c r="AN17" s="903"/>
      <c r="AO17" s="904"/>
      <c r="AP17" s="2"/>
      <c r="AQ17" s="59">
        <f t="shared" si="2"/>
        <v>2</v>
      </c>
    </row>
    <row r="18" spans="2:46" ht="12" customHeight="1" x14ac:dyDescent="0.15">
      <c r="B18" s="937"/>
      <c r="C18" s="942"/>
      <c r="D18" s="940"/>
      <c r="E18" s="940"/>
      <c r="F18" s="940"/>
      <c r="G18" s="940"/>
      <c r="H18" s="940"/>
      <c r="I18" s="940"/>
      <c r="J18" s="941"/>
      <c r="K18" s="100">
        <v>8</v>
      </c>
      <c r="L18" s="891" t="s">
        <v>527</v>
      </c>
      <c r="M18" s="892"/>
      <c r="N18" s="891" t="s">
        <v>537</v>
      </c>
      <c r="O18" s="892"/>
      <c r="P18" s="891" t="s">
        <v>515</v>
      </c>
      <c r="Q18" s="892"/>
      <c r="R18" s="906" t="s">
        <v>301</v>
      </c>
      <c r="S18" s="907"/>
      <c r="T18" s="908"/>
      <c r="U18" s="891" t="s">
        <v>524</v>
      </c>
      <c r="V18" s="892"/>
      <c r="W18" s="891"/>
      <c r="X18" s="892"/>
      <c r="Y18" s="54"/>
      <c r="Z18" s="54"/>
      <c r="AA18" s="54"/>
      <c r="AB18" s="54"/>
      <c r="AC18" s="60"/>
      <c r="AD18" s="60"/>
      <c r="AE18" s="60"/>
      <c r="AF18" s="60">
        <v>0.03</v>
      </c>
      <c r="AG18" s="60"/>
      <c r="AH18" s="60"/>
      <c r="AI18" s="60"/>
      <c r="AJ18" s="60"/>
      <c r="AK18" s="902"/>
      <c r="AL18" s="903"/>
      <c r="AM18" s="903"/>
      <c r="AN18" s="903"/>
      <c r="AO18" s="904"/>
      <c r="AP18" s="2"/>
      <c r="AQ18" s="59">
        <f t="shared" si="2"/>
        <v>2</v>
      </c>
    </row>
    <row r="19" spans="2:46" ht="12" customHeight="1" x14ac:dyDescent="0.15">
      <c r="B19" s="937"/>
      <c r="C19" s="942"/>
      <c r="D19" s="940"/>
      <c r="E19" s="940"/>
      <c r="F19" s="940"/>
      <c r="G19" s="940"/>
      <c r="H19" s="940"/>
      <c r="I19" s="940"/>
      <c r="J19" s="941"/>
      <c r="K19" s="100">
        <v>9</v>
      </c>
      <c r="L19" s="891" t="s">
        <v>527</v>
      </c>
      <c r="M19" s="892"/>
      <c r="N19" s="891" t="s">
        <v>545</v>
      </c>
      <c r="O19" s="892"/>
      <c r="P19" s="891" t="s">
        <v>515</v>
      </c>
      <c r="Q19" s="892"/>
      <c r="R19" s="906" t="s">
        <v>292</v>
      </c>
      <c r="S19" s="907"/>
      <c r="T19" s="908"/>
      <c r="U19" s="891" t="s">
        <v>524</v>
      </c>
      <c r="V19" s="892"/>
      <c r="W19" s="891"/>
      <c r="X19" s="892"/>
      <c r="Y19" s="54"/>
      <c r="Z19" s="54"/>
      <c r="AA19" s="54"/>
      <c r="AB19" s="54"/>
      <c r="AC19" s="60"/>
      <c r="AD19" s="60"/>
      <c r="AE19" s="60"/>
      <c r="AF19" s="60">
        <v>0.01</v>
      </c>
      <c r="AG19" s="60"/>
      <c r="AH19" s="60"/>
      <c r="AI19" s="60"/>
      <c r="AJ19" s="60"/>
      <c r="AK19" s="902"/>
      <c r="AL19" s="903"/>
      <c r="AM19" s="903"/>
      <c r="AN19" s="903"/>
      <c r="AO19" s="904"/>
      <c r="AP19" s="2"/>
      <c r="AQ19" s="59">
        <f t="shared" si="2"/>
        <v>2</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0.09</v>
      </c>
      <c r="AG35" s="124">
        <f t="shared" si="3"/>
        <v>0</v>
      </c>
      <c r="AH35" s="124">
        <f t="shared" si="3"/>
        <v>0</v>
      </c>
      <c r="AI35" s="124">
        <f t="shared" si="3"/>
        <v>0</v>
      </c>
      <c r="AJ35" s="125">
        <f t="shared" si="3"/>
        <v>8.76</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4</v>
      </c>
      <c r="AG37" s="905">
        <f t="shared" si="5"/>
        <v>0</v>
      </c>
      <c r="AH37" s="905">
        <f t="shared" si="5"/>
        <v>0</v>
      </c>
      <c r="AI37" s="905">
        <f t="shared" si="5"/>
        <v>0</v>
      </c>
      <c r="AJ37" s="905">
        <f>COUNTA(AJ11:AJ34)</f>
        <v>2</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K26:AO26"/>
    <mergeCell ref="L25:M25"/>
    <mergeCell ref="N25:O25"/>
    <mergeCell ref="P25:Q25"/>
    <mergeCell ref="R25:T25"/>
    <mergeCell ref="U25:V25"/>
    <mergeCell ref="W25:X25"/>
    <mergeCell ref="L26:M26"/>
    <mergeCell ref="N26:O26"/>
    <mergeCell ref="P26:Q26"/>
    <mergeCell ref="R26:T26"/>
    <mergeCell ref="U26:V26"/>
    <mergeCell ref="W26:X26"/>
    <mergeCell ref="W23:X23"/>
    <mergeCell ref="L24:M24"/>
    <mergeCell ref="N24:O24"/>
    <mergeCell ref="P24:Q24"/>
    <mergeCell ref="R24:T24"/>
    <mergeCell ref="U24:V24"/>
    <mergeCell ref="W24:X24"/>
    <mergeCell ref="N27:O27"/>
    <mergeCell ref="P27:Q27"/>
    <mergeCell ref="R27:T27"/>
    <mergeCell ref="U27:V27"/>
    <mergeCell ref="W27:X27"/>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R22:T22"/>
    <mergeCell ref="L23:M23"/>
    <mergeCell ref="N23:O23"/>
    <mergeCell ref="P23:Q23"/>
    <mergeCell ref="R23:T23"/>
    <mergeCell ref="P28:Q28"/>
    <mergeCell ref="P29:Q29"/>
    <mergeCell ref="P7:Q7"/>
    <mergeCell ref="R7:T7"/>
    <mergeCell ref="L15:M15"/>
    <mergeCell ref="N15:O15"/>
    <mergeCell ref="P15:Q15"/>
    <mergeCell ref="R15:T15"/>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s>
  <phoneticPr fontId="12"/>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S001</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0.22</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476</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545</v>
      </c>
      <c r="O11" s="892"/>
      <c r="P11" s="891" t="s">
        <v>515</v>
      </c>
      <c r="Q11" s="892"/>
      <c r="R11" s="813" t="s">
        <v>326</v>
      </c>
      <c r="S11" s="813"/>
      <c r="T11" s="813"/>
      <c r="U11" s="891" t="s">
        <v>525</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2</v>
      </c>
      <c r="AS11" s="43" t="str">
        <f>IF(Y11&lt;&gt;"",1,"")</f>
        <v/>
      </c>
    </row>
    <row r="12" spans="2:86" ht="12" customHeight="1" x14ac:dyDescent="0.15">
      <c r="B12" s="937"/>
      <c r="C12" s="942"/>
      <c r="D12" s="940"/>
      <c r="E12" s="940"/>
      <c r="F12" s="940"/>
      <c r="G12" s="940"/>
      <c r="H12" s="940"/>
      <c r="I12" s="940"/>
      <c r="J12" s="941"/>
      <c r="K12" s="100">
        <v>2</v>
      </c>
      <c r="L12" s="891" t="s">
        <v>542</v>
      </c>
      <c r="M12" s="892"/>
      <c r="N12" s="891" t="s">
        <v>543</v>
      </c>
      <c r="O12" s="892"/>
      <c r="P12" s="891"/>
      <c r="Q12" s="892"/>
      <c r="R12" s="813" t="s">
        <v>326</v>
      </c>
      <c r="S12" s="813"/>
      <c r="T12" s="813"/>
      <c r="U12" s="891" t="s">
        <v>531</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1</v>
      </c>
    </row>
    <row r="13" spans="2:86" ht="12" customHeight="1" x14ac:dyDescent="0.15">
      <c r="B13" s="937"/>
      <c r="C13" s="942"/>
      <c r="D13" s="940"/>
      <c r="E13" s="940"/>
      <c r="F13" s="940"/>
      <c r="G13" s="940"/>
      <c r="H13" s="940"/>
      <c r="I13" s="940"/>
      <c r="J13" s="941"/>
      <c r="K13" s="100">
        <v>3</v>
      </c>
      <c r="L13" s="891" t="s">
        <v>542</v>
      </c>
      <c r="M13" s="892"/>
      <c r="N13" s="891" t="s">
        <v>543</v>
      </c>
      <c r="O13" s="892"/>
      <c r="P13" s="891"/>
      <c r="Q13" s="892"/>
      <c r="R13" s="906" t="s">
        <v>326</v>
      </c>
      <c r="S13" s="907"/>
      <c r="T13" s="908"/>
      <c r="U13" s="891" t="s">
        <v>531</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527</v>
      </c>
      <c r="M16" s="892"/>
      <c r="N16" s="891" t="s">
        <v>549</v>
      </c>
      <c r="O16" s="892"/>
      <c r="P16" s="891" t="s">
        <v>515</v>
      </c>
      <c r="Q16" s="892"/>
      <c r="R16" s="906" t="s">
        <v>292</v>
      </c>
      <c r="S16" s="907"/>
      <c r="T16" s="908"/>
      <c r="U16" s="891" t="s">
        <v>524</v>
      </c>
      <c r="V16" s="892"/>
      <c r="W16" s="891"/>
      <c r="X16" s="892"/>
      <c r="Y16" s="54"/>
      <c r="Z16" s="54"/>
      <c r="AA16" s="54"/>
      <c r="AB16" s="54"/>
      <c r="AC16" s="60"/>
      <c r="AD16" s="60"/>
      <c r="AE16" s="60"/>
      <c r="AF16" s="60">
        <v>0.22</v>
      </c>
      <c r="AG16" s="60"/>
      <c r="AH16" s="60"/>
      <c r="AI16" s="60"/>
      <c r="AJ16" s="60"/>
      <c r="AK16" s="902"/>
      <c r="AL16" s="903"/>
      <c r="AM16" s="903"/>
      <c r="AN16" s="903"/>
      <c r="AO16" s="904"/>
      <c r="AP16" s="2"/>
      <c r="AQ16" s="59">
        <f t="shared" si="2"/>
        <v>2</v>
      </c>
    </row>
    <row r="17" spans="2:46" ht="12" customHeight="1" x14ac:dyDescent="0.15">
      <c r="B17" s="937"/>
      <c r="C17" s="942"/>
      <c r="D17" s="940"/>
      <c r="E17" s="940"/>
      <c r="F17" s="940"/>
      <c r="G17" s="940"/>
      <c r="H17" s="940"/>
      <c r="I17" s="940"/>
      <c r="J17" s="941"/>
      <c r="K17" s="100">
        <v>7</v>
      </c>
      <c r="L17" s="891"/>
      <c r="M17" s="892"/>
      <c r="N17" s="891"/>
      <c r="O17" s="892"/>
      <c r="P17" s="891"/>
      <c r="Q17" s="892"/>
      <c r="R17" s="906"/>
      <c r="S17" s="907"/>
      <c r="T17" s="908"/>
      <c r="U17" s="891"/>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0.22</v>
      </c>
      <c r="AG35" s="124">
        <f t="shared" si="3"/>
        <v>0</v>
      </c>
      <c r="AH35" s="124">
        <f t="shared" si="3"/>
        <v>0</v>
      </c>
      <c r="AI35" s="124">
        <f t="shared" si="3"/>
        <v>0</v>
      </c>
      <c r="AJ35" s="125">
        <f t="shared" si="3"/>
        <v>0</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1</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S002</v>
      </c>
      <c r="AW5" s="292">
        <f>R7</f>
        <v>10.5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477</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545</v>
      </c>
      <c r="O11" s="892"/>
      <c r="P11" s="891" t="s">
        <v>515</v>
      </c>
      <c r="Q11" s="892"/>
      <c r="R11" s="813" t="s">
        <v>326</v>
      </c>
      <c r="S11" s="813"/>
      <c r="T11" s="813"/>
      <c r="U11" s="891" t="s">
        <v>525</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2</v>
      </c>
      <c r="AS11" s="43" t="str">
        <f>IF(Y11&lt;&gt;"",1,"")</f>
        <v/>
      </c>
    </row>
    <row r="12" spans="2:86" ht="12" customHeight="1" x14ac:dyDescent="0.15">
      <c r="B12" s="937"/>
      <c r="C12" s="942"/>
      <c r="D12" s="940"/>
      <c r="E12" s="940"/>
      <c r="F12" s="940"/>
      <c r="G12" s="940"/>
      <c r="H12" s="940"/>
      <c r="I12" s="940"/>
      <c r="J12" s="941"/>
      <c r="K12" s="100">
        <v>2</v>
      </c>
      <c r="L12" s="891" t="s">
        <v>542</v>
      </c>
      <c r="M12" s="892"/>
      <c r="N12" s="891" t="s">
        <v>543</v>
      </c>
      <c r="O12" s="892"/>
      <c r="P12" s="891"/>
      <c r="Q12" s="892"/>
      <c r="R12" s="813" t="s">
        <v>326</v>
      </c>
      <c r="S12" s="813"/>
      <c r="T12" s="813"/>
      <c r="U12" s="891" t="s">
        <v>531</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1</v>
      </c>
    </row>
    <row r="13" spans="2:86" ht="12" customHeight="1" x14ac:dyDescent="0.15">
      <c r="B13" s="937"/>
      <c r="C13" s="942"/>
      <c r="D13" s="940"/>
      <c r="E13" s="940"/>
      <c r="F13" s="940"/>
      <c r="G13" s="940"/>
      <c r="H13" s="940"/>
      <c r="I13" s="940"/>
      <c r="J13" s="941"/>
      <c r="K13" s="100">
        <v>3</v>
      </c>
      <c r="L13" s="891" t="s">
        <v>542</v>
      </c>
      <c r="M13" s="892"/>
      <c r="N13" s="891" t="s">
        <v>543</v>
      </c>
      <c r="O13" s="892"/>
      <c r="P13" s="891"/>
      <c r="Q13" s="892"/>
      <c r="R13" s="906" t="s">
        <v>326</v>
      </c>
      <c r="S13" s="907"/>
      <c r="T13" s="908"/>
      <c r="U13" s="891" t="s">
        <v>531</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974</v>
      </c>
      <c r="AL35" s="909"/>
      <c r="AM35" s="969" t="s">
        <v>525</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S003</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478</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542</v>
      </c>
      <c r="M11" s="892"/>
      <c r="N11" s="891" t="s">
        <v>543</v>
      </c>
      <c r="O11" s="892"/>
      <c r="P11" s="891"/>
      <c r="Q11" s="892"/>
      <c r="R11" s="813" t="s">
        <v>326</v>
      </c>
      <c r="S11" s="813"/>
      <c r="T11" s="813"/>
      <c r="U11" s="891" t="s">
        <v>531</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1</v>
      </c>
      <c r="AS11" s="43" t="str">
        <f>IF(Y11&lt;&gt;"",1,"")</f>
        <v/>
      </c>
    </row>
    <row r="12" spans="2:86" ht="12" customHeight="1" x14ac:dyDescent="0.15">
      <c r="B12" s="937"/>
      <c r="C12" s="942"/>
      <c r="D12" s="940"/>
      <c r="E12" s="940"/>
      <c r="F12" s="940"/>
      <c r="G12" s="940"/>
      <c r="H12" s="940"/>
      <c r="I12" s="940"/>
      <c r="J12" s="941"/>
      <c r="K12" s="100">
        <v>2</v>
      </c>
      <c r="L12" s="891" t="s">
        <v>542</v>
      </c>
      <c r="M12" s="892"/>
      <c r="N12" s="891" t="s">
        <v>543</v>
      </c>
      <c r="O12" s="892"/>
      <c r="P12" s="891"/>
      <c r="Q12" s="892"/>
      <c r="R12" s="813" t="s">
        <v>326</v>
      </c>
      <c r="S12" s="813"/>
      <c r="T12" s="813"/>
      <c r="U12" s="891" t="s">
        <v>531</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1</v>
      </c>
    </row>
    <row r="13" spans="2:86" ht="12" customHeight="1" x14ac:dyDescent="0.15">
      <c r="B13" s="937"/>
      <c r="C13" s="942"/>
      <c r="D13" s="940"/>
      <c r="E13" s="940"/>
      <c r="F13" s="940"/>
      <c r="G13" s="940"/>
      <c r="H13" s="940"/>
      <c r="I13" s="940"/>
      <c r="J13" s="941"/>
      <c r="K13" s="100">
        <v>3</v>
      </c>
      <c r="L13" s="891"/>
      <c r="M13" s="892"/>
      <c r="N13" s="891"/>
      <c r="O13" s="892"/>
      <c r="P13" s="891"/>
      <c r="Q13" s="892"/>
      <c r="R13" s="906"/>
      <c r="S13" s="907"/>
      <c r="T13" s="908"/>
      <c r="U13" s="891"/>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c r="M14" s="892"/>
      <c r="N14" s="891"/>
      <c r="O14" s="892"/>
      <c r="P14" s="891"/>
      <c r="Q14" s="892"/>
      <c r="R14" s="813"/>
      <c r="S14" s="813"/>
      <c r="T14" s="813"/>
      <c r="U14" s="891"/>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c r="M15" s="892"/>
      <c r="N15" s="891"/>
      <c r="O15" s="892"/>
      <c r="P15" s="891"/>
      <c r="Q15" s="892"/>
      <c r="R15" s="906"/>
      <c r="S15" s="907"/>
      <c r="T15" s="908"/>
      <c r="U15" s="891"/>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c r="M16" s="892"/>
      <c r="N16" s="891"/>
      <c r="O16" s="892"/>
      <c r="P16" s="891"/>
      <c r="Q16" s="892"/>
      <c r="R16" s="906"/>
      <c r="S16" s="907"/>
      <c r="T16" s="908"/>
      <c r="U16" s="891"/>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c r="M17" s="892"/>
      <c r="N17" s="891"/>
      <c r="O17" s="892"/>
      <c r="P17" s="891"/>
      <c r="Q17" s="892"/>
      <c r="R17" s="906"/>
      <c r="S17" s="907"/>
      <c r="T17" s="908"/>
      <c r="U17" s="891"/>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S004</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0.25</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479</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542</v>
      </c>
      <c r="M11" s="892"/>
      <c r="N11" s="891" t="s">
        <v>543</v>
      </c>
      <c r="O11" s="892"/>
      <c r="P11" s="891"/>
      <c r="Q11" s="892"/>
      <c r="R11" s="813" t="s">
        <v>326</v>
      </c>
      <c r="S11" s="813"/>
      <c r="T11" s="813"/>
      <c r="U11" s="891" t="s">
        <v>531</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1</v>
      </c>
      <c r="AS11" s="43" t="str">
        <f>IF(Y11&lt;&gt;"",1,"")</f>
        <v/>
      </c>
    </row>
    <row r="12" spans="2:86" ht="12" customHeight="1" x14ac:dyDescent="0.15">
      <c r="B12" s="937"/>
      <c r="C12" s="942"/>
      <c r="D12" s="940"/>
      <c r="E12" s="940"/>
      <c r="F12" s="940"/>
      <c r="G12" s="940"/>
      <c r="H12" s="940"/>
      <c r="I12" s="940"/>
      <c r="J12" s="941"/>
      <c r="K12" s="100">
        <v>2</v>
      </c>
      <c r="L12" s="891" t="s">
        <v>542</v>
      </c>
      <c r="M12" s="892"/>
      <c r="N12" s="891" t="s">
        <v>543</v>
      </c>
      <c r="O12" s="892"/>
      <c r="P12" s="891"/>
      <c r="Q12" s="892"/>
      <c r="R12" s="813" t="s">
        <v>326</v>
      </c>
      <c r="S12" s="813"/>
      <c r="T12" s="813"/>
      <c r="U12" s="891" t="s">
        <v>531</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1</v>
      </c>
    </row>
    <row r="13" spans="2:86" ht="12" customHeight="1" x14ac:dyDescent="0.15">
      <c r="B13" s="937"/>
      <c r="C13" s="942"/>
      <c r="D13" s="940"/>
      <c r="E13" s="940"/>
      <c r="F13" s="940"/>
      <c r="G13" s="940"/>
      <c r="H13" s="940"/>
      <c r="I13" s="940"/>
      <c r="J13" s="941"/>
      <c r="K13" s="100">
        <v>3</v>
      </c>
      <c r="L13" s="891" t="s">
        <v>527</v>
      </c>
      <c r="M13" s="892"/>
      <c r="N13" s="891" t="s">
        <v>545</v>
      </c>
      <c r="O13" s="892"/>
      <c r="P13" s="891" t="s">
        <v>515</v>
      </c>
      <c r="Q13" s="892"/>
      <c r="R13" s="906" t="s">
        <v>292</v>
      </c>
      <c r="S13" s="907"/>
      <c r="T13" s="908"/>
      <c r="U13" s="891" t="s">
        <v>524</v>
      </c>
      <c r="V13" s="892"/>
      <c r="W13" s="891"/>
      <c r="X13" s="892"/>
      <c r="Y13" s="54"/>
      <c r="Z13" s="54"/>
      <c r="AA13" s="54"/>
      <c r="AB13" s="54"/>
      <c r="AC13" s="291"/>
      <c r="AD13" s="291"/>
      <c r="AE13" s="291"/>
      <c r="AF13" s="291">
        <v>0.25</v>
      </c>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c r="M14" s="892"/>
      <c r="N14" s="891"/>
      <c r="O14" s="892"/>
      <c r="P14" s="891"/>
      <c r="Q14" s="892"/>
      <c r="R14" s="813"/>
      <c r="S14" s="813"/>
      <c r="T14" s="813"/>
      <c r="U14" s="891"/>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c r="M15" s="892"/>
      <c r="N15" s="891"/>
      <c r="O15" s="892"/>
      <c r="P15" s="891"/>
      <c r="Q15" s="892"/>
      <c r="R15" s="906"/>
      <c r="S15" s="907"/>
      <c r="T15" s="908"/>
      <c r="U15" s="891"/>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c r="M16" s="892"/>
      <c r="N16" s="891"/>
      <c r="O16" s="892"/>
      <c r="P16" s="891"/>
      <c r="Q16" s="892"/>
      <c r="R16" s="906"/>
      <c r="S16" s="907"/>
      <c r="T16" s="908"/>
      <c r="U16" s="891"/>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c r="M17" s="892"/>
      <c r="N17" s="891"/>
      <c r="O17" s="892"/>
      <c r="P17" s="891"/>
      <c r="Q17" s="892"/>
      <c r="R17" s="906"/>
      <c r="S17" s="907"/>
      <c r="T17" s="908"/>
      <c r="U17" s="891"/>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0.25</v>
      </c>
      <c r="AG35" s="124">
        <f t="shared" si="3"/>
        <v>0</v>
      </c>
      <c r="AH35" s="124">
        <f t="shared" si="3"/>
        <v>0</v>
      </c>
      <c r="AI35" s="124">
        <f t="shared" si="3"/>
        <v>0</v>
      </c>
      <c r="AJ35" s="125">
        <f t="shared" si="3"/>
        <v>0</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1</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S005</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4.95</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480</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545</v>
      </c>
      <c r="O11" s="892"/>
      <c r="P11" s="891" t="s">
        <v>515</v>
      </c>
      <c r="Q11" s="892"/>
      <c r="R11" s="813" t="s">
        <v>326</v>
      </c>
      <c r="S11" s="813"/>
      <c r="T11" s="813"/>
      <c r="U11" s="891" t="s">
        <v>525</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2</v>
      </c>
      <c r="AS11" s="43" t="str">
        <f>IF(Y11&lt;&gt;"",1,"")</f>
        <v/>
      </c>
    </row>
    <row r="12" spans="2:86" ht="12" customHeight="1" x14ac:dyDescent="0.15">
      <c r="B12" s="937"/>
      <c r="C12" s="942"/>
      <c r="D12" s="940"/>
      <c r="E12" s="940"/>
      <c r="F12" s="940"/>
      <c r="G12" s="940"/>
      <c r="H12" s="940"/>
      <c r="I12" s="940"/>
      <c r="J12" s="941"/>
      <c r="K12" s="100">
        <v>2</v>
      </c>
      <c r="L12" s="891" t="s">
        <v>527</v>
      </c>
      <c r="M12" s="892"/>
      <c r="N12" s="891" t="s">
        <v>537</v>
      </c>
      <c r="O12" s="892"/>
      <c r="P12" s="891" t="s">
        <v>515</v>
      </c>
      <c r="Q12" s="892"/>
      <c r="R12" s="813" t="s">
        <v>292</v>
      </c>
      <c r="S12" s="813"/>
      <c r="T12" s="813"/>
      <c r="U12" s="891" t="s">
        <v>531</v>
      </c>
      <c r="V12" s="892"/>
      <c r="W12" s="891"/>
      <c r="X12" s="892"/>
      <c r="Y12" s="54"/>
      <c r="Z12" s="54"/>
      <c r="AA12" s="54"/>
      <c r="AB12" s="54"/>
      <c r="AC12" s="291"/>
      <c r="AD12" s="291"/>
      <c r="AE12" s="291"/>
      <c r="AF12" s="291">
        <v>4.95</v>
      </c>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558</v>
      </c>
      <c r="O13" s="892"/>
      <c r="P13" s="891" t="s">
        <v>515</v>
      </c>
      <c r="Q13" s="892"/>
      <c r="R13" s="906" t="s">
        <v>301</v>
      </c>
      <c r="S13" s="907"/>
      <c r="T13" s="908"/>
      <c r="U13" s="891" t="s">
        <v>541</v>
      </c>
      <c r="V13" s="892"/>
      <c r="W13" s="891"/>
      <c r="X13" s="892"/>
      <c r="Y13" s="54"/>
      <c r="Z13" s="54"/>
      <c r="AA13" s="54"/>
      <c r="AB13" s="54"/>
      <c r="AC13" s="291"/>
      <c r="AD13" s="291"/>
      <c r="AE13" s="291">
        <v>0.02</v>
      </c>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0.02</v>
      </c>
      <c r="AF35" s="124">
        <f t="shared" si="3"/>
        <v>4.95</v>
      </c>
      <c r="AG35" s="124">
        <f t="shared" si="3"/>
        <v>0</v>
      </c>
      <c r="AH35" s="124">
        <f t="shared" si="3"/>
        <v>0</v>
      </c>
      <c r="AI35" s="124">
        <f t="shared" si="3"/>
        <v>0</v>
      </c>
      <c r="AJ35" s="125">
        <f t="shared" si="3"/>
        <v>0</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1</v>
      </c>
      <c r="AF37" s="905">
        <f t="shared" si="5"/>
        <v>1</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EACE-6AE8-49C3-B0B4-19BCF03D0E1A}">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S006</v>
      </c>
      <c r="AW5" s="292">
        <f>R7</f>
        <v>10.5</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481</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542</v>
      </c>
      <c r="M11" s="892"/>
      <c r="N11" s="891" t="s">
        <v>543</v>
      </c>
      <c r="O11" s="892"/>
      <c r="P11" s="891"/>
      <c r="Q11" s="892"/>
      <c r="R11" s="813" t="s">
        <v>326</v>
      </c>
      <c r="S11" s="813"/>
      <c r="T11" s="813"/>
      <c r="U11" s="891" t="s">
        <v>531</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1</v>
      </c>
      <c r="AS11" s="43" t="str">
        <f>IF(Y11&lt;&gt;"",1,"")</f>
        <v/>
      </c>
    </row>
    <row r="12" spans="2:86" ht="12" customHeight="1" x14ac:dyDescent="0.15">
      <c r="B12" s="937"/>
      <c r="C12" s="942"/>
      <c r="D12" s="940"/>
      <c r="E12" s="940"/>
      <c r="F12" s="940"/>
      <c r="G12" s="940"/>
      <c r="H12" s="940"/>
      <c r="I12" s="940"/>
      <c r="J12" s="941"/>
      <c r="K12" s="100">
        <v>2</v>
      </c>
      <c r="L12" s="891" t="s">
        <v>542</v>
      </c>
      <c r="M12" s="892"/>
      <c r="N12" s="891" t="s">
        <v>543</v>
      </c>
      <c r="O12" s="892"/>
      <c r="P12" s="891"/>
      <c r="Q12" s="892"/>
      <c r="R12" s="813" t="s">
        <v>326</v>
      </c>
      <c r="S12" s="813"/>
      <c r="T12" s="813"/>
      <c r="U12" s="891" t="s">
        <v>531</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1</v>
      </c>
    </row>
    <row r="13" spans="2:86" ht="12" customHeight="1" x14ac:dyDescent="0.15">
      <c r="B13" s="937"/>
      <c r="C13" s="942"/>
      <c r="D13" s="940"/>
      <c r="E13" s="940"/>
      <c r="F13" s="940"/>
      <c r="G13" s="940"/>
      <c r="H13" s="940"/>
      <c r="I13" s="940"/>
      <c r="J13" s="941"/>
      <c r="K13" s="100">
        <v>3</v>
      </c>
      <c r="L13" s="891"/>
      <c r="M13" s="892"/>
      <c r="N13" s="891"/>
      <c r="O13" s="892"/>
      <c r="P13" s="891"/>
      <c r="Q13" s="892"/>
      <c r="R13" s="906"/>
      <c r="S13" s="907"/>
      <c r="T13" s="908"/>
      <c r="U13" s="891"/>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c r="M14" s="892"/>
      <c r="N14" s="891"/>
      <c r="O14" s="892"/>
      <c r="P14" s="891"/>
      <c r="Q14" s="892"/>
      <c r="R14" s="813"/>
      <c r="S14" s="813"/>
      <c r="T14" s="813"/>
      <c r="U14" s="891"/>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c r="M15" s="892"/>
      <c r="N15" s="891"/>
      <c r="O15" s="892"/>
      <c r="P15" s="891"/>
      <c r="Q15" s="892"/>
      <c r="R15" s="906"/>
      <c r="S15" s="907"/>
      <c r="T15" s="908"/>
      <c r="U15" s="891"/>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c r="M16" s="892"/>
      <c r="N16" s="891"/>
      <c r="O16" s="892"/>
      <c r="P16" s="891"/>
      <c r="Q16" s="892"/>
      <c r="R16" s="906"/>
      <c r="S16" s="907"/>
      <c r="T16" s="908"/>
      <c r="U16" s="891"/>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c r="M17" s="892"/>
      <c r="N17" s="891"/>
      <c r="O17" s="892"/>
      <c r="P17" s="891"/>
      <c r="Q17" s="892"/>
      <c r="R17" s="906"/>
      <c r="S17" s="907"/>
      <c r="T17" s="908"/>
      <c r="U17" s="891"/>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974</v>
      </c>
      <c r="AL35" s="909"/>
      <c r="AM35" s="969" t="s">
        <v>525</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6E3B09AA-E690-4ABF-8027-2194600AACFA}">
      <formula1>"〇,"</formula1>
    </dataValidation>
    <dataValidation type="list" allowBlank="1" showInputMessage="1" showErrorMessage="1" sqref="N11:O34" xr:uid="{F93F50CA-3425-4D0E-A2FB-8C12873EC7E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2155A-45B6-4A55-87C4-3F566240C10D}">
          <x14:formula1>
            <xm:f>'(参考)リスト'!$D$16:$D$18</xm:f>
          </x14:formula1>
          <xm:sqref>P11:Q34</xm:sqref>
        </x14:dataValidation>
        <x14:dataValidation type="list" allowBlank="1" showInputMessage="1" showErrorMessage="1" xr:uid="{AF23FE11-138C-40CF-B183-A076993473F3}">
          <x14:formula1>
            <xm:f>'(参考)リスト'!$B$16:$B$21</xm:f>
          </x14:formula1>
          <xm:sqref>L11:M34</xm:sqref>
        </x14:dataValidation>
        <x14:dataValidation type="list" allowBlank="1" showInputMessage="1" showErrorMessage="1" xr:uid="{899C0E61-A041-4813-85E0-4EA846FD8674}">
          <x14:formula1>
            <xm:f>'(参考)リスト'!$E$16:$E$27</xm:f>
          </x14:formula1>
          <xm:sqref>R11:T34</xm:sqref>
        </x14:dataValidation>
        <x14:dataValidation type="list" allowBlank="1" showInputMessage="1" showErrorMessage="1" xr:uid="{71AD3399-9D0D-4174-9645-FEB7B14E21EE}">
          <x14:formula1>
            <xm:f>'(参考)リスト'!$F$16:$F$21</xm:f>
          </x14:formula1>
          <xm:sqref>U11:X34</xm:sqref>
        </x14:dataValidation>
        <x14:dataValidation type="list" allowBlank="1" showInputMessage="1" showErrorMessage="1" xr:uid="{79633097-2C45-4E4C-9C6F-889C46C15A06}">
          <x14:formula1>
            <xm:f>'(参考)リスト'!$G$16:$G$19</xm:f>
          </x14:formula1>
          <xm:sqref>AM35:AO38</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3982-073C-4C28-8CEC-8331327A4FCF}">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S007</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4</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6.3599999999999994</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482</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528</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2.23</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527</v>
      </c>
      <c r="M12" s="892"/>
      <c r="N12" s="891" t="s">
        <v>545</v>
      </c>
      <c r="O12" s="892"/>
      <c r="P12" s="891" t="s">
        <v>515</v>
      </c>
      <c r="Q12" s="892"/>
      <c r="R12" s="813" t="s">
        <v>326</v>
      </c>
      <c r="S12" s="813"/>
      <c r="T12" s="813"/>
      <c r="U12" s="891" t="s">
        <v>525</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570</v>
      </c>
      <c r="O13" s="892"/>
      <c r="P13" s="891" t="s">
        <v>320</v>
      </c>
      <c r="Q13" s="892"/>
      <c r="R13" s="906" t="s">
        <v>320</v>
      </c>
      <c r="S13" s="907"/>
      <c r="T13" s="908"/>
      <c r="U13" s="891" t="s">
        <v>531</v>
      </c>
      <c r="V13" s="892"/>
      <c r="W13" s="891"/>
      <c r="X13" s="892"/>
      <c r="Y13" s="54"/>
      <c r="Z13" s="54"/>
      <c r="AA13" s="54"/>
      <c r="AB13" s="54"/>
      <c r="AC13" s="291"/>
      <c r="AD13" s="291"/>
      <c r="AE13" s="291"/>
      <c r="AF13" s="291"/>
      <c r="AG13" s="291"/>
      <c r="AH13" s="291"/>
      <c r="AI13" s="291"/>
      <c r="AJ13" s="291">
        <v>2.2999999999999998</v>
      </c>
      <c r="AK13" s="902"/>
      <c r="AL13" s="903"/>
      <c r="AM13" s="903"/>
      <c r="AN13" s="903"/>
      <c r="AO13" s="904"/>
      <c r="AP13" s="2"/>
      <c r="AQ13" s="59">
        <f t="shared" si="2"/>
        <v>3</v>
      </c>
    </row>
    <row r="14" spans="2:86" ht="12" customHeight="1" x14ac:dyDescent="0.15">
      <c r="B14" s="937"/>
      <c r="C14" s="942"/>
      <c r="D14" s="940"/>
      <c r="E14" s="940"/>
      <c r="F14" s="940"/>
      <c r="G14" s="940"/>
      <c r="H14" s="940"/>
      <c r="I14" s="940"/>
      <c r="J14" s="941"/>
      <c r="K14" s="100">
        <v>4</v>
      </c>
      <c r="L14" s="891" t="s">
        <v>527</v>
      </c>
      <c r="M14" s="892"/>
      <c r="N14" s="891" t="s">
        <v>558</v>
      </c>
      <c r="O14" s="892"/>
      <c r="P14" s="891" t="s">
        <v>320</v>
      </c>
      <c r="Q14" s="892"/>
      <c r="R14" s="813" t="s">
        <v>320</v>
      </c>
      <c r="S14" s="813"/>
      <c r="T14" s="813"/>
      <c r="U14" s="891" t="s">
        <v>531</v>
      </c>
      <c r="V14" s="892"/>
      <c r="W14" s="891"/>
      <c r="X14" s="892"/>
      <c r="Y14" s="54"/>
      <c r="Z14" s="54"/>
      <c r="AA14" s="54"/>
      <c r="AB14" s="54"/>
      <c r="AC14" s="60"/>
      <c r="AD14" s="60"/>
      <c r="AE14" s="60"/>
      <c r="AF14" s="60"/>
      <c r="AG14" s="60"/>
      <c r="AH14" s="60"/>
      <c r="AI14" s="60"/>
      <c r="AJ14" s="60">
        <v>1.83</v>
      </c>
      <c r="AK14" s="902"/>
      <c r="AL14" s="903"/>
      <c r="AM14" s="903"/>
      <c r="AN14" s="903"/>
      <c r="AO14" s="904"/>
      <c r="AP14" s="2"/>
      <c r="AQ14" s="59">
        <f t="shared" si="2"/>
        <v>3</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576</v>
      </c>
      <c r="O18" s="892"/>
      <c r="P18" s="891" t="s">
        <v>320</v>
      </c>
      <c r="Q18" s="892"/>
      <c r="R18" s="906" t="s">
        <v>322</v>
      </c>
      <c r="S18" s="907"/>
      <c r="T18" s="908"/>
      <c r="U18" s="891" t="s">
        <v>525</v>
      </c>
      <c r="V18" s="892"/>
      <c r="W18" s="891"/>
      <c r="X18" s="892"/>
      <c r="Y18" s="54"/>
      <c r="Z18" s="54"/>
      <c r="AA18" s="54"/>
      <c r="AB18" s="54"/>
      <c r="AC18" s="60"/>
      <c r="AD18" s="60"/>
      <c r="AE18" s="60"/>
      <c r="AF18" s="60"/>
      <c r="AG18" s="60"/>
      <c r="AH18" s="60"/>
      <c r="AI18" s="60"/>
      <c r="AJ18" s="60" t="s">
        <v>977</v>
      </c>
      <c r="AK18" s="902" t="s">
        <v>978</v>
      </c>
      <c r="AL18" s="903"/>
      <c r="AM18" s="903"/>
      <c r="AN18" s="903"/>
      <c r="AO18" s="904"/>
      <c r="AP18" s="2"/>
      <c r="AQ18" s="59">
        <f t="shared" si="2"/>
        <v>3</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6.3599999999999994</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0</v>
      </c>
      <c r="AJ37" s="905">
        <f>COUNTA(AJ11:AJ34)</f>
        <v>4</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N11:O34" xr:uid="{8C48A89F-0178-4F82-A8AE-D0C8522BB6BE}">
      <formula1>INDIRECT(L11)</formula1>
    </dataValidation>
    <dataValidation type="list" allowBlank="1" showInputMessage="1" showErrorMessage="1" sqref="Y11:AB34" xr:uid="{C6C6A362-A1EB-41AE-B01F-208C8158FEB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F801A0D-640E-4698-8DE8-0ED0B30818E7}">
          <x14:formula1>
            <xm:f>'(参考)リスト'!$G$16:$G$19</xm:f>
          </x14:formula1>
          <xm:sqref>AM35:AO38</xm:sqref>
        </x14:dataValidation>
        <x14:dataValidation type="list" allowBlank="1" showInputMessage="1" showErrorMessage="1" xr:uid="{7F8A2B86-8803-4741-B749-417F3D65C6C2}">
          <x14:formula1>
            <xm:f>'(参考)リスト'!$F$16:$F$21</xm:f>
          </x14:formula1>
          <xm:sqref>U11:X34</xm:sqref>
        </x14:dataValidation>
        <x14:dataValidation type="list" allowBlank="1" showInputMessage="1" showErrorMessage="1" xr:uid="{67A30BA2-6D04-4F7A-8D42-33D4EE712892}">
          <x14:formula1>
            <xm:f>'(参考)リスト'!$E$16:$E$27</xm:f>
          </x14:formula1>
          <xm:sqref>R11:T34</xm:sqref>
        </x14:dataValidation>
        <x14:dataValidation type="list" allowBlank="1" showInputMessage="1" showErrorMessage="1" xr:uid="{233F6B19-E267-493B-82C4-8FE064ED1195}">
          <x14:formula1>
            <xm:f>'(参考)リスト'!$B$16:$B$21</xm:f>
          </x14:formula1>
          <xm:sqref>L11:M34</xm:sqref>
        </x14:dataValidation>
        <x14:dataValidation type="list" allowBlank="1" showInputMessage="1" showErrorMessage="1" xr:uid="{9E72C608-000D-4190-B66F-6885DD4C5B25}">
          <x14:formula1>
            <xm:f>'(参考)リスト'!$D$16:$D$18</xm:f>
          </x14:formula1>
          <xm:sqref>P11:Q34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9E6A-2917-4412-8127-2863AFE4D7D5}">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S008</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0.04</v>
      </c>
      <c r="BS5" s="55">
        <f t="shared" si="1"/>
        <v>0</v>
      </c>
      <c r="BT5" s="55">
        <f t="shared" si="1"/>
        <v>0</v>
      </c>
      <c r="BU5" s="55">
        <f t="shared" si="1"/>
        <v>0</v>
      </c>
      <c r="BV5" s="55">
        <f t="shared" si="1"/>
        <v>1.43</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483</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545</v>
      </c>
      <c r="O11" s="892"/>
      <c r="P11" s="891" t="s">
        <v>515</v>
      </c>
      <c r="Q11" s="892"/>
      <c r="R11" s="813" t="s">
        <v>326</v>
      </c>
      <c r="S11" s="813"/>
      <c r="T11" s="813"/>
      <c r="U11" s="891" t="s">
        <v>525</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2</v>
      </c>
      <c r="AS11" s="43" t="str">
        <f>IF(Y11&lt;&gt;"",1,"")</f>
        <v/>
      </c>
    </row>
    <row r="12" spans="2:86" ht="12" customHeight="1" x14ac:dyDescent="0.15">
      <c r="B12" s="937"/>
      <c r="C12" s="942"/>
      <c r="D12" s="940"/>
      <c r="E12" s="940"/>
      <c r="F12" s="940"/>
      <c r="G12" s="940"/>
      <c r="H12" s="940"/>
      <c r="I12" s="940"/>
      <c r="J12" s="941"/>
      <c r="K12" s="100">
        <v>2</v>
      </c>
      <c r="L12" s="891" t="s">
        <v>527</v>
      </c>
      <c r="M12" s="892"/>
      <c r="N12" s="891" t="s">
        <v>570</v>
      </c>
      <c r="O12" s="892"/>
      <c r="P12" s="891" t="s">
        <v>320</v>
      </c>
      <c r="Q12" s="892"/>
      <c r="R12" s="813" t="s">
        <v>320</v>
      </c>
      <c r="S12" s="813"/>
      <c r="T12" s="813"/>
      <c r="U12" s="891" t="s">
        <v>531</v>
      </c>
      <c r="V12" s="892"/>
      <c r="W12" s="891"/>
      <c r="X12" s="892"/>
      <c r="Y12" s="54"/>
      <c r="Z12" s="54"/>
      <c r="AA12" s="54"/>
      <c r="AB12" s="54"/>
      <c r="AC12" s="291"/>
      <c r="AD12" s="291"/>
      <c r="AE12" s="291"/>
      <c r="AF12" s="291"/>
      <c r="AG12" s="291"/>
      <c r="AH12" s="291"/>
      <c r="AI12" s="291"/>
      <c r="AJ12" s="291">
        <v>1.43</v>
      </c>
      <c r="AK12" s="902"/>
      <c r="AL12" s="903"/>
      <c r="AM12" s="903"/>
      <c r="AN12" s="903"/>
      <c r="AO12" s="904"/>
      <c r="AP12" s="2"/>
      <c r="AQ12" s="59">
        <f t="shared" si="2"/>
        <v>3</v>
      </c>
    </row>
    <row r="13" spans="2:86" ht="12" customHeight="1" x14ac:dyDescent="0.15">
      <c r="B13" s="937"/>
      <c r="C13" s="942"/>
      <c r="D13" s="940"/>
      <c r="E13" s="940"/>
      <c r="F13" s="940"/>
      <c r="G13" s="940"/>
      <c r="H13" s="940"/>
      <c r="I13" s="940"/>
      <c r="J13" s="941"/>
      <c r="K13" s="100">
        <v>3</v>
      </c>
      <c r="L13" s="891" t="s">
        <v>542</v>
      </c>
      <c r="M13" s="892"/>
      <c r="N13" s="891" t="s">
        <v>543</v>
      </c>
      <c r="O13" s="892"/>
      <c r="P13" s="891"/>
      <c r="Q13" s="892"/>
      <c r="R13" s="906" t="s">
        <v>326</v>
      </c>
      <c r="S13" s="907"/>
      <c r="T13" s="908"/>
      <c r="U13" s="891" t="s">
        <v>531</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527</v>
      </c>
      <c r="M16" s="892"/>
      <c r="N16" s="891" t="s">
        <v>558</v>
      </c>
      <c r="O16" s="892"/>
      <c r="P16" s="891" t="s">
        <v>515</v>
      </c>
      <c r="Q16" s="892"/>
      <c r="R16" s="906" t="s">
        <v>292</v>
      </c>
      <c r="S16" s="907"/>
      <c r="T16" s="908"/>
      <c r="U16" s="891" t="s">
        <v>524</v>
      </c>
      <c r="V16" s="892"/>
      <c r="W16" s="891"/>
      <c r="X16" s="892"/>
      <c r="Y16" s="54"/>
      <c r="Z16" s="54"/>
      <c r="AA16" s="54"/>
      <c r="AB16" s="54"/>
      <c r="AC16" s="60"/>
      <c r="AD16" s="60"/>
      <c r="AE16" s="60"/>
      <c r="AF16" s="60">
        <v>0.04</v>
      </c>
      <c r="AG16" s="60"/>
      <c r="AH16" s="60"/>
      <c r="AI16" s="60"/>
      <c r="AJ16" s="60"/>
      <c r="AK16" s="902"/>
      <c r="AL16" s="903"/>
      <c r="AM16" s="903"/>
      <c r="AN16" s="903"/>
      <c r="AO16" s="904"/>
      <c r="AP16" s="2"/>
      <c r="AQ16" s="59">
        <f t="shared" si="2"/>
        <v>2</v>
      </c>
    </row>
    <row r="17" spans="2:46" ht="12" customHeight="1" x14ac:dyDescent="0.15">
      <c r="B17" s="937"/>
      <c r="C17" s="942"/>
      <c r="D17" s="940"/>
      <c r="E17" s="940"/>
      <c r="F17" s="940"/>
      <c r="G17" s="940"/>
      <c r="H17" s="940"/>
      <c r="I17" s="940"/>
      <c r="J17" s="941"/>
      <c r="K17" s="100">
        <v>7</v>
      </c>
      <c r="L17" s="891"/>
      <c r="M17" s="892"/>
      <c r="N17" s="891"/>
      <c r="O17" s="892"/>
      <c r="P17" s="891"/>
      <c r="Q17" s="892"/>
      <c r="R17" s="906"/>
      <c r="S17" s="907"/>
      <c r="T17" s="908"/>
      <c r="U17" s="891"/>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0.04</v>
      </c>
      <c r="AG35" s="124">
        <f t="shared" si="3"/>
        <v>0</v>
      </c>
      <c r="AH35" s="124">
        <f t="shared" si="3"/>
        <v>0</v>
      </c>
      <c r="AI35" s="124">
        <f t="shared" si="3"/>
        <v>0</v>
      </c>
      <c r="AJ35" s="125">
        <f t="shared" si="3"/>
        <v>1.43</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1</v>
      </c>
      <c r="AG37" s="905">
        <f t="shared" si="5"/>
        <v>0</v>
      </c>
      <c r="AH37" s="905">
        <f t="shared" si="5"/>
        <v>0</v>
      </c>
      <c r="AI37" s="905">
        <f t="shared" si="5"/>
        <v>0</v>
      </c>
      <c r="AJ37" s="905">
        <f>COUNTA(AJ11:AJ34)</f>
        <v>1</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N11:O34" xr:uid="{C2389DBB-97B2-4BE2-9B8F-176054FD2F4B}">
      <formula1>INDIRECT(L11)</formula1>
    </dataValidation>
    <dataValidation type="list" allowBlank="1" showInputMessage="1" showErrorMessage="1" sqref="Y11:AB34" xr:uid="{F06F1D0D-E032-46CC-83BF-3873F557C9D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91EDC7-CDF5-4170-A7C3-AB3A4FE88F08}">
          <x14:formula1>
            <xm:f>'(参考)リスト'!$G$16:$G$19</xm:f>
          </x14:formula1>
          <xm:sqref>AM35:AO38</xm:sqref>
        </x14:dataValidation>
        <x14:dataValidation type="list" allowBlank="1" showInputMessage="1" showErrorMessage="1" xr:uid="{4C8A8127-C79D-4412-A1E6-A6DAF58852FA}">
          <x14:formula1>
            <xm:f>'(参考)リスト'!$F$16:$F$21</xm:f>
          </x14:formula1>
          <xm:sqref>U11:X34</xm:sqref>
        </x14:dataValidation>
        <x14:dataValidation type="list" allowBlank="1" showInputMessage="1" showErrorMessage="1" xr:uid="{042EDF03-38A8-4E20-98B7-666395123D4F}">
          <x14:formula1>
            <xm:f>'(参考)リスト'!$E$16:$E$27</xm:f>
          </x14:formula1>
          <xm:sqref>R11:T34</xm:sqref>
        </x14:dataValidation>
        <x14:dataValidation type="list" allowBlank="1" showInputMessage="1" showErrorMessage="1" xr:uid="{5E00E107-05E7-464A-9789-2BBD0F8DC7E4}">
          <x14:formula1>
            <xm:f>'(参考)リスト'!$B$16:$B$21</xm:f>
          </x14:formula1>
          <xm:sqref>L11:M34</xm:sqref>
        </x14:dataValidation>
        <x14:dataValidation type="list" allowBlank="1" showInputMessage="1" showErrorMessage="1" xr:uid="{B1F24747-8B87-447B-8BDD-10A4D666456E}">
          <x14:formula1>
            <xm:f>'(参考)リスト'!$D$16:$D$18</xm:f>
          </x14:formula1>
          <xm:sqref>P11:Q34</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5B94-0A78-472D-931F-8C98AB65813B}">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S009</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0.04</v>
      </c>
      <c r="BS5" s="55">
        <f t="shared" si="1"/>
        <v>0</v>
      </c>
      <c r="BT5" s="55">
        <f t="shared" si="1"/>
        <v>0</v>
      </c>
      <c r="BU5" s="55">
        <f t="shared" si="1"/>
        <v>0</v>
      </c>
      <c r="BV5" s="55">
        <f t="shared" si="1"/>
        <v>3.98</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484</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545</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3.98</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527</v>
      </c>
      <c r="M12" s="892"/>
      <c r="N12" s="891" t="s">
        <v>545</v>
      </c>
      <c r="O12" s="892"/>
      <c r="P12" s="891" t="s">
        <v>515</v>
      </c>
      <c r="Q12" s="892"/>
      <c r="R12" s="813" t="s">
        <v>292</v>
      </c>
      <c r="S12" s="813"/>
      <c r="T12" s="813"/>
      <c r="U12" s="891" t="s">
        <v>525</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537</v>
      </c>
      <c r="O13" s="892"/>
      <c r="P13" s="891" t="s">
        <v>515</v>
      </c>
      <c r="Q13" s="892"/>
      <c r="R13" s="906" t="s">
        <v>292</v>
      </c>
      <c r="S13" s="907"/>
      <c r="T13" s="908"/>
      <c r="U13" s="891" t="s">
        <v>525</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543</v>
      </c>
      <c r="O18" s="892"/>
      <c r="P18" s="891"/>
      <c r="Q18" s="892"/>
      <c r="R18" s="906" t="s">
        <v>326</v>
      </c>
      <c r="S18" s="907"/>
      <c r="T18" s="908"/>
      <c r="U18" s="891" t="s">
        <v>531</v>
      </c>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t="s">
        <v>542</v>
      </c>
      <c r="M19" s="892"/>
      <c r="N19" s="891" t="s">
        <v>543</v>
      </c>
      <c r="O19" s="892"/>
      <c r="P19" s="891"/>
      <c r="Q19" s="892"/>
      <c r="R19" s="906" t="s">
        <v>326</v>
      </c>
      <c r="S19" s="907"/>
      <c r="T19" s="908"/>
      <c r="U19" s="891" t="s">
        <v>531</v>
      </c>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t="s">
        <v>527</v>
      </c>
      <c r="M20" s="892"/>
      <c r="N20" s="891" t="s">
        <v>545</v>
      </c>
      <c r="O20" s="892"/>
      <c r="P20" s="891" t="s">
        <v>515</v>
      </c>
      <c r="Q20" s="892"/>
      <c r="R20" s="906" t="s">
        <v>292</v>
      </c>
      <c r="S20" s="907"/>
      <c r="T20" s="908"/>
      <c r="U20" s="891" t="s">
        <v>524</v>
      </c>
      <c r="V20" s="892"/>
      <c r="W20" s="891"/>
      <c r="X20" s="892"/>
      <c r="Y20" s="54"/>
      <c r="Z20" s="54"/>
      <c r="AA20" s="54"/>
      <c r="AB20" s="54"/>
      <c r="AC20" s="60"/>
      <c r="AD20" s="60"/>
      <c r="AE20" s="60"/>
      <c r="AF20" s="60">
        <v>0.04</v>
      </c>
      <c r="AG20" s="60"/>
      <c r="AH20" s="60"/>
      <c r="AI20" s="60"/>
      <c r="AJ20" s="60"/>
      <c r="AK20" s="902"/>
      <c r="AL20" s="903"/>
      <c r="AM20" s="903"/>
      <c r="AN20" s="903"/>
      <c r="AO20" s="904"/>
      <c r="AP20" s="2"/>
      <c r="AQ20" s="59">
        <f t="shared" si="2"/>
        <v>2</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0.04</v>
      </c>
      <c r="AG35" s="124">
        <f t="shared" si="3"/>
        <v>0</v>
      </c>
      <c r="AH35" s="124">
        <f t="shared" si="3"/>
        <v>0</v>
      </c>
      <c r="AI35" s="124">
        <f t="shared" si="3"/>
        <v>0</v>
      </c>
      <c r="AJ35" s="125">
        <f t="shared" si="3"/>
        <v>3.98</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1</v>
      </c>
      <c r="AG37" s="905">
        <f t="shared" si="5"/>
        <v>0</v>
      </c>
      <c r="AH37" s="905">
        <f t="shared" si="5"/>
        <v>0</v>
      </c>
      <c r="AI37" s="905">
        <f t="shared" si="5"/>
        <v>0</v>
      </c>
      <c r="AJ37" s="905">
        <f>COUNTA(AJ11:AJ34)</f>
        <v>1</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Y11:AB34" xr:uid="{5F03B9B7-C798-4A53-A84A-4E38AB216AC9}">
      <formula1>"〇,"</formula1>
    </dataValidation>
    <dataValidation type="list" allowBlank="1" showInputMessage="1" showErrorMessage="1" sqref="N11:O34" xr:uid="{E66162AF-CFE1-45A1-B327-F93F021DBBE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B141279-7A6E-4B13-B4E1-D4C58863598F}">
          <x14:formula1>
            <xm:f>'(参考)リスト'!$D$16:$D$18</xm:f>
          </x14:formula1>
          <xm:sqref>P11:Q34</xm:sqref>
        </x14:dataValidation>
        <x14:dataValidation type="list" allowBlank="1" showInputMessage="1" showErrorMessage="1" xr:uid="{D29D1ED2-7CFB-42EA-8AA6-C77CD2C76A32}">
          <x14:formula1>
            <xm:f>'(参考)リスト'!$B$16:$B$21</xm:f>
          </x14:formula1>
          <xm:sqref>L11:M34</xm:sqref>
        </x14:dataValidation>
        <x14:dataValidation type="list" allowBlank="1" showInputMessage="1" showErrorMessage="1" xr:uid="{968B9EC4-C5A9-43C7-A4BB-F4B2A6089E14}">
          <x14:formula1>
            <xm:f>'(参考)リスト'!$E$16:$E$27</xm:f>
          </x14:formula1>
          <xm:sqref>R11:T34</xm:sqref>
        </x14:dataValidation>
        <x14:dataValidation type="list" allowBlank="1" showInputMessage="1" showErrorMessage="1" xr:uid="{49D48D59-C440-4EB2-B5E9-968F79A53B62}">
          <x14:formula1>
            <xm:f>'(参考)リスト'!$F$16:$F$21</xm:f>
          </x14:formula1>
          <xm:sqref>U11:X34</xm:sqref>
        </x14:dataValidation>
        <x14:dataValidation type="list" allowBlank="1" showInputMessage="1" showErrorMessage="1" xr:uid="{23488410-7B10-4D16-AB00-D5B844AEC916}">
          <x14:formula1>
            <xm:f>'(参考)リスト'!$G$16:$G$19</xm:f>
          </x14:formula1>
          <xm:sqref>AM35:AO38</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AE69-E30A-42E4-824C-DF72A6991841}">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S010</v>
      </c>
      <c r="AW5" s="292">
        <f>R7</f>
        <v>11</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0.37</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485</v>
      </c>
      <c r="O7" s="903"/>
      <c r="P7" s="949" t="s">
        <v>969</v>
      </c>
      <c r="Q7" s="923"/>
      <c r="R7" s="951">
        <v>11</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542</v>
      </c>
      <c r="M11" s="892"/>
      <c r="N11" s="891" t="s">
        <v>543</v>
      </c>
      <c r="O11" s="892"/>
      <c r="P11" s="891"/>
      <c r="Q11" s="892"/>
      <c r="R11" s="813" t="s">
        <v>326</v>
      </c>
      <c r="S11" s="813"/>
      <c r="T11" s="813"/>
      <c r="U11" s="891" t="s">
        <v>531</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1</v>
      </c>
      <c r="AS11" s="43" t="str">
        <f>IF(Y11&lt;&gt;"",1,"")</f>
        <v/>
      </c>
    </row>
    <row r="12" spans="2:86" ht="12" customHeight="1" x14ac:dyDescent="0.15">
      <c r="B12" s="937"/>
      <c r="C12" s="942"/>
      <c r="D12" s="940"/>
      <c r="E12" s="940"/>
      <c r="F12" s="940"/>
      <c r="G12" s="940"/>
      <c r="H12" s="940"/>
      <c r="I12" s="940"/>
      <c r="J12" s="941"/>
      <c r="K12" s="100">
        <v>2</v>
      </c>
      <c r="L12" s="891" t="s">
        <v>542</v>
      </c>
      <c r="M12" s="892"/>
      <c r="N12" s="891" t="s">
        <v>543</v>
      </c>
      <c r="O12" s="892"/>
      <c r="P12" s="891"/>
      <c r="Q12" s="892"/>
      <c r="R12" s="813" t="s">
        <v>326</v>
      </c>
      <c r="S12" s="813"/>
      <c r="T12" s="813"/>
      <c r="U12" s="891" t="s">
        <v>531</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1</v>
      </c>
    </row>
    <row r="13" spans="2:86" ht="12" customHeight="1" x14ac:dyDescent="0.15">
      <c r="B13" s="937"/>
      <c r="C13" s="942"/>
      <c r="D13" s="940"/>
      <c r="E13" s="940"/>
      <c r="F13" s="940"/>
      <c r="G13" s="940"/>
      <c r="H13" s="940"/>
      <c r="I13" s="940"/>
      <c r="J13" s="941"/>
      <c r="K13" s="100">
        <v>3</v>
      </c>
      <c r="L13" s="891" t="s">
        <v>527</v>
      </c>
      <c r="M13" s="892"/>
      <c r="N13" s="891" t="s">
        <v>545</v>
      </c>
      <c r="O13" s="892"/>
      <c r="P13" s="891" t="s">
        <v>515</v>
      </c>
      <c r="Q13" s="892"/>
      <c r="R13" s="906" t="s">
        <v>292</v>
      </c>
      <c r="S13" s="907"/>
      <c r="T13" s="908"/>
      <c r="U13" s="891" t="s">
        <v>524</v>
      </c>
      <c r="V13" s="892"/>
      <c r="W13" s="891" t="s">
        <v>516</v>
      </c>
      <c r="X13" s="892"/>
      <c r="Y13" s="54"/>
      <c r="Z13" s="54"/>
      <c r="AA13" s="54"/>
      <c r="AB13" s="54"/>
      <c r="AC13" s="291"/>
      <c r="AD13" s="291"/>
      <c r="AE13" s="291"/>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527</v>
      </c>
      <c r="M14" s="892"/>
      <c r="N14" s="891" t="s">
        <v>545</v>
      </c>
      <c r="O14" s="892"/>
      <c r="P14" s="891" t="s">
        <v>515</v>
      </c>
      <c r="Q14" s="892"/>
      <c r="R14" s="813" t="s">
        <v>292</v>
      </c>
      <c r="S14" s="813"/>
      <c r="T14" s="813"/>
      <c r="U14" s="891" t="s">
        <v>524</v>
      </c>
      <c r="V14" s="892"/>
      <c r="W14" s="891"/>
      <c r="X14" s="892"/>
      <c r="Y14" s="54"/>
      <c r="Z14" s="54"/>
      <c r="AA14" s="54"/>
      <c r="AB14" s="54"/>
      <c r="AC14" s="60"/>
      <c r="AD14" s="60"/>
      <c r="AE14" s="60"/>
      <c r="AF14" s="60">
        <v>0.37</v>
      </c>
      <c r="AG14" s="60"/>
      <c r="AH14" s="60"/>
      <c r="AI14" s="60"/>
      <c r="AJ14" s="60"/>
      <c r="AK14" s="902"/>
      <c r="AL14" s="903"/>
      <c r="AM14" s="903"/>
      <c r="AN14" s="903"/>
      <c r="AO14" s="904"/>
      <c r="AP14" s="2"/>
      <c r="AQ14" s="59">
        <f t="shared" si="2"/>
        <v>2</v>
      </c>
    </row>
    <row r="15" spans="2:86" ht="12" customHeight="1" x14ac:dyDescent="0.15">
      <c r="B15" s="937"/>
      <c r="C15" s="942"/>
      <c r="D15" s="940"/>
      <c r="E15" s="940"/>
      <c r="F15" s="940"/>
      <c r="G15" s="940"/>
      <c r="H15" s="940"/>
      <c r="I15" s="940"/>
      <c r="J15" s="941"/>
      <c r="K15" s="100">
        <v>5</v>
      </c>
      <c r="L15" s="891"/>
      <c r="M15" s="892"/>
      <c r="N15" s="891"/>
      <c r="O15" s="892"/>
      <c r="P15" s="891"/>
      <c r="Q15" s="892"/>
      <c r="R15" s="906"/>
      <c r="S15" s="907"/>
      <c r="T15" s="908"/>
      <c r="U15" s="891"/>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c r="M16" s="892"/>
      <c r="N16" s="891"/>
      <c r="O16" s="892"/>
      <c r="P16" s="891"/>
      <c r="Q16" s="892"/>
      <c r="R16" s="906"/>
      <c r="S16" s="907"/>
      <c r="T16" s="908"/>
      <c r="U16" s="891"/>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c r="M17" s="892"/>
      <c r="N17" s="891"/>
      <c r="O17" s="892"/>
      <c r="P17" s="891"/>
      <c r="Q17" s="892"/>
      <c r="R17" s="906"/>
      <c r="S17" s="907"/>
      <c r="T17" s="908"/>
      <c r="U17" s="891"/>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0.37</v>
      </c>
      <c r="AG35" s="124">
        <f t="shared" si="3"/>
        <v>0</v>
      </c>
      <c r="AH35" s="124">
        <f t="shared" si="3"/>
        <v>0</v>
      </c>
      <c r="AI35" s="124">
        <f t="shared" si="3"/>
        <v>0</v>
      </c>
      <c r="AJ35" s="125">
        <f t="shared" si="3"/>
        <v>0</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1</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Y11:AB34" xr:uid="{88120036-8956-4F90-AD57-38CC3E09733A}">
      <formula1>"〇,"</formula1>
    </dataValidation>
    <dataValidation type="list" allowBlank="1" showInputMessage="1" showErrorMessage="1" sqref="N11:O34" xr:uid="{3366DD2F-3D7A-45C6-B6A7-B1A53CEB5E5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D3BB1C-87E6-4D25-B107-2ECDC96A7391}">
          <x14:formula1>
            <xm:f>'(参考)リスト'!$D$16:$D$18</xm:f>
          </x14:formula1>
          <xm:sqref>P11:Q34</xm:sqref>
        </x14:dataValidation>
        <x14:dataValidation type="list" allowBlank="1" showInputMessage="1" showErrorMessage="1" xr:uid="{CCA4AD1D-0C72-4029-B3DF-A8DCF4F00013}">
          <x14:formula1>
            <xm:f>'(参考)リスト'!$B$16:$B$21</xm:f>
          </x14:formula1>
          <xm:sqref>L11:M34</xm:sqref>
        </x14:dataValidation>
        <x14:dataValidation type="list" allowBlank="1" showInputMessage="1" showErrorMessage="1" xr:uid="{56D04A17-0E46-4DF3-AAE5-A57F35BEC1FC}">
          <x14:formula1>
            <xm:f>'(参考)リスト'!$E$16:$E$27</xm:f>
          </x14:formula1>
          <xm:sqref>R11:T34</xm:sqref>
        </x14:dataValidation>
        <x14:dataValidation type="list" allowBlank="1" showInputMessage="1" showErrorMessage="1" xr:uid="{1884CDCE-737A-4F5F-AA83-523F0949D820}">
          <x14:formula1>
            <xm:f>'(参考)リスト'!$F$16:$F$21</xm:f>
          </x14:formula1>
          <xm:sqref>U11:X34</xm:sqref>
        </x14:dataValidation>
        <x14:dataValidation type="list" allowBlank="1" showInputMessage="1" showErrorMessage="1" xr:uid="{024D454A-3663-4454-A8FF-6F567EF160EF}">
          <x14:formula1>
            <xm:f>'(参考)リスト'!$G$16:$G$19</xm:f>
          </x14:formula1>
          <xm:sqref>AM35:AO38</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81F5-069E-43A2-B352-9AE0E28DA1AC}">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S011</v>
      </c>
      <c r="AW5" s="292">
        <f>R7</f>
        <v>11</v>
      </c>
      <c r="AX5" s="55" t="str">
        <f>AM35</f>
        <v>Ⅱ</v>
      </c>
      <c r="AY5" s="294" t="str">
        <f>IF(Y37&gt;0,Y37,"")</f>
        <v/>
      </c>
      <c r="AZ5" s="295" t="str">
        <f>IF(Y37&gt;0,"",IF(Z37&gt;0,Z37,""))</f>
        <v/>
      </c>
      <c r="BA5" s="295" t="str">
        <f>IF(Y37+Z37&gt;0,"",IF(AA37&gt;0,AA37,""))</f>
        <v/>
      </c>
      <c r="BB5" s="295">
        <f>IF(Y37+Z37+AA37&gt;0,"",IF(AB37&gt;0,AB37,""))</f>
        <v>1</v>
      </c>
      <c r="BC5" s="55">
        <f t="shared" ref="BC5:BJ5" si="0">AC37</f>
        <v>0</v>
      </c>
      <c r="BD5" s="55">
        <f t="shared" si="0"/>
        <v>0</v>
      </c>
      <c r="BE5" s="55">
        <f t="shared" si="0"/>
        <v>0</v>
      </c>
      <c r="BF5" s="55">
        <f t="shared" si="0"/>
        <v>1</v>
      </c>
      <c r="BG5" s="55">
        <f t="shared" si="0"/>
        <v>0</v>
      </c>
      <c r="BH5" s="55">
        <f t="shared" si="0"/>
        <v>0</v>
      </c>
      <c r="BI5" s="55">
        <f t="shared" si="0"/>
        <v>2</v>
      </c>
      <c r="BJ5" s="55">
        <f t="shared" si="0"/>
        <v>1</v>
      </c>
      <c r="BK5" s="55" t="str">
        <f>IF(Y37&gt;0,R7,"")</f>
        <v/>
      </c>
      <c r="BL5" s="296" t="str">
        <f>IF(Y37&gt;0,"",IF(Z37&gt;0,R7,""))</f>
        <v/>
      </c>
      <c r="BM5" s="296" t="str">
        <f>IF(Y37+Z37&gt;0,"",IF(AA37&gt;0,R7,""))</f>
        <v/>
      </c>
      <c r="BN5" s="296">
        <f>IF(Y37+Z37+AA37&gt;0,"",IF(AB37&gt;0,R7,""))</f>
        <v>11</v>
      </c>
      <c r="BO5" s="55">
        <f t="shared" ref="BO5:BV5" si="1">AC35</f>
        <v>0</v>
      </c>
      <c r="BP5" s="55">
        <f t="shared" si="1"/>
        <v>0</v>
      </c>
      <c r="BQ5" s="55">
        <f t="shared" si="1"/>
        <v>0</v>
      </c>
      <c r="BR5" s="55">
        <f t="shared" si="1"/>
        <v>0.21</v>
      </c>
      <c r="BS5" s="55">
        <f t="shared" si="1"/>
        <v>0</v>
      </c>
      <c r="BT5" s="55">
        <f t="shared" si="1"/>
        <v>0</v>
      </c>
      <c r="BU5" s="55">
        <f t="shared" si="1"/>
        <v>1.9</v>
      </c>
      <c r="BV5" s="55">
        <f t="shared" si="1"/>
        <v>1.08</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486</v>
      </c>
      <c r="O7" s="903"/>
      <c r="P7" s="949" t="s">
        <v>969</v>
      </c>
      <c r="Q7" s="923"/>
      <c r="R7" s="951">
        <v>11</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591</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1.08</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527</v>
      </c>
      <c r="M12" s="892"/>
      <c r="N12" s="891" t="s">
        <v>528</v>
      </c>
      <c r="O12" s="892"/>
      <c r="P12" s="891" t="s">
        <v>515</v>
      </c>
      <c r="Q12" s="892"/>
      <c r="R12" s="813" t="s">
        <v>292</v>
      </c>
      <c r="S12" s="813"/>
      <c r="T12" s="813"/>
      <c r="U12" s="891" t="s">
        <v>525</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570</v>
      </c>
      <c r="O13" s="892"/>
      <c r="P13" s="891" t="s">
        <v>515</v>
      </c>
      <c r="Q13" s="892"/>
      <c r="R13" s="906" t="s">
        <v>292</v>
      </c>
      <c r="S13" s="907"/>
      <c r="T13" s="908"/>
      <c r="U13" s="891" t="s">
        <v>525</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527</v>
      </c>
      <c r="M14" s="892"/>
      <c r="N14" s="891" t="s">
        <v>570</v>
      </c>
      <c r="O14" s="892"/>
      <c r="P14" s="891" t="s">
        <v>320</v>
      </c>
      <c r="Q14" s="892"/>
      <c r="R14" s="813" t="s">
        <v>320</v>
      </c>
      <c r="S14" s="813"/>
      <c r="T14" s="813"/>
      <c r="U14" s="891" t="s">
        <v>531</v>
      </c>
      <c r="V14" s="892"/>
      <c r="W14" s="891"/>
      <c r="X14" s="892"/>
      <c r="Y14" s="54"/>
      <c r="Z14" s="54"/>
      <c r="AA14" s="54"/>
      <c r="AB14" s="54"/>
      <c r="AC14" s="60"/>
      <c r="AD14" s="60"/>
      <c r="AE14" s="60"/>
      <c r="AF14" s="60"/>
      <c r="AG14" s="60"/>
      <c r="AH14" s="60"/>
      <c r="AI14" s="60">
        <v>1.9</v>
      </c>
      <c r="AJ14" s="60"/>
      <c r="AK14" s="902"/>
      <c r="AL14" s="903"/>
      <c r="AM14" s="903"/>
      <c r="AN14" s="903"/>
      <c r="AO14" s="904"/>
      <c r="AP14" s="2"/>
      <c r="AQ14" s="59">
        <f t="shared" si="2"/>
        <v>3</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576</v>
      </c>
      <c r="O18" s="892"/>
      <c r="P18" s="891" t="s">
        <v>320</v>
      </c>
      <c r="Q18" s="892"/>
      <c r="R18" s="906" t="s">
        <v>322</v>
      </c>
      <c r="S18" s="907"/>
      <c r="T18" s="908"/>
      <c r="U18" s="891" t="s">
        <v>525</v>
      </c>
      <c r="V18" s="892"/>
      <c r="W18" s="891"/>
      <c r="X18" s="892"/>
      <c r="Y18" s="54"/>
      <c r="Z18" s="54"/>
      <c r="AA18" s="54"/>
      <c r="AB18" s="54"/>
      <c r="AC18" s="60"/>
      <c r="AD18" s="60"/>
      <c r="AE18" s="60"/>
      <c r="AF18" s="60"/>
      <c r="AG18" s="60"/>
      <c r="AH18" s="60"/>
      <c r="AI18" s="60" t="s">
        <v>977</v>
      </c>
      <c r="AJ18" s="60"/>
      <c r="AK18" s="902" t="s">
        <v>598</v>
      </c>
      <c r="AL18" s="903"/>
      <c r="AM18" s="903"/>
      <c r="AN18" s="903"/>
      <c r="AO18" s="904"/>
      <c r="AP18" s="2"/>
      <c r="AQ18" s="59">
        <f t="shared" si="2"/>
        <v>3</v>
      </c>
    </row>
    <row r="19" spans="2:46" ht="12" customHeight="1" x14ac:dyDescent="0.15">
      <c r="B19" s="937"/>
      <c r="C19" s="942"/>
      <c r="D19" s="940"/>
      <c r="E19" s="940"/>
      <c r="F19" s="940"/>
      <c r="G19" s="940"/>
      <c r="H19" s="940"/>
      <c r="I19" s="940"/>
      <c r="J19" s="941"/>
      <c r="K19" s="100">
        <v>9</v>
      </c>
      <c r="L19" s="891" t="s">
        <v>527</v>
      </c>
      <c r="M19" s="892"/>
      <c r="N19" s="891" t="s">
        <v>545</v>
      </c>
      <c r="O19" s="892"/>
      <c r="P19" s="891" t="s">
        <v>515</v>
      </c>
      <c r="Q19" s="892"/>
      <c r="R19" s="906" t="s">
        <v>292</v>
      </c>
      <c r="S19" s="907"/>
      <c r="T19" s="908"/>
      <c r="U19" s="891" t="s">
        <v>524</v>
      </c>
      <c r="V19" s="892"/>
      <c r="W19" s="891"/>
      <c r="X19" s="892"/>
      <c r="Y19" s="54"/>
      <c r="Z19" s="54"/>
      <c r="AA19" s="54"/>
      <c r="AB19" s="54"/>
      <c r="AC19" s="60"/>
      <c r="AD19" s="60"/>
      <c r="AE19" s="60"/>
      <c r="AF19" s="60">
        <v>0.21</v>
      </c>
      <c r="AG19" s="60"/>
      <c r="AH19" s="60"/>
      <c r="AI19" s="60"/>
      <c r="AJ19" s="60"/>
      <c r="AK19" s="902"/>
      <c r="AL19" s="903"/>
      <c r="AM19" s="903"/>
      <c r="AN19" s="903"/>
      <c r="AO19" s="904"/>
      <c r="AP19" s="2"/>
      <c r="AQ19" s="59">
        <f t="shared" si="2"/>
        <v>2</v>
      </c>
    </row>
    <row r="20" spans="2:46" ht="12" customHeight="1" x14ac:dyDescent="0.15">
      <c r="B20" s="937"/>
      <c r="C20" s="942"/>
      <c r="D20" s="940"/>
      <c r="E20" s="940"/>
      <c r="F20" s="940"/>
      <c r="G20" s="940"/>
      <c r="H20" s="940"/>
      <c r="I20" s="940"/>
      <c r="J20" s="941"/>
      <c r="K20" s="100">
        <v>10</v>
      </c>
      <c r="L20" s="891" t="s">
        <v>527</v>
      </c>
      <c r="M20" s="892"/>
      <c r="N20" s="891" t="s">
        <v>558</v>
      </c>
      <c r="O20" s="892"/>
      <c r="P20" s="891" t="s">
        <v>521</v>
      </c>
      <c r="Q20" s="892"/>
      <c r="R20" s="906" t="s">
        <v>284</v>
      </c>
      <c r="S20" s="907"/>
      <c r="T20" s="908"/>
      <c r="U20" s="891" t="s">
        <v>524</v>
      </c>
      <c r="V20" s="892"/>
      <c r="W20" s="891"/>
      <c r="X20" s="892"/>
      <c r="Y20" s="54"/>
      <c r="Z20" s="54"/>
      <c r="AA20" s="54"/>
      <c r="AB20" s="54" t="s">
        <v>977</v>
      </c>
      <c r="AC20" s="60"/>
      <c r="AD20" s="60"/>
      <c r="AE20" s="60"/>
      <c r="AF20" s="60"/>
      <c r="AG20" s="60"/>
      <c r="AH20" s="60"/>
      <c r="AI20" s="60"/>
      <c r="AJ20" s="60"/>
      <c r="AK20" s="902" t="s">
        <v>979</v>
      </c>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0.21</v>
      </c>
      <c r="AG35" s="124">
        <f t="shared" si="3"/>
        <v>0</v>
      </c>
      <c r="AH35" s="124">
        <f t="shared" si="3"/>
        <v>0</v>
      </c>
      <c r="AI35" s="124">
        <f t="shared" si="3"/>
        <v>1.9</v>
      </c>
      <c r="AJ35" s="125">
        <f t="shared" si="3"/>
        <v>1.08</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1</v>
      </c>
      <c r="AC37" s="905">
        <f>COUNTA(AC11:AC34)</f>
        <v>0</v>
      </c>
      <c r="AD37" s="905">
        <f t="shared" ref="AD37:AI37" si="5">COUNTA(AD11:AD34)</f>
        <v>0</v>
      </c>
      <c r="AE37" s="905">
        <f t="shared" si="5"/>
        <v>0</v>
      </c>
      <c r="AF37" s="905">
        <f t="shared" si="5"/>
        <v>1</v>
      </c>
      <c r="AG37" s="905">
        <f t="shared" si="5"/>
        <v>0</v>
      </c>
      <c r="AH37" s="905">
        <f t="shared" si="5"/>
        <v>0</v>
      </c>
      <c r="AI37" s="905">
        <f t="shared" si="5"/>
        <v>2</v>
      </c>
      <c r="AJ37" s="905">
        <f>COUNTA(AJ11:AJ34)</f>
        <v>1</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N11:O34" xr:uid="{ABA459FB-99A2-4C51-850C-6A72C3684E3B}">
      <formula1>INDIRECT(L11)</formula1>
    </dataValidation>
    <dataValidation type="list" allowBlank="1" showInputMessage="1" showErrorMessage="1" sqref="Y11:AB34" xr:uid="{37A5F216-B14F-45B6-8EA1-50A4C79CA32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A84AF8D-5EEB-499A-86F5-D1CB5F6E127A}">
          <x14:formula1>
            <xm:f>'(参考)リスト'!$G$16:$G$19</xm:f>
          </x14:formula1>
          <xm:sqref>AM35:AO38</xm:sqref>
        </x14:dataValidation>
        <x14:dataValidation type="list" allowBlank="1" showInputMessage="1" showErrorMessage="1" xr:uid="{BD86DC34-AC67-4102-B696-86187CA26DC5}">
          <x14:formula1>
            <xm:f>'(参考)リスト'!$F$16:$F$21</xm:f>
          </x14:formula1>
          <xm:sqref>U11:X34</xm:sqref>
        </x14:dataValidation>
        <x14:dataValidation type="list" allowBlank="1" showInputMessage="1" showErrorMessage="1" xr:uid="{369E6D57-1E28-42CE-A4F2-0DE81472A8E9}">
          <x14:formula1>
            <xm:f>'(参考)リスト'!$E$16:$E$27</xm:f>
          </x14:formula1>
          <xm:sqref>R11:T34</xm:sqref>
        </x14:dataValidation>
        <x14:dataValidation type="list" allowBlank="1" showInputMessage="1" showErrorMessage="1" xr:uid="{66E705AA-6047-4C6B-A3A8-381F2B93C62A}">
          <x14:formula1>
            <xm:f>'(参考)リスト'!$B$16:$B$21</xm:f>
          </x14:formula1>
          <xm:sqref>L11:M34</xm:sqref>
        </x14:dataValidation>
        <x14:dataValidation type="list" allowBlank="1" showInputMessage="1" showErrorMessage="1" xr:uid="{A27280DD-AFF8-4E89-80DA-CC31AB396820}">
          <x14:formula1>
            <xm:f>'(参考)リスト'!$D$16:$D$18</xm:f>
          </x14:formula1>
          <xm:sqref>P11:Q34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ABAB-10DE-4C73-AA18-50A4D8F05EB1}">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S012</v>
      </c>
      <c r="AW5" s="292">
        <f>R7</f>
        <v>10.5</v>
      </c>
      <c r="AX5" s="55" t="str">
        <f>AM35</f>
        <v>Ⅱ</v>
      </c>
      <c r="AY5" s="294" t="str">
        <f>IF(Y37&gt;0,Y37,"")</f>
        <v/>
      </c>
      <c r="AZ5" s="295" t="str">
        <f>IF(Y37&gt;0,"",IF(Z37&gt;0,Z37,""))</f>
        <v/>
      </c>
      <c r="BA5" s="295">
        <f>IF(Y37+Z37&gt;0,"",IF(AA37&gt;0,AA37,""))</f>
        <v>1</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2</v>
      </c>
      <c r="BJ5" s="55">
        <f t="shared" si="0"/>
        <v>3</v>
      </c>
      <c r="BK5" s="55" t="str">
        <f>IF(Y37&gt;0,R7,"")</f>
        <v/>
      </c>
      <c r="BL5" s="296" t="str">
        <f>IF(Y37&gt;0,"",IF(Z37&gt;0,R7,""))</f>
        <v/>
      </c>
      <c r="BM5" s="296">
        <f>IF(Y37+Z37&gt;0,"",IF(AA37&gt;0,R7,""))</f>
        <v>10.5</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7.4799999999999995</v>
      </c>
      <c r="BV5" s="55">
        <f t="shared" si="1"/>
        <v>3.3899999999999997</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487</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591</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1.1299999999999999</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527</v>
      </c>
      <c r="M12" s="892"/>
      <c r="N12" s="891" t="s">
        <v>603</v>
      </c>
      <c r="O12" s="892"/>
      <c r="P12" s="891" t="s">
        <v>320</v>
      </c>
      <c r="Q12" s="892"/>
      <c r="R12" s="813" t="s">
        <v>320</v>
      </c>
      <c r="S12" s="813"/>
      <c r="T12" s="813"/>
      <c r="U12" s="891" t="s">
        <v>531</v>
      </c>
      <c r="V12" s="892"/>
      <c r="W12" s="891"/>
      <c r="X12" s="892"/>
      <c r="Y12" s="54"/>
      <c r="Z12" s="54"/>
      <c r="AA12" s="54"/>
      <c r="AB12" s="54"/>
      <c r="AC12" s="291"/>
      <c r="AD12" s="291"/>
      <c r="AE12" s="291"/>
      <c r="AF12" s="291"/>
      <c r="AG12" s="291"/>
      <c r="AH12" s="291"/>
      <c r="AI12" s="291"/>
      <c r="AJ12" s="291">
        <v>0.38</v>
      </c>
      <c r="AK12" s="902"/>
      <c r="AL12" s="903"/>
      <c r="AM12" s="903"/>
      <c r="AN12" s="903"/>
      <c r="AO12" s="904"/>
      <c r="AP12" s="2"/>
      <c r="AQ12" s="59">
        <f t="shared" si="2"/>
        <v>3</v>
      </c>
    </row>
    <row r="13" spans="2:86" ht="12" customHeight="1" x14ac:dyDescent="0.15">
      <c r="B13" s="937"/>
      <c r="C13" s="942"/>
      <c r="D13" s="940"/>
      <c r="E13" s="940"/>
      <c r="F13" s="940"/>
      <c r="G13" s="940"/>
      <c r="H13" s="940"/>
      <c r="I13" s="940"/>
      <c r="J13" s="941"/>
      <c r="K13" s="100">
        <v>3</v>
      </c>
      <c r="L13" s="891" t="s">
        <v>527</v>
      </c>
      <c r="M13" s="892"/>
      <c r="N13" s="891" t="s">
        <v>545</v>
      </c>
      <c r="O13" s="892"/>
      <c r="P13" s="891" t="s">
        <v>515</v>
      </c>
      <c r="Q13" s="892"/>
      <c r="R13" s="906" t="s">
        <v>326</v>
      </c>
      <c r="S13" s="907"/>
      <c r="T13" s="908"/>
      <c r="U13" s="891" t="s">
        <v>525</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527</v>
      </c>
      <c r="M14" s="892"/>
      <c r="N14" s="891" t="s">
        <v>549</v>
      </c>
      <c r="O14" s="892"/>
      <c r="P14" s="891" t="s">
        <v>320</v>
      </c>
      <c r="Q14" s="892"/>
      <c r="R14" s="813" t="s">
        <v>320</v>
      </c>
      <c r="S14" s="813"/>
      <c r="T14" s="813"/>
      <c r="U14" s="891" t="s">
        <v>531</v>
      </c>
      <c r="V14" s="892"/>
      <c r="W14" s="891"/>
      <c r="X14" s="892"/>
      <c r="Y14" s="54"/>
      <c r="Z14" s="54"/>
      <c r="AA14" s="54"/>
      <c r="AB14" s="54"/>
      <c r="AC14" s="60"/>
      <c r="AD14" s="60"/>
      <c r="AE14" s="60"/>
      <c r="AF14" s="60"/>
      <c r="AG14" s="60"/>
      <c r="AH14" s="60"/>
      <c r="AI14" s="60"/>
      <c r="AJ14" s="60">
        <v>1.88</v>
      </c>
      <c r="AK14" s="902"/>
      <c r="AL14" s="903"/>
      <c r="AM14" s="903"/>
      <c r="AN14" s="903"/>
      <c r="AO14" s="904"/>
      <c r="AP14" s="2"/>
      <c r="AQ14" s="59">
        <f t="shared" si="2"/>
        <v>3</v>
      </c>
    </row>
    <row r="15" spans="2:86" ht="12" customHeight="1" x14ac:dyDescent="0.15">
      <c r="B15" s="937"/>
      <c r="C15" s="942"/>
      <c r="D15" s="940"/>
      <c r="E15" s="940"/>
      <c r="F15" s="940"/>
      <c r="G15" s="940"/>
      <c r="H15" s="940"/>
      <c r="I15" s="940"/>
      <c r="J15" s="941"/>
      <c r="K15" s="100">
        <v>5</v>
      </c>
      <c r="L15" s="891" t="s">
        <v>527</v>
      </c>
      <c r="M15" s="892"/>
      <c r="N15" s="891" t="s">
        <v>549</v>
      </c>
      <c r="O15" s="892"/>
      <c r="P15" s="891" t="s">
        <v>320</v>
      </c>
      <c r="Q15" s="892"/>
      <c r="R15" s="906" t="s">
        <v>320</v>
      </c>
      <c r="S15" s="907"/>
      <c r="T15" s="908"/>
      <c r="U15" s="891" t="s">
        <v>531</v>
      </c>
      <c r="V15" s="892"/>
      <c r="W15" s="891"/>
      <c r="X15" s="892"/>
      <c r="Y15" s="54"/>
      <c r="Z15" s="54"/>
      <c r="AA15" s="54"/>
      <c r="AB15" s="54"/>
      <c r="AC15" s="60"/>
      <c r="AD15" s="60"/>
      <c r="AE15" s="60"/>
      <c r="AF15" s="60"/>
      <c r="AG15" s="60"/>
      <c r="AH15" s="60"/>
      <c r="AI15" s="60">
        <v>5.0599999999999996</v>
      </c>
      <c r="AJ15" s="60"/>
      <c r="AK15" s="902"/>
      <c r="AL15" s="903"/>
      <c r="AM15" s="903"/>
      <c r="AN15" s="903"/>
      <c r="AO15" s="904"/>
      <c r="AP15" s="2"/>
      <c r="AQ15" s="59">
        <f t="shared" si="2"/>
        <v>3</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543</v>
      </c>
      <c r="O18" s="892"/>
      <c r="P18" s="891"/>
      <c r="Q18" s="892"/>
      <c r="R18" s="906" t="s">
        <v>326</v>
      </c>
      <c r="S18" s="907"/>
      <c r="T18" s="908"/>
      <c r="U18" s="891" t="s">
        <v>531</v>
      </c>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t="s">
        <v>542</v>
      </c>
      <c r="M19" s="892"/>
      <c r="N19" s="891" t="s">
        <v>543</v>
      </c>
      <c r="O19" s="892"/>
      <c r="P19" s="891"/>
      <c r="Q19" s="892"/>
      <c r="R19" s="906" t="s">
        <v>326</v>
      </c>
      <c r="S19" s="907"/>
      <c r="T19" s="908"/>
      <c r="U19" s="891" t="s">
        <v>531</v>
      </c>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t="s">
        <v>542</v>
      </c>
      <c r="M20" s="892"/>
      <c r="N20" s="891" t="s">
        <v>543</v>
      </c>
      <c r="O20" s="892"/>
      <c r="P20" s="891"/>
      <c r="Q20" s="892"/>
      <c r="R20" s="906" t="s">
        <v>326</v>
      </c>
      <c r="S20" s="907"/>
      <c r="T20" s="908"/>
      <c r="U20" s="891" t="s">
        <v>531</v>
      </c>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t="s">
        <v>542</v>
      </c>
      <c r="M21" s="892"/>
      <c r="N21" s="891" t="s">
        <v>543</v>
      </c>
      <c r="O21" s="892"/>
      <c r="P21" s="891"/>
      <c r="Q21" s="892"/>
      <c r="R21" s="906" t="s">
        <v>326</v>
      </c>
      <c r="S21" s="907"/>
      <c r="T21" s="908"/>
      <c r="U21" s="891" t="s">
        <v>531</v>
      </c>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t="s">
        <v>527</v>
      </c>
      <c r="M22" s="892"/>
      <c r="N22" s="891" t="s">
        <v>549</v>
      </c>
      <c r="O22" s="892"/>
      <c r="P22" s="891" t="s">
        <v>320</v>
      </c>
      <c r="Q22" s="892"/>
      <c r="R22" s="906" t="s">
        <v>320</v>
      </c>
      <c r="S22" s="907"/>
      <c r="T22" s="908"/>
      <c r="U22" s="891" t="s">
        <v>524</v>
      </c>
      <c r="V22" s="892"/>
      <c r="W22" s="891"/>
      <c r="X22" s="892"/>
      <c r="Y22" s="54"/>
      <c r="Z22" s="54"/>
      <c r="AA22" s="54"/>
      <c r="AB22" s="54"/>
      <c r="AC22" s="60"/>
      <c r="AD22" s="60"/>
      <c r="AE22" s="60"/>
      <c r="AF22" s="60"/>
      <c r="AG22" s="60"/>
      <c r="AH22" s="60"/>
      <c r="AI22" s="60">
        <v>2.42</v>
      </c>
      <c r="AJ22" s="60"/>
      <c r="AK22" s="902"/>
      <c r="AL22" s="903"/>
      <c r="AM22" s="903"/>
      <c r="AN22" s="903"/>
      <c r="AO22" s="904"/>
      <c r="AP22" s="2"/>
      <c r="AQ22" s="59">
        <f t="shared" si="2"/>
        <v>3</v>
      </c>
    </row>
    <row r="23" spans="2:46" ht="12" customHeight="1" x14ac:dyDescent="0.15">
      <c r="B23" s="937"/>
      <c r="C23" s="942"/>
      <c r="D23" s="940"/>
      <c r="E23" s="940"/>
      <c r="F23" s="940"/>
      <c r="G23" s="940"/>
      <c r="H23" s="940"/>
      <c r="I23" s="940"/>
      <c r="J23" s="941"/>
      <c r="K23" s="100">
        <v>13</v>
      </c>
      <c r="L23" s="891" t="s">
        <v>527</v>
      </c>
      <c r="M23" s="892"/>
      <c r="N23" s="891" t="s">
        <v>558</v>
      </c>
      <c r="O23" s="892"/>
      <c r="P23" s="891" t="s">
        <v>521</v>
      </c>
      <c r="Q23" s="892"/>
      <c r="R23" s="906" t="s">
        <v>284</v>
      </c>
      <c r="S23" s="907"/>
      <c r="T23" s="908"/>
      <c r="U23" s="891" t="s">
        <v>524</v>
      </c>
      <c r="V23" s="892"/>
      <c r="W23" s="891"/>
      <c r="X23" s="892"/>
      <c r="Y23" s="54"/>
      <c r="Z23" s="54"/>
      <c r="AA23" s="54" t="s">
        <v>977</v>
      </c>
      <c r="AB23" s="54"/>
      <c r="AC23" s="60"/>
      <c r="AD23" s="60"/>
      <c r="AE23" s="60"/>
      <c r="AF23" s="60"/>
      <c r="AG23" s="60"/>
      <c r="AH23" s="60"/>
      <c r="AI23" s="60"/>
      <c r="AJ23" s="60"/>
      <c r="AK23" s="902" t="s">
        <v>980</v>
      </c>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7.4799999999999995</v>
      </c>
      <c r="AJ35" s="125">
        <f t="shared" si="3"/>
        <v>3.3899999999999997</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1</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2</v>
      </c>
      <c r="AJ37" s="905">
        <f>COUNTA(AJ11:AJ34)</f>
        <v>3</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1E3040A2-77F4-43D9-9FAE-C941306BFDFD}">
      <formula1>"〇,"</formula1>
    </dataValidation>
    <dataValidation type="list" allowBlank="1" showInputMessage="1" showErrorMessage="1" sqref="N11:O34" xr:uid="{03D612B3-CF88-40BE-949C-8B24CC48E4A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555789-58A5-4B0B-A8AD-3C919C284F57}">
          <x14:formula1>
            <xm:f>'(参考)リスト'!$D$16:$D$18</xm:f>
          </x14:formula1>
          <xm:sqref>P11:Q34</xm:sqref>
        </x14:dataValidation>
        <x14:dataValidation type="list" allowBlank="1" showInputMessage="1" showErrorMessage="1" xr:uid="{A0F0366D-B745-4699-8F0A-30258DE47258}">
          <x14:formula1>
            <xm:f>'(参考)リスト'!$B$16:$B$21</xm:f>
          </x14:formula1>
          <xm:sqref>L11:M34</xm:sqref>
        </x14:dataValidation>
        <x14:dataValidation type="list" allowBlank="1" showInputMessage="1" showErrorMessage="1" xr:uid="{6F675F99-6C90-411E-AB01-F75C3CCEF320}">
          <x14:formula1>
            <xm:f>'(参考)リスト'!$E$16:$E$27</xm:f>
          </x14:formula1>
          <xm:sqref>R11:T34</xm:sqref>
        </x14:dataValidation>
        <x14:dataValidation type="list" allowBlank="1" showInputMessage="1" showErrorMessage="1" xr:uid="{5ECC5B91-6F05-424F-A1E2-E4FF10920D25}">
          <x14:formula1>
            <xm:f>'(参考)リスト'!$F$16:$F$21</xm:f>
          </x14:formula1>
          <xm:sqref>U11:X34</xm:sqref>
        </x14:dataValidation>
        <x14:dataValidation type="list" allowBlank="1" showInputMessage="1" showErrorMessage="1" xr:uid="{8B6F9DEB-70DD-47DD-9C29-17BEC214A6C1}">
          <x14:formula1>
            <xm:f>'(参考)リスト'!$G$16:$G$19</xm:f>
          </x14:formula1>
          <xm:sqref>AM35:AO38</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4948-96FE-4BA2-90FB-5E937EBC5261}">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S013</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2</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0.01</v>
      </c>
      <c r="BR5" s="55">
        <f t="shared" si="1"/>
        <v>4.9300000000000006</v>
      </c>
      <c r="BS5" s="55">
        <f t="shared" si="1"/>
        <v>0</v>
      </c>
      <c r="BT5" s="55">
        <f t="shared" si="1"/>
        <v>0</v>
      </c>
      <c r="BU5" s="55">
        <f t="shared" si="1"/>
        <v>0</v>
      </c>
      <c r="BV5" s="55">
        <f t="shared" si="1"/>
        <v>4.6900000000000004</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488</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591</v>
      </c>
      <c r="O11" s="892"/>
      <c r="P11" s="891" t="s">
        <v>515</v>
      </c>
      <c r="Q11" s="892"/>
      <c r="R11" s="813" t="s">
        <v>292</v>
      </c>
      <c r="S11" s="813"/>
      <c r="T11" s="813"/>
      <c r="U11" s="891" t="s">
        <v>531</v>
      </c>
      <c r="V11" s="892"/>
      <c r="W11" s="891"/>
      <c r="X11" s="892"/>
      <c r="Y11" s="54"/>
      <c r="Z11" s="54"/>
      <c r="AA11" s="54"/>
      <c r="AB11" s="54"/>
      <c r="AC11" s="60"/>
      <c r="AD11" s="60"/>
      <c r="AE11" s="60"/>
      <c r="AF11" s="60">
        <v>4.8600000000000003</v>
      </c>
      <c r="AG11" s="60"/>
      <c r="AH11" s="60"/>
      <c r="AI11" s="60"/>
      <c r="AJ11" s="60"/>
      <c r="AK11" s="902"/>
      <c r="AL11" s="903"/>
      <c r="AM11" s="903"/>
      <c r="AN11" s="903"/>
      <c r="AO11" s="904"/>
      <c r="AP11" s="2"/>
      <c r="AQ11" s="59">
        <f t="shared" ref="AQ11:AQ27" si="2">IF(P11="材質劣化",2,IF(P11="漏水",3,1))</f>
        <v>2</v>
      </c>
      <c r="AS11" s="43" t="str">
        <f>IF(Y11&lt;&gt;"",1,"")</f>
        <v/>
      </c>
    </row>
    <row r="12" spans="2:86" ht="12" customHeight="1" x14ac:dyDescent="0.15">
      <c r="B12" s="937"/>
      <c r="C12" s="942"/>
      <c r="D12" s="940"/>
      <c r="E12" s="940"/>
      <c r="F12" s="940"/>
      <c r="G12" s="940"/>
      <c r="H12" s="940"/>
      <c r="I12" s="940"/>
      <c r="J12" s="941"/>
      <c r="K12" s="100">
        <v>2</v>
      </c>
      <c r="L12" s="891" t="s">
        <v>527</v>
      </c>
      <c r="M12" s="892"/>
      <c r="N12" s="891" t="s">
        <v>545</v>
      </c>
      <c r="O12" s="892"/>
      <c r="P12" s="891" t="s">
        <v>515</v>
      </c>
      <c r="Q12" s="892"/>
      <c r="R12" s="813" t="s">
        <v>292</v>
      </c>
      <c r="S12" s="813"/>
      <c r="T12" s="813"/>
      <c r="U12" s="891" t="s">
        <v>525</v>
      </c>
      <c r="V12" s="892"/>
      <c r="W12" s="891"/>
      <c r="X12" s="892"/>
      <c r="Y12" s="54"/>
      <c r="Z12" s="54"/>
      <c r="AA12" s="54"/>
      <c r="AB12" s="54"/>
      <c r="AC12" s="291"/>
      <c r="AD12" s="291"/>
      <c r="AE12" s="291"/>
      <c r="AF12" s="291">
        <v>7.0000000000000007E-2</v>
      </c>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558</v>
      </c>
      <c r="O13" s="892"/>
      <c r="P13" s="891" t="s">
        <v>320</v>
      </c>
      <c r="Q13" s="892"/>
      <c r="R13" s="906" t="s">
        <v>320</v>
      </c>
      <c r="S13" s="907"/>
      <c r="T13" s="908"/>
      <c r="U13" s="891" t="s">
        <v>531</v>
      </c>
      <c r="V13" s="892"/>
      <c r="W13" s="891"/>
      <c r="X13" s="892"/>
      <c r="Y13" s="54"/>
      <c r="Z13" s="54"/>
      <c r="AA13" s="54"/>
      <c r="AB13" s="54"/>
      <c r="AC13" s="291"/>
      <c r="AD13" s="291"/>
      <c r="AE13" s="291"/>
      <c r="AF13" s="291"/>
      <c r="AG13" s="291"/>
      <c r="AH13" s="291"/>
      <c r="AI13" s="291"/>
      <c r="AJ13" s="291">
        <v>4.6900000000000004</v>
      </c>
      <c r="AK13" s="902"/>
      <c r="AL13" s="903"/>
      <c r="AM13" s="903"/>
      <c r="AN13" s="903"/>
      <c r="AO13" s="904"/>
      <c r="AP13" s="2"/>
      <c r="AQ13" s="59">
        <f t="shared" si="2"/>
        <v>3</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527</v>
      </c>
      <c r="M18" s="892"/>
      <c r="N18" s="891" t="s">
        <v>558</v>
      </c>
      <c r="O18" s="892"/>
      <c r="P18" s="891" t="s">
        <v>515</v>
      </c>
      <c r="Q18" s="892"/>
      <c r="R18" s="906" t="s">
        <v>301</v>
      </c>
      <c r="S18" s="907"/>
      <c r="T18" s="908"/>
      <c r="U18" s="891" t="s">
        <v>524</v>
      </c>
      <c r="V18" s="892"/>
      <c r="W18" s="891"/>
      <c r="X18" s="892"/>
      <c r="Y18" s="54"/>
      <c r="Z18" s="54"/>
      <c r="AA18" s="54"/>
      <c r="AB18" s="54"/>
      <c r="AC18" s="60"/>
      <c r="AD18" s="60"/>
      <c r="AE18" s="60">
        <v>0.01</v>
      </c>
      <c r="AF18" s="60"/>
      <c r="AG18" s="60"/>
      <c r="AH18" s="60"/>
      <c r="AI18" s="60"/>
      <c r="AJ18" s="60"/>
      <c r="AK18" s="902"/>
      <c r="AL18" s="903"/>
      <c r="AM18" s="903"/>
      <c r="AN18" s="903"/>
      <c r="AO18" s="904"/>
      <c r="AP18" s="2"/>
      <c r="AQ18" s="59">
        <f t="shared" si="2"/>
        <v>2</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0.01</v>
      </c>
      <c r="AF35" s="124">
        <f t="shared" si="3"/>
        <v>4.9300000000000006</v>
      </c>
      <c r="AG35" s="124">
        <f t="shared" si="3"/>
        <v>0</v>
      </c>
      <c r="AH35" s="124">
        <f t="shared" si="3"/>
        <v>0</v>
      </c>
      <c r="AI35" s="124">
        <f t="shared" si="3"/>
        <v>0</v>
      </c>
      <c r="AJ35" s="125">
        <f t="shared" si="3"/>
        <v>4.6900000000000004</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1</v>
      </c>
      <c r="AF37" s="905">
        <f t="shared" si="5"/>
        <v>2</v>
      </c>
      <c r="AG37" s="905">
        <f t="shared" si="5"/>
        <v>0</v>
      </c>
      <c r="AH37" s="905">
        <f t="shared" si="5"/>
        <v>0</v>
      </c>
      <c r="AI37" s="905">
        <f t="shared" si="5"/>
        <v>0</v>
      </c>
      <c r="AJ37" s="905">
        <f>COUNTA(AJ11:AJ34)</f>
        <v>1</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N11:O34" xr:uid="{8290EA57-D32E-44B9-ABB1-75F8C6A482A3}">
      <formula1>INDIRECT(L11)</formula1>
    </dataValidation>
    <dataValidation type="list" allowBlank="1" showInputMessage="1" showErrorMessage="1" sqref="Y11:AB34" xr:uid="{75E99CCC-6E00-4F1F-9114-0E130E812F2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983254-F33D-418F-8B68-490667596D39}">
          <x14:formula1>
            <xm:f>'(参考)リスト'!$G$16:$G$19</xm:f>
          </x14:formula1>
          <xm:sqref>AM35:AO38</xm:sqref>
        </x14:dataValidation>
        <x14:dataValidation type="list" allowBlank="1" showInputMessage="1" showErrorMessage="1" xr:uid="{139F1F80-1A1D-44A1-B00A-912EAF3C924C}">
          <x14:formula1>
            <xm:f>'(参考)リスト'!$F$16:$F$21</xm:f>
          </x14:formula1>
          <xm:sqref>U11:X34</xm:sqref>
        </x14:dataValidation>
        <x14:dataValidation type="list" allowBlank="1" showInputMessage="1" showErrorMessage="1" xr:uid="{019B5C8F-9B83-4A0F-AF24-3BD4B5CD78DF}">
          <x14:formula1>
            <xm:f>'(参考)リスト'!$E$16:$E$27</xm:f>
          </x14:formula1>
          <xm:sqref>R11:T34</xm:sqref>
        </x14:dataValidation>
        <x14:dataValidation type="list" allowBlank="1" showInputMessage="1" showErrorMessage="1" xr:uid="{5FBFF572-5124-496E-B3EC-61B6015D7FED}">
          <x14:formula1>
            <xm:f>'(参考)リスト'!$B$16:$B$21</xm:f>
          </x14:formula1>
          <xm:sqref>L11:M34</xm:sqref>
        </x14:dataValidation>
        <x14:dataValidation type="list" allowBlank="1" showInputMessage="1" showErrorMessage="1" xr:uid="{175CFFC3-9587-42AB-9B57-B1215A3DFC52}">
          <x14:formula1>
            <xm:f>'(参考)リスト'!$D$16:$D$18</xm:f>
          </x14:formula1>
          <xm:sqref>P11:Q34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63A6-6361-4AF6-8B84-D6F147F35AFF}">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S014</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0.77</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489</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603</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0.77</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527</v>
      </c>
      <c r="M12" s="892"/>
      <c r="N12" s="891" t="s">
        <v>545</v>
      </c>
      <c r="O12" s="892"/>
      <c r="P12" s="891" t="s">
        <v>515</v>
      </c>
      <c r="Q12" s="892"/>
      <c r="R12" s="813" t="s">
        <v>292</v>
      </c>
      <c r="S12" s="813"/>
      <c r="T12" s="813"/>
      <c r="U12" s="891" t="s">
        <v>525</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545</v>
      </c>
      <c r="O13" s="892"/>
      <c r="P13" s="891" t="s">
        <v>515</v>
      </c>
      <c r="Q13" s="892"/>
      <c r="R13" s="906" t="s">
        <v>292</v>
      </c>
      <c r="S13" s="907"/>
      <c r="T13" s="908"/>
      <c r="U13" s="891" t="s">
        <v>525</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527</v>
      </c>
      <c r="M14" s="892"/>
      <c r="N14" s="891" t="s">
        <v>537</v>
      </c>
      <c r="O14" s="892"/>
      <c r="P14" s="891" t="s">
        <v>515</v>
      </c>
      <c r="Q14" s="892"/>
      <c r="R14" s="813" t="s">
        <v>326</v>
      </c>
      <c r="S14" s="813"/>
      <c r="T14" s="813"/>
      <c r="U14" s="891" t="s">
        <v>525</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2</v>
      </c>
    </row>
    <row r="15" spans="2:86" ht="12" customHeight="1" x14ac:dyDescent="0.15">
      <c r="B15" s="937"/>
      <c r="C15" s="942"/>
      <c r="D15" s="940"/>
      <c r="E15" s="940"/>
      <c r="F15" s="940"/>
      <c r="G15" s="940"/>
      <c r="H15" s="940"/>
      <c r="I15" s="940"/>
      <c r="J15" s="941"/>
      <c r="K15" s="100">
        <v>5</v>
      </c>
      <c r="L15" s="891" t="s">
        <v>527</v>
      </c>
      <c r="M15" s="892"/>
      <c r="N15" s="891" t="s">
        <v>545</v>
      </c>
      <c r="O15" s="892"/>
      <c r="P15" s="891" t="s">
        <v>515</v>
      </c>
      <c r="Q15" s="892"/>
      <c r="R15" s="906" t="s">
        <v>292</v>
      </c>
      <c r="S15" s="907"/>
      <c r="T15" s="908"/>
      <c r="U15" s="891" t="s">
        <v>525</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2</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543</v>
      </c>
      <c r="O18" s="892"/>
      <c r="P18" s="891"/>
      <c r="Q18" s="892"/>
      <c r="R18" s="906" t="s">
        <v>326</v>
      </c>
      <c r="S18" s="907"/>
      <c r="T18" s="908"/>
      <c r="U18" s="891" t="s">
        <v>531</v>
      </c>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0.77</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0</v>
      </c>
      <c r="AJ37" s="905">
        <f>COUNTA(AJ11:AJ34)</f>
        <v>1</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N11:O34" xr:uid="{3DE6F9EA-6E50-4530-9EB1-8F6B55179962}">
      <formula1>INDIRECT(L11)</formula1>
    </dataValidation>
    <dataValidation type="list" allowBlank="1" showInputMessage="1" showErrorMessage="1" sqref="Y11:AB34" xr:uid="{82425118-5A16-4A51-9081-4D893219391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A00F6E6-8471-4265-A65C-EEA25DD6C512}">
          <x14:formula1>
            <xm:f>'(参考)リスト'!$G$16:$G$19</xm:f>
          </x14:formula1>
          <xm:sqref>AM35:AO38</xm:sqref>
        </x14:dataValidation>
        <x14:dataValidation type="list" allowBlank="1" showInputMessage="1" showErrorMessage="1" xr:uid="{124F0582-AC43-46A8-9BC8-A8D98B09716E}">
          <x14:formula1>
            <xm:f>'(参考)リスト'!$F$16:$F$21</xm:f>
          </x14:formula1>
          <xm:sqref>U11:X34</xm:sqref>
        </x14:dataValidation>
        <x14:dataValidation type="list" allowBlank="1" showInputMessage="1" showErrorMessage="1" xr:uid="{1C37CF10-697E-4E75-BAF0-ECF937EC10D7}">
          <x14:formula1>
            <xm:f>'(参考)リスト'!$E$16:$E$27</xm:f>
          </x14:formula1>
          <xm:sqref>R11:T34</xm:sqref>
        </x14:dataValidation>
        <x14:dataValidation type="list" allowBlank="1" showInputMessage="1" showErrorMessage="1" xr:uid="{9D2AA398-73C4-4467-AC32-571D033DC05E}">
          <x14:formula1>
            <xm:f>'(参考)リスト'!$B$16:$B$21</xm:f>
          </x14:formula1>
          <xm:sqref>L11:M34</xm:sqref>
        </x14:dataValidation>
        <x14:dataValidation type="list" allowBlank="1" showInputMessage="1" showErrorMessage="1" xr:uid="{11F03EA5-0346-4124-BF1D-9A691657246B}">
          <x14:formula1>
            <xm:f>'(参考)リスト'!$D$16:$D$18</xm:f>
          </x14:formula1>
          <xm:sqref>P11:Q34</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E1E39-4349-4E8D-98C4-BE8B9978B172}">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S015</v>
      </c>
      <c r="AW5" s="292">
        <f>R7</f>
        <v>10.5</v>
      </c>
      <c r="AX5" s="55" t="str">
        <f>AM35</f>
        <v>Ⅱ</v>
      </c>
      <c r="AY5" s="294" t="str">
        <f>IF(Y37&gt;0,Y37,"")</f>
        <v/>
      </c>
      <c r="AZ5" s="295" t="str">
        <f>IF(Y37&gt;0,"",IF(Z37&gt;0,Z37,""))</f>
        <v/>
      </c>
      <c r="BA5" s="295">
        <f>IF(Y37+Z37&gt;0,"",IF(AA37&gt;0,AA37,""))</f>
        <v>1</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2</v>
      </c>
      <c r="BK5" s="55" t="str">
        <f>IF(Y37&gt;0,R7,"")</f>
        <v/>
      </c>
      <c r="BL5" s="296" t="str">
        <f>IF(Y37&gt;0,"",IF(Z37&gt;0,R7,""))</f>
        <v/>
      </c>
      <c r="BM5" s="296">
        <f>IF(Y37+Z37&gt;0,"",IF(AA37&gt;0,R7,""))</f>
        <v>10.5</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5.66</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490</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603</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0.13</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527</v>
      </c>
      <c r="M12" s="892"/>
      <c r="N12" s="891" t="s">
        <v>545</v>
      </c>
      <c r="O12" s="892"/>
      <c r="P12" s="891" t="s">
        <v>515</v>
      </c>
      <c r="Q12" s="892"/>
      <c r="R12" s="813" t="s">
        <v>292</v>
      </c>
      <c r="S12" s="813"/>
      <c r="T12" s="813"/>
      <c r="U12" s="891" t="s">
        <v>525</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558</v>
      </c>
      <c r="O13" s="892"/>
      <c r="P13" s="891" t="s">
        <v>320</v>
      </c>
      <c r="Q13" s="892"/>
      <c r="R13" s="906" t="s">
        <v>320</v>
      </c>
      <c r="S13" s="907"/>
      <c r="T13" s="908"/>
      <c r="U13" s="891" t="s">
        <v>531</v>
      </c>
      <c r="V13" s="892"/>
      <c r="W13" s="891"/>
      <c r="X13" s="892"/>
      <c r="Y13" s="54"/>
      <c r="Z13" s="54"/>
      <c r="AA13" s="54"/>
      <c r="AB13" s="54"/>
      <c r="AC13" s="291"/>
      <c r="AD13" s="291"/>
      <c r="AE13" s="291"/>
      <c r="AF13" s="291"/>
      <c r="AG13" s="291"/>
      <c r="AH13" s="291"/>
      <c r="AI13" s="291"/>
      <c r="AJ13" s="291">
        <v>5.53</v>
      </c>
      <c r="AK13" s="902"/>
      <c r="AL13" s="903"/>
      <c r="AM13" s="903"/>
      <c r="AN13" s="903"/>
      <c r="AO13" s="904"/>
      <c r="AP13" s="2"/>
      <c r="AQ13" s="59">
        <f t="shared" si="2"/>
        <v>3</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543</v>
      </c>
      <c r="O18" s="892"/>
      <c r="P18" s="891"/>
      <c r="Q18" s="892"/>
      <c r="R18" s="906" t="s">
        <v>326</v>
      </c>
      <c r="S18" s="907"/>
      <c r="T18" s="908"/>
      <c r="U18" s="891" t="s">
        <v>531</v>
      </c>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t="s">
        <v>527</v>
      </c>
      <c r="M19" s="892"/>
      <c r="N19" s="891" t="s">
        <v>558</v>
      </c>
      <c r="O19" s="892"/>
      <c r="P19" s="891" t="s">
        <v>521</v>
      </c>
      <c r="Q19" s="892"/>
      <c r="R19" s="906" t="s">
        <v>284</v>
      </c>
      <c r="S19" s="907"/>
      <c r="T19" s="908"/>
      <c r="U19" s="891" t="s">
        <v>524</v>
      </c>
      <c r="V19" s="892"/>
      <c r="W19" s="891"/>
      <c r="X19" s="892"/>
      <c r="Y19" s="54"/>
      <c r="Z19" s="54"/>
      <c r="AA19" s="54" t="s">
        <v>977</v>
      </c>
      <c r="AB19" s="54"/>
      <c r="AC19" s="60"/>
      <c r="AD19" s="60"/>
      <c r="AE19" s="60"/>
      <c r="AF19" s="60"/>
      <c r="AG19" s="60"/>
      <c r="AH19" s="60"/>
      <c r="AI19" s="60"/>
      <c r="AJ19" s="60"/>
      <c r="AK19" s="902" t="s">
        <v>981</v>
      </c>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5.66</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1</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0</v>
      </c>
      <c r="AJ37" s="905">
        <f>COUNTA(AJ11:AJ34)</f>
        <v>2</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3B46F282-B6AC-4F76-9F25-85BC55873444}">
      <formula1>"〇,"</formula1>
    </dataValidation>
    <dataValidation type="list" allowBlank="1" showInputMessage="1" showErrorMessage="1" sqref="N11:O34" xr:uid="{2AD9FBFA-5B7F-47BC-AA2C-6E42B20351E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076F0AA-0073-49E0-AF59-F7B591A83950}">
          <x14:formula1>
            <xm:f>'(参考)リスト'!$D$16:$D$18</xm:f>
          </x14:formula1>
          <xm:sqref>P11:Q34</xm:sqref>
        </x14:dataValidation>
        <x14:dataValidation type="list" allowBlank="1" showInputMessage="1" showErrorMessage="1" xr:uid="{AE83120B-A05A-4BD6-9F7A-EA889B58E104}">
          <x14:formula1>
            <xm:f>'(参考)リスト'!$B$16:$B$21</xm:f>
          </x14:formula1>
          <xm:sqref>L11:M34</xm:sqref>
        </x14:dataValidation>
        <x14:dataValidation type="list" allowBlank="1" showInputMessage="1" showErrorMessage="1" xr:uid="{D0D56310-B4AC-4C09-B464-4FEA10D42B0A}">
          <x14:formula1>
            <xm:f>'(参考)リスト'!$E$16:$E$27</xm:f>
          </x14:formula1>
          <xm:sqref>R11:T34</xm:sqref>
        </x14:dataValidation>
        <x14:dataValidation type="list" allowBlank="1" showInputMessage="1" showErrorMessage="1" xr:uid="{9F2A6254-330A-46ED-B985-8B2570EC7689}">
          <x14:formula1>
            <xm:f>'(参考)リスト'!$F$16:$F$21</xm:f>
          </x14:formula1>
          <xm:sqref>U11:X34</xm:sqref>
        </x14:dataValidation>
        <x14:dataValidation type="list" allowBlank="1" showInputMessage="1" showErrorMessage="1" xr:uid="{A54207D2-F016-4827-A0A4-8771EEA6912D}">
          <x14:formula1>
            <xm:f>'(参考)リスト'!$G$16:$G$19</xm:f>
          </x14:formula1>
          <xm:sqref>AM35:AO38</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704B6-844E-4143-9861-B4809C01ABF2}">
  <dimension ref="B1:CH53"/>
  <sheetViews>
    <sheetView showGridLines="0" showZeros="0" view="pageBreakPreview" zoomScaleNormal="85" zoomScaleSheetLayoutView="100" workbookViewId="0">
      <selection activeCell="AK19" sqref="AK19:AO19"/>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S016</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3.34</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491</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591</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3.34</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527</v>
      </c>
      <c r="M12" s="892"/>
      <c r="N12" s="891" t="s">
        <v>528</v>
      </c>
      <c r="O12" s="892"/>
      <c r="P12" s="891" t="s">
        <v>515</v>
      </c>
      <c r="Q12" s="892"/>
      <c r="R12" s="813" t="s">
        <v>292</v>
      </c>
      <c r="S12" s="813"/>
      <c r="T12" s="813"/>
      <c r="U12" s="891" t="s">
        <v>525</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545</v>
      </c>
      <c r="O13" s="892"/>
      <c r="P13" s="891" t="s">
        <v>515</v>
      </c>
      <c r="Q13" s="892"/>
      <c r="R13" s="906" t="s">
        <v>326</v>
      </c>
      <c r="S13" s="907"/>
      <c r="T13" s="908"/>
      <c r="U13" s="891" t="s">
        <v>525</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543</v>
      </c>
      <c r="O18" s="892"/>
      <c r="P18" s="891"/>
      <c r="Q18" s="892"/>
      <c r="R18" s="906" t="s">
        <v>326</v>
      </c>
      <c r="S18" s="907"/>
      <c r="T18" s="908"/>
      <c r="U18" s="891" t="s">
        <v>531</v>
      </c>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t="s">
        <v>542</v>
      </c>
      <c r="M19" s="892"/>
      <c r="N19" s="891" t="s">
        <v>625</v>
      </c>
      <c r="O19" s="892"/>
      <c r="P19" s="891"/>
      <c r="Q19" s="892"/>
      <c r="R19" s="906" t="s">
        <v>326</v>
      </c>
      <c r="S19" s="907"/>
      <c r="T19" s="908"/>
      <c r="U19" s="891" t="s">
        <v>524</v>
      </c>
      <c r="V19" s="892"/>
      <c r="W19" s="891"/>
      <c r="X19" s="892"/>
      <c r="Y19" s="54"/>
      <c r="Z19" s="54"/>
      <c r="AA19" s="54"/>
      <c r="AB19" s="54"/>
      <c r="AC19" s="60"/>
      <c r="AD19" s="60"/>
      <c r="AE19" s="60"/>
      <c r="AF19" s="60"/>
      <c r="AG19" s="60"/>
      <c r="AH19" s="60"/>
      <c r="AI19" s="60"/>
      <c r="AJ19" s="60"/>
      <c r="AK19" s="902" t="s">
        <v>626</v>
      </c>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t="s">
        <v>542</v>
      </c>
      <c r="M20" s="892"/>
      <c r="N20" s="891" t="s">
        <v>625</v>
      </c>
      <c r="O20" s="892"/>
      <c r="P20" s="891"/>
      <c r="Q20" s="892"/>
      <c r="R20" s="906" t="s">
        <v>326</v>
      </c>
      <c r="S20" s="907"/>
      <c r="T20" s="908"/>
      <c r="U20" s="891" t="s">
        <v>524</v>
      </c>
      <c r="V20" s="892"/>
      <c r="W20" s="891"/>
      <c r="X20" s="892"/>
      <c r="Y20" s="54"/>
      <c r="Z20" s="54"/>
      <c r="AA20" s="54"/>
      <c r="AB20" s="54"/>
      <c r="AC20" s="60"/>
      <c r="AD20" s="60"/>
      <c r="AE20" s="60"/>
      <c r="AF20" s="60"/>
      <c r="AG20" s="60"/>
      <c r="AH20" s="60"/>
      <c r="AI20" s="60"/>
      <c r="AJ20" s="60"/>
      <c r="AK20" s="902" t="s">
        <v>626</v>
      </c>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3.34</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0</v>
      </c>
      <c r="AJ37" s="905">
        <f>COUNTA(AJ11:AJ34)</f>
        <v>1</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N11:O34" xr:uid="{E986D162-921E-48F6-8018-6EDFC484FF4E}">
      <formula1>INDIRECT(L11)</formula1>
    </dataValidation>
    <dataValidation type="list" allowBlank="1" showInputMessage="1" showErrorMessage="1" sqref="Y11:AB34" xr:uid="{45CFE8FD-D9A4-4321-9B9A-F5A98BF7197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CFC4E49-BBCC-44FA-94D9-B52C8F6360B6}">
          <x14:formula1>
            <xm:f>'(参考)リスト'!$G$16:$G$19</xm:f>
          </x14:formula1>
          <xm:sqref>AM35:AO38</xm:sqref>
        </x14:dataValidation>
        <x14:dataValidation type="list" allowBlank="1" showInputMessage="1" showErrorMessage="1" xr:uid="{B300592C-B4FA-4FED-9EA7-9083A80F31FF}">
          <x14:formula1>
            <xm:f>'(参考)リスト'!$F$16:$F$21</xm:f>
          </x14:formula1>
          <xm:sqref>U11:X34</xm:sqref>
        </x14:dataValidation>
        <x14:dataValidation type="list" allowBlank="1" showInputMessage="1" showErrorMessage="1" xr:uid="{A219850F-FE8A-420C-A90A-A0B20DF9F7EE}">
          <x14:formula1>
            <xm:f>'(参考)リスト'!$E$16:$E$27</xm:f>
          </x14:formula1>
          <xm:sqref>R11:T34</xm:sqref>
        </x14:dataValidation>
        <x14:dataValidation type="list" allowBlank="1" showInputMessage="1" showErrorMessage="1" xr:uid="{806828DC-22EC-41B7-A549-91AF8CA65ADF}">
          <x14:formula1>
            <xm:f>'(参考)リスト'!$B$16:$B$21</xm:f>
          </x14:formula1>
          <xm:sqref>L11:M34</xm:sqref>
        </x14:dataValidation>
        <x14:dataValidation type="list" allowBlank="1" showInputMessage="1" showErrorMessage="1" xr:uid="{5C5A12C6-8DE8-4346-BE80-618A01C5FEF4}">
          <x14:formula1>
            <xm:f>'(参考)リスト'!$D$16:$D$18</xm:f>
          </x14:formula1>
          <xm:sqref>P11:Q34</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97E6-70B4-4E24-B3F3-9DA036DB6D2F}">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S017</v>
      </c>
      <c r="AW5" s="292">
        <f>R7</f>
        <v>10.5</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1</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0.05</v>
      </c>
      <c r="BR5" s="55">
        <f t="shared" si="1"/>
        <v>8.32</v>
      </c>
      <c r="BS5" s="55">
        <f t="shared" si="1"/>
        <v>0</v>
      </c>
      <c r="BT5" s="55">
        <f t="shared" si="1"/>
        <v>0</v>
      </c>
      <c r="BU5" s="55">
        <f t="shared" si="1"/>
        <v>0</v>
      </c>
      <c r="BV5" s="55">
        <f t="shared" si="1"/>
        <v>0.78</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492</v>
      </c>
      <c r="O7" s="903"/>
      <c r="P7" s="949" t="s">
        <v>969</v>
      </c>
      <c r="Q7" s="923"/>
      <c r="R7" s="951">
        <v>10.5</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591</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0.78</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527</v>
      </c>
      <c r="M12" s="892"/>
      <c r="N12" s="891" t="s">
        <v>528</v>
      </c>
      <c r="O12" s="892"/>
      <c r="P12" s="891" t="s">
        <v>515</v>
      </c>
      <c r="Q12" s="892"/>
      <c r="R12" s="813" t="s">
        <v>292</v>
      </c>
      <c r="S12" s="813"/>
      <c r="T12" s="813"/>
      <c r="U12" s="891" t="s">
        <v>541</v>
      </c>
      <c r="V12" s="892"/>
      <c r="W12" s="891"/>
      <c r="X12" s="892"/>
      <c r="Y12" s="54"/>
      <c r="Z12" s="54"/>
      <c r="AA12" s="54"/>
      <c r="AB12" s="54"/>
      <c r="AC12" s="291"/>
      <c r="AD12" s="291"/>
      <c r="AE12" s="291">
        <v>0.03</v>
      </c>
      <c r="AF12" s="291"/>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545</v>
      </c>
      <c r="O13" s="892"/>
      <c r="P13" s="891" t="s">
        <v>515</v>
      </c>
      <c r="Q13" s="892"/>
      <c r="R13" s="906" t="s">
        <v>326</v>
      </c>
      <c r="S13" s="907"/>
      <c r="T13" s="908"/>
      <c r="U13" s="891" t="s">
        <v>525</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527</v>
      </c>
      <c r="M14" s="892"/>
      <c r="N14" s="891" t="s">
        <v>537</v>
      </c>
      <c r="O14" s="892"/>
      <c r="P14" s="891" t="s">
        <v>515</v>
      </c>
      <c r="Q14" s="892"/>
      <c r="R14" s="813" t="s">
        <v>292</v>
      </c>
      <c r="S14" s="813"/>
      <c r="T14" s="813"/>
      <c r="U14" s="891" t="s">
        <v>531</v>
      </c>
      <c r="V14" s="892"/>
      <c r="W14" s="891"/>
      <c r="X14" s="892"/>
      <c r="Y14" s="54"/>
      <c r="Z14" s="54"/>
      <c r="AA14" s="54"/>
      <c r="AB14" s="54"/>
      <c r="AC14" s="60"/>
      <c r="AD14" s="60"/>
      <c r="AE14" s="60"/>
      <c r="AF14" s="60">
        <v>8.32</v>
      </c>
      <c r="AG14" s="60"/>
      <c r="AH14" s="60"/>
      <c r="AI14" s="60"/>
      <c r="AJ14" s="60"/>
      <c r="AK14" s="902"/>
      <c r="AL14" s="903"/>
      <c r="AM14" s="903"/>
      <c r="AN14" s="903"/>
      <c r="AO14" s="904"/>
      <c r="AP14" s="2"/>
      <c r="AQ14" s="59">
        <f t="shared" si="2"/>
        <v>2</v>
      </c>
    </row>
    <row r="15" spans="2:86" ht="12" customHeight="1" x14ac:dyDescent="0.15">
      <c r="B15" s="937"/>
      <c r="C15" s="942"/>
      <c r="D15" s="940"/>
      <c r="E15" s="940"/>
      <c r="F15" s="940"/>
      <c r="G15" s="940"/>
      <c r="H15" s="940"/>
      <c r="I15" s="940"/>
      <c r="J15" s="941"/>
      <c r="K15" s="100">
        <v>5</v>
      </c>
      <c r="L15" s="891" t="s">
        <v>527</v>
      </c>
      <c r="M15" s="892"/>
      <c r="N15" s="891" t="s">
        <v>570</v>
      </c>
      <c r="O15" s="892"/>
      <c r="P15" s="891" t="s">
        <v>515</v>
      </c>
      <c r="Q15" s="892"/>
      <c r="R15" s="906" t="s">
        <v>292</v>
      </c>
      <c r="S15" s="907"/>
      <c r="T15" s="908"/>
      <c r="U15" s="891" t="s">
        <v>531</v>
      </c>
      <c r="V15" s="892"/>
      <c r="W15" s="891"/>
      <c r="X15" s="892"/>
      <c r="Y15" s="54"/>
      <c r="Z15" s="54"/>
      <c r="AA15" s="54"/>
      <c r="AB15" s="54"/>
      <c r="AC15" s="60"/>
      <c r="AD15" s="60"/>
      <c r="AE15" s="60">
        <v>0.02</v>
      </c>
      <c r="AF15" s="60"/>
      <c r="AG15" s="60"/>
      <c r="AH15" s="60"/>
      <c r="AI15" s="60"/>
      <c r="AJ15" s="60"/>
      <c r="AK15" s="902"/>
      <c r="AL15" s="903"/>
      <c r="AM15" s="903"/>
      <c r="AN15" s="903"/>
      <c r="AO15" s="904"/>
      <c r="AP15" s="2"/>
      <c r="AQ15" s="59">
        <f t="shared" si="2"/>
        <v>2</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543</v>
      </c>
      <c r="O18" s="892"/>
      <c r="P18" s="891"/>
      <c r="Q18" s="892"/>
      <c r="R18" s="906" t="s">
        <v>326</v>
      </c>
      <c r="S18" s="907"/>
      <c r="T18" s="908"/>
      <c r="U18" s="891" t="s">
        <v>531</v>
      </c>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t="s">
        <v>542</v>
      </c>
      <c r="M19" s="892"/>
      <c r="N19" s="891" t="s">
        <v>543</v>
      </c>
      <c r="O19" s="892"/>
      <c r="P19" s="891"/>
      <c r="Q19" s="892"/>
      <c r="R19" s="906" t="s">
        <v>326</v>
      </c>
      <c r="S19" s="907"/>
      <c r="T19" s="908"/>
      <c r="U19" s="891" t="s">
        <v>531</v>
      </c>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t="s">
        <v>542</v>
      </c>
      <c r="M20" s="892"/>
      <c r="N20" s="891" t="s">
        <v>543</v>
      </c>
      <c r="O20" s="892"/>
      <c r="P20" s="891"/>
      <c r="Q20" s="892"/>
      <c r="R20" s="906" t="s">
        <v>326</v>
      </c>
      <c r="S20" s="907"/>
      <c r="T20" s="908"/>
      <c r="U20" s="891" t="s">
        <v>531</v>
      </c>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t="s">
        <v>542</v>
      </c>
      <c r="M21" s="892"/>
      <c r="N21" s="891" t="s">
        <v>543</v>
      </c>
      <c r="O21" s="892"/>
      <c r="P21" s="891"/>
      <c r="Q21" s="892"/>
      <c r="R21" s="906" t="s">
        <v>326</v>
      </c>
      <c r="S21" s="907"/>
      <c r="T21" s="908"/>
      <c r="U21" s="891" t="s">
        <v>531</v>
      </c>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0.05</v>
      </c>
      <c r="AF35" s="124">
        <f t="shared" si="3"/>
        <v>8.32</v>
      </c>
      <c r="AG35" s="124">
        <f t="shared" si="3"/>
        <v>0</v>
      </c>
      <c r="AH35" s="124">
        <f t="shared" si="3"/>
        <v>0</v>
      </c>
      <c r="AI35" s="124">
        <f t="shared" si="3"/>
        <v>0</v>
      </c>
      <c r="AJ35" s="125">
        <f t="shared" si="3"/>
        <v>0.78</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2</v>
      </c>
      <c r="AF37" s="905">
        <f t="shared" si="5"/>
        <v>1</v>
      </c>
      <c r="AG37" s="905">
        <f t="shared" si="5"/>
        <v>0</v>
      </c>
      <c r="AH37" s="905">
        <f t="shared" si="5"/>
        <v>0</v>
      </c>
      <c r="AI37" s="905">
        <f t="shared" si="5"/>
        <v>0</v>
      </c>
      <c r="AJ37" s="905">
        <f>COUNTA(AJ11:AJ34)</f>
        <v>1</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0E52FE7B-2300-47B7-A8CD-759ADF91E056}">
      <formula1>"〇,"</formula1>
    </dataValidation>
    <dataValidation type="list" allowBlank="1" showInputMessage="1" showErrorMessage="1" sqref="N11:O34" xr:uid="{D16A2A15-6C47-44A1-9E7E-3EFC587C40C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008F9A4-76E6-4707-A927-2FC508D9A007}">
          <x14:formula1>
            <xm:f>'(参考)リスト'!$D$16:$D$18</xm:f>
          </x14:formula1>
          <xm:sqref>P11:Q34</xm:sqref>
        </x14:dataValidation>
        <x14:dataValidation type="list" allowBlank="1" showInputMessage="1" showErrorMessage="1" xr:uid="{BCE86B68-2344-4E79-AF80-B39BE745EE52}">
          <x14:formula1>
            <xm:f>'(参考)リスト'!$B$16:$B$21</xm:f>
          </x14:formula1>
          <xm:sqref>L11:M34</xm:sqref>
        </x14:dataValidation>
        <x14:dataValidation type="list" allowBlank="1" showInputMessage="1" showErrorMessage="1" xr:uid="{4BAD33FC-F17D-437F-ABAF-F90B7224E538}">
          <x14:formula1>
            <xm:f>'(参考)リスト'!$E$16:$E$27</xm:f>
          </x14:formula1>
          <xm:sqref>R11:T34</xm:sqref>
        </x14:dataValidation>
        <x14:dataValidation type="list" allowBlank="1" showInputMessage="1" showErrorMessage="1" xr:uid="{8A05E03E-A37C-4271-A57D-FDE11DB07B78}">
          <x14:formula1>
            <xm:f>'(参考)リスト'!$F$16:$F$21</xm:f>
          </x14:formula1>
          <xm:sqref>U11:X34</xm:sqref>
        </x14:dataValidation>
        <x14:dataValidation type="list" allowBlank="1" showInputMessage="1" showErrorMessage="1" xr:uid="{786ED68C-CEB4-48F2-8596-940F9CC3F875}">
          <x14:formula1>
            <xm:f>'(参考)リスト'!$G$16:$G$19</xm:f>
          </x14:formula1>
          <xm:sqref>AM35:AO38</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368A-E636-417D-AA89-AB8E9B7B8D66}">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S018</v>
      </c>
      <c r="AW5" s="292">
        <f>R7</f>
        <v>11</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0.02</v>
      </c>
      <c r="BS5" s="55">
        <f t="shared" si="1"/>
        <v>0</v>
      </c>
      <c r="BT5" s="55">
        <f t="shared" si="1"/>
        <v>0</v>
      </c>
      <c r="BU5" s="55">
        <f t="shared" si="1"/>
        <v>0</v>
      </c>
      <c r="BV5" s="55">
        <f t="shared" si="1"/>
        <v>2.44</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493</v>
      </c>
      <c r="O7" s="903"/>
      <c r="P7" s="949" t="s">
        <v>969</v>
      </c>
      <c r="Q7" s="923"/>
      <c r="R7" s="951">
        <v>11</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603</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2.44</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542</v>
      </c>
      <c r="M12" s="892"/>
      <c r="N12" s="891" t="s">
        <v>543</v>
      </c>
      <c r="O12" s="892"/>
      <c r="P12" s="891"/>
      <c r="Q12" s="892"/>
      <c r="R12" s="813" t="s">
        <v>326</v>
      </c>
      <c r="S12" s="813"/>
      <c r="T12" s="813"/>
      <c r="U12" s="891" t="s">
        <v>531</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1</v>
      </c>
    </row>
    <row r="13" spans="2:86" ht="12" customHeight="1" x14ac:dyDescent="0.15">
      <c r="B13" s="937"/>
      <c r="C13" s="942"/>
      <c r="D13" s="940"/>
      <c r="E13" s="940"/>
      <c r="F13" s="940"/>
      <c r="G13" s="940"/>
      <c r="H13" s="940"/>
      <c r="I13" s="940"/>
      <c r="J13" s="941"/>
      <c r="K13" s="100">
        <v>3</v>
      </c>
      <c r="L13" s="891" t="s">
        <v>542</v>
      </c>
      <c r="M13" s="892"/>
      <c r="N13" s="891" t="s">
        <v>543</v>
      </c>
      <c r="O13" s="892"/>
      <c r="P13" s="891"/>
      <c r="Q13" s="892"/>
      <c r="R13" s="906" t="s">
        <v>326</v>
      </c>
      <c r="S13" s="907"/>
      <c r="T13" s="908"/>
      <c r="U13" s="891" t="s">
        <v>531</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527</v>
      </c>
      <c r="M16" s="892"/>
      <c r="N16" s="891" t="s">
        <v>591</v>
      </c>
      <c r="O16" s="892"/>
      <c r="P16" s="891" t="s">
        <v>515</v>
      </c>
      <c r="Q16" s="892"/>
      <c r="R16" s="906" t="s">
        <v>292</v>
      </c>
      <c r="S16" s="907"/>
      <c r="T16" s="908"/>
      <c r="U16" s="891" t="s">
        <v>524</v>
      </c>
      <c r="V16" s="892"/>
      <c r="W16" s="891"/>
      <c r="X16" s="892"/>
      <c r="Y16" s="54"/>
      <c r="Z16" s="54"/>
      <c r="AA16" s="54"/>
      <c r="AB16" s="54"/>
      <c r="AC16" s="60"/>
      <c r="AD16" s="60"/>
      <c r="AE16" s="60"/>
      <c r="AF16" s="60">
        <v>0.02</v>
      </c>
      <c r="AG16" s="60"/>
      <c r="AH16" s="60"/>
      <c r="AI16" s="60"/>
      <c r="AJ16" s="60"/>
      <c r="AK16" s="902"/>
      <c r="AL16" s="903"/>
      <c r="AM16" s="903"/>
      <c r="AN16" s="903"/>
      <c r="AO16" s="904"/>
      <c r="AP16" s="2"/>
      <c r="AQ16" s="59">
        <f t="shared" si="2"/>
        <v>2</v>
      </c>
    </row>
    <row r="17" spans="2:46" ht="12" customHeight="1" x14ac:dyDescent="0.15">
      <c r="B17" s="937"/>
      <c r="C17" s="942"/>
      <c r="D17" s="940"/>
      <c r="E17" s="940"/>
      <c r="F17" s="940"/>
      <c r="G17" s="940"/>
      <c r="H17" s="940"/>
      <c r="I17" s="940"/>
      <c r="J17" s="941"/>
      <c r="K17" s="100">
        <v>7</v>
      </c>
      <c r="L17" s="891"/>
      <c r="M17" s="892"/>
      <c r="N17" s="891"/>
      <c r="O17" s="892"/>
      <c r="P17" s="891"/>
      <c r="Q17" s="892"/>
      <c r="R17" s="906"/>
      <c r="S17" s="907"/>
      <c r="T17" s="908"/>
      <c r="U17" s="891"/>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0.02</v>
      </c>
      <c r="AG35" s="124">
        <f t="shared" si="3"/>
        <v>0</v>
      </c>
      <c r="AH35" s="124">
        <f t="shared" si="3"/>
        <v>0</v>
      </c>
      <c r="AI35" s="124">
        <f t="shared" si="3"/>
        <v>0</v>
      </c>
      <c r="AJ35" s="125">
        <f t="shared" si="3"/>
        <v>2.44</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1</v>
      </c>
      <c r="AG37" s="905">
        <f t="shared" si="5"/>
        <v>0</v>
      </c>
      <c r="AH37" s="905">
        <f t="shared" si="5"/>
        <v>0</v>
      </c>
      <c r="AI37" s="905">
        <f t="shared" si="5"/>
        <v>0</v>
      </c>
      <c r="AJ37" s="905">
        <f>COUNTA(AJ11:AJ34)</f>
        <v>1</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B8008B31-ABC4-47B4-83F1-5CDDEC642757}">
      <formula1>"〇,"</formula1>
    </dataValidation>
    <dataValidation type="list" allowBlank="1" showInputMessage="1" showErrorMessage="1" sqref="N11:O34" xr:uid="{121C8E06-A02E-4E82-A37D-B2D8BE0490F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218C4F8-C557-40A1-A1D3-D4A71FC56453}">
          <x14:formula1>
            <xm:f>'(参考)リスト'!$D$16:$D$18</xm:f>
          </x14:formula1>
          <xm:sqref>P11:Q34</xm:sqref>
        </x14:dataValidation>
        <x14:dataValidation type="list" allowBlank="1" showInputMessage="1" showErrorMessage="1" xr:uid="{177B6092-AF8D-44E1-BA52-5C7B11D2BBE0}">
          <x14:formula1>
            <xm:f>'(参考)リスト'!$B$16:$B$21</xm:f>
          </x14:formula1>
          <xm:sqref>L11:M34</xm:sqref>
        </x14:dataValidation>
        <x14:dataValidation type="list" allowBlank="1" showInputMessage="1" showErrorMessage="1" xr:uid="{701F86FF-3BDD-4BC7-BF81-D1E7AEC4BA2D}">
          <x14:formula1>
            <xm:f>'(参考)リスト'!$E$16:$E$27</xm:f>
          </x14:formula1>
          <xm:sqref>R11:T34</xm:sqref>
        </x14:dataValidation>
        <x14:dataValidation type="list" allowBlank="1" showInputMessage="1" showErrorMessage="1" xr:uid="{E0CB3C32-58C8-4EFF-B2D0-D268243CBEAF}">
          <x14:formula1>
            <xm:f>'(参考)リスト'!$F$16:$F$21</xm:f>
          </x14:formula1>
          <xm:sqref>U11:X34</xm:sqref>
        </x14:dataValidation>
        <x14:dataValidation type="list" allowBlank="1" showInputMessage="1" showErrorMessage="1" xr:uid="{89022D02-B85B-4EF6-A058-6B800C4ADF02}">
          <x14:formula1>
            <xm:f>'(参考)リスト'!$G$16:$G$19</xm:f>
          </x14:formula1>
          <xm:sqref>AM35:AO38</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F18A-3D3E-48E9-8CDC-DE207D879B28}">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S019</v>
      </c>
      <c r="AW5" s="292">
        <f>R7</f>
        <v>11</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2</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0.02</v>
      </c>
      <c r="BR5" s="55">
        <f t="shared" si="1"/>
        <v>4.08</v>
      </c>
      <c r="BS5" s="55">
        <f t="shared" si="1"/>
        <v>0</v>
      </c>
      <c r="BT5" s="55">
        <f t="shared" si="1"/>
        <v>0</v>
      </c>
      <c r="BU5" s="55">
        <f t="shared" si="1"/>
        <v>0</v>
      </c>
      <c r="BV5" s="55">
        <f t="shared" si="1"/>
        <v>7.87</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494</v>
      </c>
      <c r="O7" s="903"/>
      <c r="P7" s="949" t="s">
        <v>969</v>
      </c>
      <c r="Q7" s="923"/>
      <c r="R7" s="951">
        <v>11</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603</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5.86</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527</v>
      </c>
      <c r="M12" s="892"/>
      <c r="N12" s="891" t="s">
        <v>603</v>
      </c>
      <c r="O12" s="892"/>
      <c r="P12" s="891" t="s">
        <v>320</v>
      </c>
      <c r="Q12" s="892"/>
      <c r="R12" s="813" t="s">
        <v>320</v>
      </c>
      <c r="S12" s="813"/>
      <c r="T12" s="813"/>
      <c r="U12" s="891" t="s">
        <v>531</v>
      </c>
      <c r="V12" s="892"/>
      <c r="W12" s="891"/>
      <c r="X12" s="892"/>
      <c r="Y12" s="54"/>
      <c r="Z12" s="54"/>
      <c r="AA12" s="54"/>
      <c r="AB12" s="54"/>
      <c r="AC12" s="291"/>
      <c r="AD12" s="291"/>
      <c r="AE12" s="291"/>
      <c r="AF12" s="291"/>
      <c r="AG12" s="291"/>
      <c r="AH12" s="291"/>
      <c r="AI12" s="291"/>
      <c r="AJ12" s="291">
        <v>2.0099999999999998</v>
      </c>
      <c r="AK12" s="902"/>
      <c r="AL12" s="903"/>
      <c r="AM12" s="903"/>
      <c r="AN12" s="903"/>
      <c r="AO12" s="904"/>
      <c r="AP12" s="2"/>
      <c r="AQ12" s="59">
        <f t="shared" si="2"/>
        <v>3</v>
      </c>
    </row>
    <row r="13" spans="2:86" ht="12" customHeight="1" x14ac:dyDescent="0.15">
      <c r="B13" s="937"/>
      <c r="C13" s="942"/>
      <c r="D13" s="940"/>
      <c r="E13" s="940"/>
      <c r="F13" s="940"/>
      <c r="G13" s="940"/>
      <c r="H13" s="940"/>
      <c r="I13" s="940"/>
      <c r="J13" s="941"/>
      <c r="K13" s="100">
        <v>3</v>
      </c>
      <c r="L13" s="891" t="s">
        <v>527</v>
      </c>
      <c r="M13" s="892"/>
      <c r="N13" s="891" t="s">
        <v>528</v>
      </c>
      <c r="O13" s="892"/>
      <c r="P13" s="891" t="s">
        <v>515</v>
      </c>
      <c r="Q13" s="892"/>
      <c r="R13" s="906" t="s">
        <v>292</v>
      </c>
      <c r="S13" s="907"/>
      <c r="T13" s="908"/>
      <c r="U13" s="891" t="s">
        <v>541</v>
      </c>
      <c r="V13" s="892"/>
      <c r="W13" s="891"/>
      <c r="X13" s="892"/>
      <c r="Y13" s="54"/>
      <c r="Z13" s="54"/>
      <c r="AA13" s="54"/>
      <c r="AB13" s="54"/>
      <c r="AC13" s="291"/>
      <c r="AD13" s="291"/>
      <c r="AE13" s="291">
        <v>0.02</v>
      </c>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527</v>
      </c>
      <c r="M14" s="892"/>
      <c r="N14" s="891" t="s">
        <v>545</v>
      </c>
      <c r="O14" s="892"/>
      <c r="P14" s="891" t="s">
        <v>515</v>
      </c>
      <c r="Q14" s="892"/>
      <c r="R14" s="813" t="s">
        <v>326</v>
      </c>
      <c r="S14" s="813"/>
      <c r="T14" s="813"/>
      <c r="U14" s="891" t="s">
        <v>525</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2</v>
      </c>
    </row>
    <row r="15" spans="2:86" ht="12" customHeight="1" x14ac:dyDescent="0.15">
      <c r="B15" s="937"/>
      <c r="C15" s="942"/>
      <c r="D15" s="940"/>
      <c r="E15" s="940"/>
      <c r="F15" s="940"/>
      <c r="G15" s="940"/>
      <c r="H15" s="940"/>
      <c r="I15" s="940"/>
      <c r="J15" s="941"/>
      <c r="K15" s="100">
        <v>5</v>
      </c>
      <c r="L15" s="891" t="s">
        <v>527</v>
      </c>
      <c r="M15" s="892"/>
      <c r="N15" s="891" t="s">
        <v>537</v>
      </c>
      <c r="O15" s="892"/>
      <c r="P15" s="891" t="s">
        <v>515</v>
      </c>
      <c r="Q15" s="892"/>
      <c r="R15" s="906" t="s">
        <v>292</v>
      </c>
      <c r="S15" s="907"/>
      <c r="T15" s="908"/>
      <c r="U15" s="891" t="s">
        <v>531</v>
      </c>
      <c r="V15" s="892"/>
      <c r="W15" s="891"/>
      <c r="X15" s="892"/>
      <c r="Y15" s="54"/>
      <c r="Z15" s="54"/>
      <c r="AA15" s="54"/>
      <c r="AB15" s="54"/>
      <c r="AC15" s="60"/>
      <c r="AD15" s="60"/>
      <c r="AE15" s="60"/>
      <c r="AF15" s="60">
        <v>4.08</v>
      </c>
      <c r="AG15" s="60"/>
      <c r="AH15" s="60"/>
      <c r="AI15" s="60"/>
      <c r="AJ15" s="60"/>
      <c r="AK15" s="902"/>
      <c r="AL15" s="903"/>
      <c r="AM15" s="903"/>
      <c r="AN15" s="903"/>
      <c r="AO15" s="904"/>
      <c r="AP15" s="2"/>
      <c r="AQ15" s="59">
        <f t="shared" si="2"/>
        <v>2</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543</v>
      </c>
      <c r="O18" s="892"/>
      <c r="P18" s="891"/>
      <c r="Q18" s="892"/>
      <c r="R18" s="906" t="s">
        <v>326</v>
      </c>
      <c r="S18" s="907"/>
      <c r="T18" s="908"/>
      <c r="U18" s="891" t="s">
        <v>531</v>
      </c>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t="s">
        <v>542</v>
      </c>
      <c r="M19" s="892"/>
      <c r="N19" s="891" t="s">
        <v>543</v>
      </c>
      <c r="O19" s="892"/>
      <c r="P19" s="891"/>
      <c r="Q19" s="892"/>
      <c r="R19" s="906" t="s">
        <v>326</v>
      </c>
      <c r="S19" s="907"/>
      <c r="T19" s="908"/>
      <c r="U19" s="891" t="s">
        <v>531</v>
      </c>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0.02</v>
      </c>
      <c r="AF35" s="124">
        <f t="shared" si="3"/>
        <v>4.08</v>
      </c>
      <c r="AG35" s="124">
        <f t="shared" si="3"/>
        <v>0</v>
      </c>
      <c r="AH35" s="124">
        <f t="shared" si="3"/>
        <v>0</v>
      </c>
      <c r="AI35" s="124">
        <f t="shared" si="3"/>
        <v>0</v>
      </c>
      <c r="AJ35" s="125">
        <f t="shared" si="3"/>
        <v>7.87</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1</v>
      </c>
      <c r="AF37" s="905">
        <f t="shared" si="5"/>
        <v>1</v>
      </c>
      <c r="AG37" s="905">
        <f t="shared" si="5"/>
        <v>0</v>
      </c>
      <c r="AH37" s="905">
        <f t="shared" si="5"/>
        <v>0</v>
      </c>
      <c r="AI37" s="905">
        <f t="shared" si="5"/>
        <v>0</v>
      </c>
      <c r="AJ37" s="905">
        <f>COUNTA(AJ11:AJ34)</f>
        <v>2</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6FD1F00E-3AA9-41D0-8080-31E9DCF1E613}">
      <formula1>INDIRECT(L11)</formula1>
    </dataValidation>
    <dataValidation type="list" allowBlank="1" showInputMessage="1" showErrorMessage="1" sqref="Y11:AB34" xr:uid="{23E4BBD0-EB23-4601-AFD0-96DED3878FD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D2475FF-BBB3-4FDB-8A53-81ABA6865356}">
          <x14:formula1>
            <xm:f>'(参考)リスト'!$G$16:$G$19</xm:f>
          </x14:formula1>
          <xm:sqref>AM35:AO38</xm:sqref>
        </x14:dataValidation>
        <x14:dataValidation type="list" allowBlank="1" showInputMessage="1" showErrorMessage="1" xr:uid="{7B016E06-BC5F-4F13-818F-52A5CEC6FC9B}">
          <x14:formula1>
            <xm:f>'(参考)リスト'!$F$16:$F$21</xm:f>
          </x14:formula1>
          <xm:sqref>U11:X34</xm:sqref>
        </x14:dataValidation>
        <x14:dataValidation type="list" allowBlank="1" showInputMessage="1" showErrorMessage="1" xr:uid="{D0D0881F-A1BF-490B-9224-8044B393EC68}">
          <x14:formula1>
            <xm:f>'(参考)リスト'!$E$16:$E$27</xm:f>
          </x14:formula1>
          <xm:sqref>R11:T34</xm:sqref>
        </x14:dataValidation>
        <x14:dataValidation type="list" allowBlank="1" showInputMessage="1" showErrorMessage="1" xr:uid="{CD1BBEEF-C88A-423B-A0B1-39DE4E623246}">
          <x14:formula1>
            <xm:f>'(参考)リスト'!$B$16:$B$21</xm:f>
          </x14:formula1>
          <xm:sqref>L11:M34</xm:sqref>
        </x14:dataValidation>
        <x14:dataValidation type="list" allowBlank="1" showInputMessage="1" showErrorMessage="1" xr:uid="{BAC183BD-DD71-40BC-88C3-EBE44CE9AA66}">
          <x14:formula1>
            <xm:f>'(参考)リスト'!$D$16:$D$18</xm:f>
          </x14:formula1>
          <xm:sqref>P11:Q34</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D71A2-3720-4668-91E2-E1F341362A0E}">
  <dimension ref="B1:CH53"/>
  <sheetViews>
    <sheetView showGridLines="0" showZeros="0" view="pageBreakPreview" zoomScaleNormal="85" zoomScaleSheetLayoutView="100" workbookViewId="0">
      <selection activeCell="U32" sqref="U32:V32"/>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S020</v>
      </c>
      <c r="AW5" s="292">
        <f>R7</f>
        <v>11</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495</v>
      </c>
      <c r="O7" s="903"/>
      <c r="P7" s="949" t="s">
        <v>969</v>
      </c>
      <c r="Q7" s="923"/>
      <c r="R7" s="951">
        <v>11</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542</v>
      </c>
      <c r="M11" s="892"/>
      <c r="N11" s="891" t="s">
        <v>543</v>
      </c>
      <c r="O11" s="892"/>
      <c r="P11" s="891"/>
      <c r="Q11" s="892"/>
      <c r="R11" s="813" t="s">
        <v>326</v>
      </c>
      <c r="S11" s="813"/>
      <c r="T11" s="813"/>
      <c r="U11" s="891" t="s">
        <v>531</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1</v>
      </c>
      <c r="AS11" s="43" t="str">
        <f>IF(Y11&lt;&gt;"",1,"")</f>
        <v/>
      </c>
    </row>
    <row r="12" spans="2:86" ht="12" customHeight="1" x14ac:dyDescent="0.15">
      <c r="B12" s="937"/>
      <c r="C12" s="942"/>
      <c r="D12" s="940"/>
      <c r="E12" s="940"/>
      <c r="F12" s="940"/>
      <c r="G12" s="940"/>
      <c r="H12" s="940"/>
      <c r="I12" s="940"/>
      <c r="J12" s="941"/>
      <c r="K12" s="100">
        <v>2</v>
      </c>
      <c r="L12" s="891" t="s">
        <v>542</v>
      </c>
      <c r="M12" s="892"/>
      <c r="N12" s="891" t="s">
        <v>543</v>
      </c>
      <c r="O12" s="892"/>
      <c r="P12" s="891"/>
      <c r="Q12" s="892"/>
      <c r="R12" s="813" t="s">
        <v>326</v>
      </c>
      <c r="S12" s="813"/>
      <c r="T12" s="813"/>
      <c r="U12" s="891" t="s">
        <v>531</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1</v>
      </c>
    </row>
    <row r="13" spans="2:86" ht="12" customHeight="1" x14ac:dyDescent="0.15">
      <c r="B13" s="937"/>
      <c r="C13" s="942"/>
      <c r="D13" s="940"/>
      <c r="E13" s="940"/>
      <c r="F13" s="940"/>
      <c r="G13" s="940"/>
      <c r="H13" s="940"/>
      <c r="I13" s="940"/>
      <c r="J13" s="941"/>
      <c r="K13" s="100">
        <v>3</v>
      </c>
      <c r="L13" s="891" t="s">
        <v>542</v>
      </c>
      <c r="M13" s="892"/>
      <c r="N13" s="891" t="s">
        <v>543</v>
      </c>
      <c r="O13" s="892"/>
      <c r="P13" s="891"/>
      <c r="Q13" s="892"/>
      <c r="R13" s="906" t="s">
        <v>326</v>
      </c>
      <c r="S13" s="907"/>
      <c r="T13" s="908"/>
      <c r="U13" s="891" t="s">
        <v>531</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625</v>
      </c>
      <c r="O18" s="892"/>
      <c r="P18" s="891"/>
      <c r="Q18" s="892"/>
      <c r="R18" s="906" t="s">
        <v>326</v>
      </c>
      <c r="S18" s="907"/>
      <c r="T18" s="908"/>
      <c r="U18" s="891" t="s">
        <v>524</v>
      </c>
      <c r="V18" s="892"/>
      <c r="W18" s="891"/>
      <c r="X18" s="892"/>
      <c r="Y18" s="54"/>
      <c r="Z18" s="54"/>
      <c r="AA18" s="54"/>
      <c r="AB18" s="54"/>
      <c r="AC18" s="60"/>
      <c r="AD18" s="60"/>
      <c r="AE18" s="60"/>
      <c r="AF18" s="60"/>
      <c r="AG18" s="60"/>
      <c r="AH18" s="60"/>
      <c r="AI18" s="60"/>
      <c r="AJ18" s="60"/>
      <c r="AK18" s="902" t="s">
        <v>626</v>
      </c>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8B319D0A-37DD-465F-BF67-3428B571FCBE}">
      <formula1>"〇,"</formula1>
    </dataValidation>
    <dataValidation type="list" allowBlank="1" showInputMessage="1" showErrorMessage="1" sqref="N11:O34" xr:uid="{071B46C2-1561-4397-81D6-FC7033323E9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1B399EE-740C-43B6-B1F8-15AEB61CF181}">
          <x14:formula1>
            <xm:f>'(参考)リスト'!$D$16:$D$18</xm:f>
          </x14:formula1>
          <xm:sqref>P11:Q34</xm:sqref>
        </x14:dataValidation>
        <x14:dataValidation type="list" allowBlank="1" showInputMessage="1" showErrorMessage="1" xr:uid="{AC0617A1-86C6-4F49-BC40-43D46AE996FF}">
          <x14:formula1>
            <xm:f>'(参考)リスト'!$B$16:$B$21</xm:f>
          </x14:formula1>
          <xm:sqref>L11:M34</xm:sqref>
        </x14:dataValidation>
        <x14:dataValidation type="list" allowBlank="1" showInputMessage="1" showErrorMessage="1" xr:uid="{9422C499-60BF-4D07-958D-51C594BF8B6C}">
          <x14:formula1>
            <xm:f>'(参考)リスト'!$E$16:$E$27</xm:f>
          </x14:formula1>
          <xm:sqref>R11:T34</xm:sqref>
        </x14:dataValidation>
        <x14:dataValidation type="list" allowBlank="1" showInputMessage="1" showErrorMessage="1" xr:uid="{83BE421C-781E-40D0-87BE-05C29A12685C}">
          <x14:formula1>
            <xm:f>'(参考)リスト'!$F$16:$F$21</xm:f>
          </x14:formula1>
          <xm:sqref>U11:X34</xm:sqref>
        </x14:dataValidation>
        <x14:dataValidation type="list" allowBlank="1" showInputMessage="1" showErrorMessage="1" xr:uid="{2DE5DC87-DF95-412A-9C84-FC56926E8FA3}">
          <x14:formula1>
            <xm:f>'(参考)リスト'!$G$16:$G$19</xm:f>
          </x14:formula1>
          <xm:sqref>AM35:AO38</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9A55E-490B-4ADB-8AEF-C60DE5DB731E}">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S021</v>
      </c>
      <c r="AW5" s="292">
        <f>R7</f>
        <v>11</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0</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0.05</v>
      </c>
      <c r="BR5" s="55">
        <f t="shared" si="1"/>
        <v>0</v>
      </c>
      <c r="BS5" s="55">
        <f t="shared" si="1"/>
        <v>0</v>
      </c>
      <c r="BT5" s="55">
        <f t="shared" si="1"/>
        <v>0</v>
      </c>
      <c r="BU5" s="55">
        <f t="shared" si="1"/>
        <v>0</v>
      </c>
      <c r="BV5" s="55">
        <f t="shared" si="1"/>
        <v>1.85</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496</v>
      </c>
      <c r="O7" s="903"/>
      <c r="P7" s="949" t="s">
        <v>969</v>
      </c>
      <c r="Q7" s="923"/>
      <c r="R7" s="951">
        <v>11</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528</v>
      </c>
      <c r="O11" s="892"/>
      <c r="P11" s="891" t="s">
        <v>515</v>
      </c>
      <c r="Q11" s="892"/>
      <c r="R11" s="813" t="s">
        <v>292</v>
      </c>
      <c r="S11" s="813"/>
      <c r="T11" s="813"/>
      <c r="U11" s="891" t="s">
        <v>531</v>
      </c>
      <c r="V11" s="892"/>
      <c r="W11" s="891"/>
      <c r="X11" s="892"/>
      <c r="Y11" s="54"/>
      <c r="Z11" s="54"/>
      <c r="AA11" s="54"/>
      <c r="AB11" s="54"/>
      <c r="AC11" s="60"/>
      <c r="AD11" s="60"/>
      <c r="AE11" s="60">
        <v>0.03</v>
      </c>
      <c r="AF11" s="60"/>
      <c r="AG11" s="60"/>
      <c r="AH11" s="60"/>
      <c r="AI11" s="60"/>
      <c r="AJ11" s="60"/>
      <c r="AK11" s="902"/>
      <c r="AL11" s="903"/>
      <c r="AM11" s="903"/>
      <c r="AN11" s="903"/>
      <c r="AO11" s="904"/>
      <c r="AP11" s="2"/>
      <c r="AQ11" s="59">
        <f t="shared" ref="AQ11:AQ27" si="2">IF(P11="材質劣化",2,IF(P11="漏水",3,1))</f>
        <v>2</v>
      </c>
      <c r="AS11" s="43" t="str">
        <f>IF(Y11&lt;&gt;"",1,"")</f>
        <v/>
      </c>
    </row>
    <row r="12" spans="2:86" ht="12" customHeight="1" x14ac:dyDescent="0.15">
      <c r="B12" s="937"/>
      <c r="C12" s="942"/>
      <c r="D12" s="940"/>
      <c r="E12" s="940"/>
      <c r="F12" s="940"/>
      <c r="G12" s="940"/>
      <c r="H12" s="940"/>
      <c r="I12" s="940"/>
      <c r="J12" s="941"/>
      <c r="K12" s="100">
        <v>2</v>
      </c>
      <c r="L12" s="891" t="s">
        <v>527</v>
      </c>
      <c r="M12" s="892"/>
      <c r="N12" s="891" t="s">
        <v>528</v>
      </c>
      <c r="O12" s="892"/>
      <c r="P12" s="891" t="s">
        <v>515</v>
      </c>
      <c r="Q12" s="892"/>
      <c r="R12" s="813" t="s">
        <v>292</v>
      </c>
      <c r="S12" s="813"/>
      <c r="T12" s="813"/>
      <c r="U12" s="891" t="s">
        <v>541</v>
      </c>
      <c r="V12" s="892"/>
      <c r="W12" s="891"/>
      <c r="X12" s="892"/>
      <c r="Y12" s="54"/>
      <c r="Z12" s="54"/>
      <c r="AA12" s="54"/>
      <c r="AB12" s="54"/>
      <c r="AC12" s="291"/>
      <c r="AD12" s="291"/>
      <c r="AE12" s="291">
        <v>0.02</v>
      </c>
      <c r="AF12" s="291"/>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545</v>
      </c>
      <c r="O13" s="892"/>
      <c r="P13" s="891" t="s">
        <v>515</v>
      </c>
      <c r="Q13" s="892"/>
      <c r="R13" s="906" t="s">
        <v>326</v>
      </c>
      <c r="S13" s="907"/>
      <c r="T13" s="908"/>
      <c r="U13" s="891" t="s">
        <v>525</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527</v>
      </c>
      <c r="M14" s="892"/>
      <c r="N14" s="891" t="s">
        <v>558</v>
      </c>
      <c r="O14" s="892"/>
      <c r="P14" s="891" t="s">
        <v>320</v>
      </c>
      <c r="Q14" s="892"/>
      <c r="R14" s="813" t="s">
        <v>320</v>
      </c>
      <c r="S14" s="813"/>
      <c r="T14" s="813"/>
      <c r="U14" s="891" t="s">
        <v>531</v>
      </c>
      <c r="V14" s="892"/>
      <c r="W14" s="891"/>
      <c r="X14" s="892"/>
      <c r="Y14" s="54"/>
      <c r="Z14" s="54"/>
      <c r="AA14" s="54"/>
      <c r="AB14" s="54"/>
      <c r="AC14" s="60"/>
      <c r="AD14" s="60"/>
      <c r="AE14" s="60"/>
      <c r="AF14" s="60"/>
      <c r="AG14" s="60"/>
      <c r="AH14" s="60"/>
      <c r="AI14" s="60"/>
      <c r="AJ14" s="60">
        <v>1.85</v>
      </c>
      <c r="AK14" s="902"/>
      <c r="AL14" s="903"/>
      <c r="AM14" s="903"/>
      <c r="AN14" s="903"/>
      <c r="AO14" s="904"/>
      <c r="AP14" s="2"/>
      <c r="AQ14" s="59">
        <f t="shared" si="2"/>
        <v>3</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542</v>
      </c>
      <c r="M18" s="892"/>
      <c r="N18" s="891" t="s">
        <v>543</v>
      </c>
      <c r="O18" s="892"/>
      <c r="P18" s="891"/>
      <c r="Q18" s="892"/>
      <c r="R18" s="906" t="s">
        <v>326</v>
      </c>
      <c r="S18" s="907"/>
      <c r="T18" s="908"/>
      <c r="U18" s="891" t="s">
        <v>531</v>
      </c>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t="s">
        <v>542</v>
      </c>
      <c r="M19" s="892"/>
      <c r="N19" s="891" t="s">
        <v>543</v>
      </c>
      <c r="O19" s="892"/>
      <c r="P19" s="891"/>
      <c r="Q19" s="892"/>
      <c r="R19" s="906" t="s">
        <v>326</v>
      </c>
      <c r="S19" s="907"/>
      <c r="T19" s="908"/>
      <c r="U19" s="891" t="s">
        <v>531</v>
      </c>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0.05</v>
      </c>
      <c r="AF35" s="124">
        <f t="shared" si="3"/>
        <v>0</v>
      </c>
      <c r="AG35" s="124">
        <f t="shared" si="3"/>
        <v>0</v>
      </c>
      <c r="AH35" s="124">
        <f t="shared" si="3"/>
        <v>0</v>
      </c>
      <c r="AI35" s="124">
        <f t="shared" si="3"/>
        <v>0</v>
      </c>
      <c r="AJ35" s="125">
        <f t="shared" si="3"/>
        <v>1.85</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2</v>
      </c>
      <c r="AF37" s="905">
        <f t="shared" si="5"/>
        <v>0</v>
      </c>
      <c r="AG37" s="905">
        <f t="shared" si="5"/>
        <v>0</v>
      </c>
      <c r="AH37" s="905">
        <f t="shared" si="5"/>
        <v>0</v>
      </c>
      <c r="AI37" s="905">
        <f t="shared" si="5"/>
        <v>0</v>
      </c>
      <c r="AJ37" s="905">
        <f>COUNTA(AJ11:AJ34)</f>
        <v>1</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N11:O34" xr:uid="{C132E304-738B-45C3-BA4E-24CC6CC94F60}">
      <formula1>INDIRECT(L11)</formula1>
    </dataValidation>
    <dataValidation type="list" allowBlank="1" showInputMessage="1" showErrorMessage="1" sqref="Y11:AB34" xr:uid="{13F35847-8AED-4963-A134-9F8FC5B6E2B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1D9EB17-FF59-4AF2-93C8-2E915F603453}">
          <x14:formula1>
            <xm:f>'(参考)リスト'!$G$16:$G$19</xm:f>
          </x14:formula1>
          <xm:sqref>AM35:AO38</xm:sqref>
        </x14:dataValidation>
        <x14:dataValidation type="list" allowBlank="1" showInputMessage="1" showErrorMessage="1" xr:uid="{88A57883-7A44-4A90-AACC-47C5B2E262F7}">
          <x14:formula1>
            <xm:f>'(参考)リスト'!$F$16:$F$21</xm:f>
          </x14:formula1>
          <xm:sqref>U11:X34</xm:sqref>
        </x14:dataValidation>
        <x14:dataValidation type="list" allowBlank="1" showInputMessage="1" showErrorMessage="1" xr:uid="{2B37A2C7-7885-4F31-B0A9-C09272B72739}">
          <x14:formula1>
            <xm:f>'(参考)リスト'!$E$16:$E$27</xm:f>
          </x14:formula1>
          <xm:sqref>R11:T34</xm:sqref>
        </x14:dataValidation>
        <x14:dataValidation type="list" allowBlank="1" showInputMessage="1" showErrorMessage="1" xr:uid="{CB36F31F-B1D3-41FC-B500-2117B6E99BD7}">
          <x14:formula1>
            <xm:f>'(参考)リスト'!$B$16:$B$21</xm:f>
          </x14:formula1>
          <xm:sqref>L11:M34</xm:sqref>
        </x14:dataValidation>
        <x14:dataValidation type="list" allowBlank="1" showInputMessage="1" showErrorMessage="1" xr:uid="{78DD288E-E19C-4AA4-BC21-653ACBBE53FD}">
          <x14:formula1>
            <xm:f>'(参考)リスト'!$D$16:$D$18</xm:f>
          </x14:formula1>
          <xm:sqref>P11:Q34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F6272-34B8-40DF-8B7F-165DCF13DBB8}">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S022</v>
      </c>
      <c r="AW5" s="292">
        <f>R7</f>
        <v>11</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2</v>
      </c>
      <c r="BF5" s="55">
        <f t="shared" si="0"/>
        <v>0</v>
      </c>
      <c r="BG5" s="55">
        <f t="shared" si="0"/>
        <v>0</v>
      </c>
      <c r="BH5" s="55">
        <f t="shared" si="0"/>
        <v>0</v>
      </c>
      <c r="BI5" s="55">
        <f t="shared" si="0"/>
        <v>1</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0.05</v>
      </c>
      <c r="BR5" s="55">
        <f t="shared" si="1"/>
        <v>0</v>
      </c>
      <c r="BS5" s="55">
        <f t="shared" si="1"/>
        <v>0</v>
      </c>
      <c r="BT5" s="55">
        <f t="shared" si="1"/>
        <v>0</v>
      </c>
      <c r="BU5" s="55">
        <f t="shared" si="1"/>
        <v>2.5499999999999998</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497</v>
      </c>
      <c r="O7" s="903"/>
      <c r="P7" s="949" t="s">
        <v>969</v>
      </c>
      <c r="Q7" s="923"/>
      <c r="R7" s="951">
        <v>11</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545</v>
      </c>
      <c r="O11" s="892"/>
      <c r="P11" s="891" t="s">
        <v>515</v>
      </c>
      <c r="Q11" s="892"/>
      <c r="R11" s="813" t="s">
        <v>326</v>
      </c>
      <c r="S11" s="813"/>
      <c r="T11" s="813"/>
      <c r="U11" s="891" t="s">
        <v>525</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2</v>
      </c>
      <c r="AS11" s="43" t="str">
        <f>IF(Y11&lt;&gt;"",1,"")</f>
        <v/>
      </c>
    </row>
    <row r="12" spans="2:86" ht="12" customHeight="1" x14ac:dyDescent="0.15">
      <c r="B12" s="937"/>
      <c r="C12" s="942"/>
      <c r="D12" s="940"/>
      <c r="E12" s="940"/>
      <c r="F12" s="940"/>
      <c r="G12" s="940"/>
      <c r="H12" s="940"/>
      <c r="I12" s="940"/>
      <c r="J12" s="941"/>
      <c r="K12" s="100">
        <v>2</v>
      </c>
      <c r="L12" s="891" t="s">
        <v>527</v>
      </c>
      <c r="M12" s="892"/>
      <c r="N12" s="891" t="s">
        <v>570</v>
      </c>
      <c r="O12" s="892"/>
      <c r="P12" s="891" t="s">
        <v>515</v>
      </c>
      <c r="Q12" s="892"/>
      <c r="R12" s="813" t="s">
        <v>292</v>
      </c>
      <c r="S12" s="813"/>
      <c r="T12" s="813"/>
      <c r="U12" s="891" t="s">
        <v>531</v>
      </c>
      <c r="V12" s="892"/>
      <c r="W12" s="891"/>
      <c r="X12" s="892"/>
      <c r="Y12" s="54"/>
      <c r="Z12" s="54"/>
      <c r="AA12" s="54"/>
      <c r="AB12" s="54"/>
      <c r="AC12" s="291"/>
      <c r="AD12" s="291"/>
      <c r="AE12" s="291">
        <v>0.02</v>
      </c>
      <c r="AF12" s="291"/>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542</v>
      </c>
      <c r="M13" s="892"/>
      <c r="N13" s="891" t="s">
        <v>543</v>
      </c>
      <c r="O13" s="892"/>
      <c r="P13" s="891"/>
      <c r="Q13" s="892"/>
      <c r="R13" s="906" t="s">
        <v>326</v>
      </c>
      <c r="S13" s="907"/>
      <c r="T13" s="908"/>
      <c r="U13" s="891" t="s">
        <v>531</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527</v>
      </c>
      <c r="M16" s="892"/>
      <c r="N16" s="891" t="s">
        <v>528</v>
      </c>
      <c r="O16" s="892"/>
      <c r="P16" s="891" t="s">
        <v>515</v>
      </c>
      <c r="Q16" s="892"/>
      <c r="R16" s="906" t="s">
        <v>292</v>
      </c>
      <c r="S16" s="907"/>
      <c r="T16" s="908"/>
      <c r="U16" s="891" t="s">
        <v>524</v>
      </c>
      <c r="V16" s="892"/>
      <c r="W16" s="891"/>
      <c r="X16" s="892"/>
      <c r="Y16" s="54"/>
      <c r="Z16" s="54"/>
      <c r="AA16" s="54"/>
      <c r="AB16" s="54"/>
      <c r="AC16" s="60"/>
      <c r="AD16" s="60"/>
      <c r="AE16" s="60">
        <v>0.03</v>
      </c>
      <c r="AF16" s="60"/>
      <c r="AG16" s="60"/>
      <c r="AH16" s="60"/>
      <c r="AI16" s="60"/>
      <c r="AJ16" s="60"/>
      <c r="AK16" s="902"/>
      <c r="AL16" s="903"/>
      <c r="AM16" s="903"/>
      <c r="AN16" s="903"/>
      <c r="AO16" s="904"/>
      <c r="AP16" s="2"/>
      <c r="AQ16" s="59">
        <f t="shared" si="2"/>
        <v>2</v>
      </c>
    </row>
    <row r="17" spans="2:46" ht="12" customHeight="1" x14ac:dyDescent="0.15">
      <c r="B17" s="937"/>
      <c r="C17" s="942"/>
      <c r="D17" s="940"/>
      <c r="E17" s="940"/>
      <c r="F17" s="940"/>
      <c r="G17" s="940"/>
      <c r="H17" s="940"/>
      <c r="I17" s="940"/>
      <c r="J17" s="941"/>
      <c r="K17" s="100">
        <v>7</v>
      </c>
      <c r="L17" s="891" t="s">
        <v>527</v>
      </c>
      <c r="M17" s="892"/>
      <c r="N17" s="891" t="s">
        <v>558</v>
      </c>
      <c r="O17" s="892"/>
      <c r="P17" s="891" t="s">
        <v>320</v>
      </c>
      <c r="Q17" s="892"/>
      <c r="R17" s="906" t="s">
        <v>320</v>
      </c>
      <c r="S17" s="907"/>
      <c r="T17" s="908"/>
      <c r="U17" s="891" t="s">
        <v>524</v>
      </c>
      <c r="V17" s="892"/>
      <c r="W17" s="891"/>
      <c r="X17" s="892"/>
      <c r="Y17" s="54"/>
      <c r="Z17" s="54"/>
      <c r="AA17" s="54"/>
      <c r="AB17" s="54"/>
      <c r="AC17" s="60"/>
      <c r="AD17" s="60"/>
      <c r="AE17" s="60"/>
      <c r="AF17" s="60"/>
      <c r="AG17" s="60"/>
      <c r="AH17" s="60"/>
      <c r="AI17" s="60">
        <v>2.5499999999999998</v>
      </c>
      <c r="AJ17" s="60"/>
      <c r="AK17" s="902"/>
      <c r="AL17" s="903"/>
      <c r="AM17" s="903"/>
      <c r="AN17" s="903"/>
      <c r="AO17" s="904"/>
      <c r="AP17" s="2"/>
      <c r="AQ17" s="59">
        <f t="shared" si="2"/>
        <v>3</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0.05</v>
      </c>
      <c r="AF35" s="124">
        <f t="shared" si="3"/>
        <v>0</v>
      </c>
      <c r="AG35" s="124">
        <f t="shared" si="3"/>
        <v>0</v>
      </c>
      <c r="AH35" s="124">
        <f t="shared" si="3"/>
        <v>0</v>
      </c>
      <c r="AI35" s="124">
        <f t="shared" si="3"/>
        <v>2.5499999999999998</v>
      </c>
      <c r="AJ35" s="125">
        <f t="shared" si="3"/>
        <v>0</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2</v>
      </c>
      <c r="AF37" s="905">
        <f t="shared" si="5"/>
        <v>0</v>
      </c>
      <c r="AG37" s="905">
        <f t="shared" si="5"/>
        <v>0</v>
      </c>
      <c r="AH37" s="905">
        <f t="shared" si="5"/>
        <v>0</v>
      </c>
      <c r="AI37" s="905">
        <f t="shared" si="5"/>
        <v>1</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76878CE2-2400-4F28-915A-C34F2C5D333E}">
      <formula1>INDIRECT(L11)</formula1>
    </dataValidation>
    <dataValidation type="list" allowBlank="1" showInputMessage="1" showErrorMessage="1" sqref="Y11:AB34" xr:uid="{55887917-62AC-44E1-9714-98DECC513C7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FB29201-0949-40E8-A0E9-65EFEF6413CB}">
          <x14:formula1>
            <xm:f>'(参考)リスト'!$G$16:$G$19</xm:f>
          </x14:formula1>
          <xm:sqref>AM35:AO38</xm:sqref>
        </x14:dataValidation>
        <x14:dataValidation type="list" allowBlank="1" showInputMessage="1" showErrorMessage="1" xr:uid="{F230C82D-0A8B-4B22-BF8D-DA62E0098EE0}">
          <x14:formula1>
            <xm:f>'(参考)リスト'!$F$16:$F$21</xm:f>
          </x14:formula1>
          <xm:sqref>U11:X34</xm:sqref>
        </x14:dataValidation>
        <x14:dataValidation type="list" allowBlank="1" showInputMessage="1" showErrorMessage="1" xr:uid="{A75C3DC4-6D9B-4798-98B5-BCED53A6DE59}">
          <x14:formula1>
            <xm:f>'(参考)リスト'!$E$16:$E$27</xm:f>
          </x14:formula1>
          <xm:sqref>R11:T34</xm:sqref>
        </x14:dataValidation>
        <x14:dataValidation type="list" allowBlank="1" showInputMessage="1" showErrorMessage="1" xr:uid="{1C4E94A5-DB79-4C3E-A385-6B0646A80FD8}">
          <x14:formula1>
            <xm:f>'(参考)リスト'!$B$16:$B$21</xm:f>
          </x14:formula1>
          <xm:sqref>L11:M34</xm:sqref>
        </x14:dataValidation>
        <x14:dataValidation type="list" allowBlank="1" showInputMessage="1" showErrorMessage="1" xr:uid="{70CFBD6B-B95B-4A18-8AD4-3BC016EDC028}">
          <x14:formula1>
            <xm:f>'(参考)リスト'!$D$16:$D$18</xm:f>
          </x14:formula1>
          <xm:sqref>P11:Q34</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A473-7DE7-4FCC-8DF9-EC132D2625C5}">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S023</v>
      </c>
      <c r="AW5" s="292">
        <f>R7</f>
        <v>11</v>
      </c>
      <c r="AX5" s="55" t="str">
        <f>AM35</f>
        <v>Ⅱ</v>
      </c>
      <c r="AY5" s="294" t="str">
        <f>IF(Y37&gt;0,Y37,"")</f>
        <v/>
      </c>
      <c r="AZ5" s="295" t="str">
        <f>IF(Y37&gt;0,"",IF(Z37&gt;0,Z37,""))</f>
        <v/>
      </c>
      <c r="BA5" s="295">
        <f>IF(Y37+Z37&gt;0,"",IF(AA37&gt;0,AA37,""))</f>
        <v>1</v>
      </c>
      <c r="BB5" s="295"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96" t="str">
        <f>IF(Y37&gt;0,"",IF(Z37&gt;0,R7,""))</f>
        <v/>
      </c>
      <c r="BM5" s="296">
        <f>IF(Y37+Z37&gt;0,"",IF(AA37&gt;0,R7,""))</f>
        <v>11</v>
      </c>
      <c r="BN5" s="296" t="str">
        <f>IF(Y37+Z37+AA37&gt;0,"",IF(AB37&gt;0,R7,""))</f>
        <v/>
      </c>
      <c r="BO5" s="55">
        <f t="shared" ref="BO5:BV5" si="1">AC35</f>
        <v>0</v>
      </c>
      <c r="BP5" s="55">
        <f t="shared" si="1"/>
        <v>0</v>
      </c>
      <c r="BQ5" s="55">
        <f t="shared" si="1"/>
        <v>0.04</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498</v>
      </c>
      <c r="O7" s="903"/>
      <c r="P7" s="949" t="s">
        <v>969</v>
      </c>
      <c r="Q7" s="923"/>
      <c r="R7" s="951">
        <v>11</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528</v>
      </c>
      <c r="O11" s="892"/>
      <c r="P11" s="891" t="s">
        <v>515</v>
      </c>
      <c r="Q11" s="892"/>
      <c r="R11" s="813" t="s">
        <v>292</v>
      </c>
      <c r="S11" s="813"/>
      <c r="T11" s="813"/>
      <c r="U11" s="891" t="s">
        <v>525</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2</v>
      </c>
      <c r="AS11" s="43" t="str">
        <f>IF(Y11&lt;&gt;"",1,"")</f>
        <v/>
      </c>
    </row>
    <row r="12" spans="2:86" ht="12" customHeight="1" x14ac:dyDescent="0.15">
      <c r="B12" s="937"/>
      <c r="C12" s="942"/>
      <c r="D12" s="940"/>
      <c r="E12" s="940"/>
      <c r="F12" s="940"/>
      <c r="G12" s="940"/>
      <c r="H12" s="940"/>
      <c r="I12" s="940"/>
      <c r="J12" s="941"/>
      <c r="K12" s="100">
        <v>2</v>
      </c>
      <c r="L12" s="891" t="s">
        <v>527</v>
      </c>
      <c r="M12" s="892"/>
      <c r="N12" s="891" t="s">
        <v>570</v>
      </c>
      <c r="O12" s="892"/>
      <c r="P12" s="891" t="s">
        <v>515</v>
      </c>
      <c r="Q12" s="892"/>
      <c r="R12" s="813" t="s">
        <v>292</v>
      </c>
      <c r="S12" s="813"/>
      <c r="T12" s="813"/>
      <c r="U12" s="891" t="s">
        <v>541</v>
      </c>
      <c r="V12" s="892"/>
      <c r="W12" s="891"/>
      <c r="X12" s="892"/>
      <c r="Y12" s="54"/>
      <c r="Z12" s="54"/>
      <c r="AA12" s="54"/>
      <c r="AB12" s="54"/>
      <c r="AC12" s="291"/>
      <c r="AD12" s="291"/>
      <c r="AE12" s="291">
        <v>0.04</v>
      </c>
      <c r="AF12" s="291"/>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542</v>
      </c>
      <c r="M13" s="892"/>
      <c r="N13" s="891" t="s">
        <v>543</v>
      </c>
      <c r="O13" s="892"/>
      <c r="P13" s="891"/>
      <c r="Q13" s="892"/>
      <c r="R13" s="906" t="s">
        <v>326</v>
      </c>
      <c r="S13" s="907"/>
      <c r="T13" s="908"/>
      <c r="U13" s="891" t="s">
        <v>531</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t="s">
        <v>542</v>
      </c>
      <c r="M16" s="892"/>
      <c r="N16" s="891" t="s">
        <v>543</v>
      </c>
      <c r="O16" s="892"/>
      <c r="P16" s="891"/>
      <c r="Q16" s="892"/>
      <c r="R16" s="906" t="s">
        <v>326</v>
      </c>
      <c r="S16" s="907"/>
      <c r="T16" s="908"/>
      <c r="U16" s="891" t="s">
        <v>531</v>
      </c>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t="s">
        <v>542</v>
      </c>
      <c r="M17" s="892"/>
      <c r="N17" s="891" t="s">
        <v>543</v>
      </c>
      <c r="O17" s="892"/>
      <c r="P17" s="891"/>
      <c r="Q17" s="892"/>
      <c r="R17" s="906" t="s">
        <v>326</v>
      </c>
      <c r="S17" s="907"/>
      <c r="T17" s="908"/>
      <c r="U17" s="891" t="s">
        <v>531</v>
      </c>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t="s">
        <v>527</v>
      </c>
      <c r="M18" s="892"/>
      <c r="N18" s="891" t="s">
        <v>591</v>
      </c>
      <c r="O18" s="892"/>
      <c r="P18" s="891" t="s">
        <v>521</v>
      </c>
      <c r="Q18" s="892"/>
      <c r="R18" s="906" t="s">
        <v>284</v>
      </c>
      <c r="S18" s="907"/>
      <c r="T18" s="908"/>
      <c r="U18" s="891" t="s">
        <v>524</v>
      </c>
      <c r="V18" s="892"/>
      <c r="W18" s="891"/>
      <c r="X18" s="892"/>
      <c r="Y18" s="54"/>
      <c r="Z18" s="54"/>
      <c r="AA18" s="54" t="s">
        <v>977</v>
      </c>
      <c r="AB18" s="54"/>
      <c r="AC18" s="60"/>
      <c r="AD18" s="60"/>
      <c r="AE18" s="60"/>
      <c r="AF18" s="60"/>
      <c r="AG18" s="60"/>
      <c r="AH18" s="60"/>
      <c r="AI18" s="60"/>
      <c r="AJ18" s="60"/>
      <c r="AK18" s="902" t="s">
        <v>982</v>
      </c>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0.04</v>
      </c>
      <c r="AF35" s="124">
        <f t="shared" si="3"/>
        <v>0</v>
      </c>
      <c r="AG35" s="124">
        <f t="shared" si="3"/>
        <v>0</v>
      </c>
      <c r="AH35" s="124">
        <f t="shared" si="3"/>
        <v>0</v>
      </c>
      <c r="AI35" s="124">
        <f t="shared" si="3"/>
        <v>0</v>
      </c>
      <c r="AJ35" s="125">
        <f t="shared" si="3"/>
        <v>0</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1</v>
      </c>
      <c r="AB37" s="905">
        <f t="shared" si="4"/>
        <v>0</v>
      </c>
      <c r="AC37" s="905">
        <f>COUNTA(AC11:AC34)</f>
        <v>0</v>
      </c>
      <c r="AD37" s="905">
        <f t="shared" ref="AD37:AI37" si="5">COUNTA(AD11:AD34)</f>
        <v>0</v>
      </c>
      <c r="AE37" s="905">
        <f t="shared" si="5"/>
        <v>1</v>
      </c>
      <c r="AF37" s="905">
        <f t="shared" si="5"/>
        <v>0</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17E047CC-678F-4B1A-AB49-6B11A4305511}">
      <formula1>"〇,"</formula1>
    </dataValidation>
    <dataValidation type="list" allowBlank="1" showInputMessage="1" showErrorMessage="1" sqref="N11:O34" xr:uid="{DFFA3255-6D81-4B13-898F-8CFFDA355BE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9C8130B-C26A-4782-A5BE-9AE553C640F3}">
          <x14:formula1>
            <xm:f>'(参考)リスト'!$D$16:$D$18</xm:f>
          </x14:formula1>
          <xm:sqref>P11:Q34</xm:sqref>
        </x14:dataValidation>
        <x14:dataValidation type="list" allowBlank="1" showInputMessage="1" showErrorMessage="1" xr:uid="{E37E3250-3195-46CB-823C-81EA311CD0E2}">
          <x14:formula1>
            <xm:f>'(参考)リスト'!$B$16:$B$21</xm:f>
          </x14:formula1>
          <xm:sqref>L11:M34</xm:sqref>
        </x14:dataValidation>
        <x14:dataValidation type="list" allowBlank="1" showInputMessage="1" showErrorMessage="1" xr:uid="{5B8A37ED-19A5-4B6A-8369-A12009EFB5ED}">
          <x14:formula1>
            <xm:f>'(参考)リスト'!$E$16:$E$27</xm:f>
          </x14:formula1>
          <xm:sqref>R11:T34</xm:sqref>
        </x14:dataValidation>
        <x14:dataValidation type="list" allowBlank="1" showInputMessage="1" showErrorMessage="1" xr:uid="{09766E43-ECE1-4BC2-926B-F320D7A66C6F}">
          <x14:formula1>
            <xm:f>'(参考)リスト'!$F$16:$F$21</xm:f>
          </x14:formula1>
          <xm:sqref>U11:X34</xm:sqref>
        </x14:dataValidation>
        <x14:dataValidation type="list" allowBlank="1" showInputMessage="1" showErrorMessage="1" xr:uid="{22A0DDFB-6FAB-4A44-9C6C-788C6EF08E4E}">
          <x14:formula1>
            <xm:f>'(参考)リスト'!$G$16:$G$19</xm:f>
          </x14:formula1>
          <xm:sqref>AM35:AO38</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BE224-51C9-4D2A-A525-5B51C8B487B5}">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S024</v>
      </c>
      <c r="AW5" s="292">
        <f>R7</f>
        <v>11</v>
      </c>
      <c r="AX5" s="55" t="str">
        <f>AM35</f>
        <v>Ⅱ</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1</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0.1</v>
      </c>
      <c r="BS5" s="55">
        <f t="shared" si="1"/>
        <v>0</v>
      </c>
      <c r="BT5" s="55">
        <f t="shared" si="1"/>
        <v>0</v>
      </c>
      <c r="BU5" s="55">
        <f t="shared" si="1"/>
        <v>0</v>
      </c>
      <c r="BV5" s="55">
        <f t="shared" si="1"/>
        <v>0.73</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499</v>
      </c>
      <c r="O7" s="903"/>
      <c r="P7" s="949" t="s">
        <v>969</v>
      </c>
      <c r="Q7" s="923"/>
      <c r="R7" s="951">
        <v>11</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527</v>
      </c>
      <c r="M11" s="892"/>
      <c r="N11" s="891" t="s">
        <v>591</v>
      </c>
      <c r="O11" s="892"/>
      <c r="P11" s="891" t="s">
        <v>320</v>
      </c>
      <c r="Q11" s="892"/>
      <c r="R11" s="813" t="s">
        <v>320</v>
      </c>
      <c r="S11" s="813"/>
      <c r="T11" s="813"/>
      <c r="U11" s="891" t="s">
        <v>531</v>
      </c>
      <c r="V11" s="892"/>
      <c r="W11" s="891"/>
      <c r="X11" s="892"/>
      <c r="Y11" s="54"/>
      <c r="Z11" s="54"/>
      <c r="AA11" s="54"/>
      <c r="AB11" s="54"/>
      <c r="AC11" s="60"/>
      <c r="AD11" s="60"/>
      <c r="AE11" s="60"/>
      <c r="AF11" s="60"/>
      <c r="AG11" s="60"/>
      <c r="AH11" s="60"/>
      <c r="AI11" s="60"/>
      <c r="AJ11" s="60">
        <v>0.73</v>
      </c>
      <c r="AK11" s="902"/>
      <c r="AL11" s="903"/>
      <c r="AM11" s="903"/>
      <c r="AN11" s="903"/>
      <c r="AO11" s="904"/>
      <c r="AP11" s="2"/>
      <c r="AQ11" s="59">
        <f t="shared" ref="AQ11:AQ27" si="2">IF(P11="材質劣化",2,IF(P11="漏水",3,1))</f>
        <v>3</v>
      </c>
      <c r="AS11" s="43" t="str">
        <f>IF(Y11&lt;&gt;"",1,"")</f>
        <v/>
      </c>
    </row>
    <row r="12" spans="2:86" ht="12" customHeight="1" x14ac:dyDescent="0.15">
      <c r="B12" s="937"/>
      <c r="C12" s="942"/>
      <c r="D12" s="940"/>
      <c r="E12" s="940"/>
      <c r="F12" s="940"/>
      <c r="G12" s="940"/>
      <c r="H12" s="940"/>
      <c r="I12" s="940"/>
      <c r="J12" s="941"/>
      <c r="K12" s="100">
        <v>2</v>
      </c>
      <c r="L12" s="891" t="s">
        <v>527</v>
      </c>
      <c r="M12" s="892"/>
      <c r="N12" s="891" t="s">
        <v>545</v>
      </c>
      <c r="O12" s="892"/>
      <c r="P12" s="891" t="s">
        <v>515</v>
      </c>
      <c r="Q12" s="892"/>
      <c r="R12" s="813" t="s">
        <v>301</v>
      </c>
      <c r="S12" s="813"/>
      <c r="T12" s="813"/>
      <c r="U12" s="891" t="s">
        <v>525</v>
      </c>
      <c r="V12" s="892"/>
      <c r="W12" s="891"/>
      <c r="X12" s="892"/>
      <c r="Y12" s="54"/>
      <c r="Z12" s="54"/>
      <c r="AA12" s="54"/>
      <c r="AB12" s="54"/>
      <c r="AC12" s="291"/>
      <c r="AD12" s="291"/>
      <c r="AE12" s="291"/>
      <c r="AF12" s="291">
        <v>0.1</v>
      </c>
      <c r="AG12" s="291"/>
      <c r="AH12" s="291"/>
      <c r="AI12" s="291"/>
      <c r="AJ12" s="291"/>
      <c r="AK12" s="902"/>
      <c r="AL12" s="903"/>
      <c r="AM12" s="903"/>
      <c r="AN12" s="903"/>
      <c r="AO12" s="904"/>
      <c r="AP12" s="2"/>
      <c r="AQ12" s="59">
        <f t="shared" si="2"/>
        <v>2</v>
      </c>
    </row>
    <row r="13" spans="2:86" ht="12" customHeight="1" x14ac:dyDescent="0.15">
      <c r="B13" s="937"/>
      <c r="C13" s="942"/>
      <c r="D13" s="940"/>
      <c r="E13" s="940"/>
      <c r="F13" s="940"/>
      <c r="G13" s="940"/>
      <c r="H13" s="940"/>
      <c r="I13" s="940"/>
      <c r="J13" s="941"/>
      <c r="K13" s="100">
        <v>3</v>
      </c>
      <c r="L13" s="891" t="s">
        <v>527</v>
      </c>
      <c r="M13" s="892"/>
      <c r="N13" s="891" t="s">
        <v>545</v>
      </c>
      <c r="O13" s="892"/>
      <c r="P13" s="891" t="s">
        <v>515</v>
      </c>
      <c r="Q13" s="892"/>
      <c r="R13" s="906" t="s">
        <v>292</v>
      </c>
      <c r="S13" s="907"/>
      <c r="T13" s="908"/>
      <c r="U13" s="891" t="s">
        <v>525</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2</v>
      </c>
    </row>
    <row r="14" spans="2:86" ht="12" customHeight="1" x14ac:dyDescent="0.15">
      <c r="B14" s="937"/>
      <c r="C14" s="942"/>
      <c r="D14" s="940"/>
      <c r="E14" s="940"/>
      <c r="F14" s="940"/>
      <c r="G14" s="940"/>
      <c r="H14" s="940"/>
      <c r="I14" s="940"/>
      <c r="J14" s="941"/>
      <c r="K14" s="100">
        <v>4</v>
      </c>
      <c r="L14" s="891" t="s">
        <v>542</v>
      </c>
      <c r="M14" s="892"/>
      <c r="N14" s="891" t="s">
        <v>543</v>
      </c>
      <c r="O14" s="892"/>
      <c r="P14" s="891"/>
      <c r="Q14" s="892"/>
      <c r="R14" s="813" t="s">
        <v>326</v>
      </c>
      <c r="S14" s="813"/>
      <c r="T14" s="813"/>
      <c r="U14" s="891" t="s">
        <v>531</v>
      </c>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t="s">
        <v>542</v>
      </c>
      <c r="M15" s="892"/>
      <c r="N15" s="891" t="s">
        <v>543</v>
      </c>
      <c r="O15" s="892"/>
      <c r="P15" s="891"/>
      <c r="Q15" s="892"/>
      <c r="R15" s="906" t="s">
        <v>326</v>
      </c>
      <c r="S15" s="907"/>
      <c r="T15" s="908"/>
      <c r="U15" s="891" t="s">
        <v>531</v>
      </c>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c r="M16" s="892"/>
      <c r="N16" s="891"/>
      <c r="O16" s="892"/>
      <c r="P16" s="891"/>
      <c r="Q16" s="892"/>
      <c r="R16" s="906"/>
      <c r="S16" s="907"/>
      <c r="T16" s="908"/>
      <c r="U16" s="891"/>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c r="M17" s="892"/>
      <c r="N17" s="891"/>
      <c r="O17" s="892"/>
      <c r="P17" s="891"/>
      <c r="Q17" s="892"/>
      <c r="R17" s="906"/>
      <c r="S17" s="907"/>
      <c r="T17" s="908"/>
      <c r="U17" s="891"/>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0.1</v>
      </c>
      <c r="AG35" s="124">
        <f t="shared" si="3"/>
        <v>0</v>
      </c>
      <c r="AH35" s="124">
        <f t="shared" si="3"/>
        <v>0</v>
      </c>
      <c r="AI35" s="124">
        <f t="shared" si="3"/>
        <v>0</v>
      </c>
      <c r="AJ35" s="125">
        <f t="shared" si="3"/>
        <v>0.73</v>
      </c>
      <c r="AK35" s="909" t="s">
        <v>974</v>
      </c>
      <c r="AL35" s="909"/>
      <c r="AM35" s="969" t="s">
        <v>512</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1</v>
      </c>
      <c r="AG37" s="905">
        <f t="shared" si="5"/>
        <v>0</v>
      </c>
      <c r="AH37" s="905">
        <f t="shared" si="5"/>
        <v>0</v>
      </c>
      <c r="AI37" s="905">
        <f t="shared" si="5"/>
        <v>0</v>
      </c>
      <c r="AJ37" s="905">
        <f>COUNTA(AJ11:AJ34)</f>
        <v>1</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A90D3749-4B89-4212-88B5-262FE46674F2}">
      <formula1>"〇,"</formula1>
    </dataValidation>
    <dataValidation type="list" allowBlank="1" showInputMessage="1" showErrorMessage="1" sqref="N11:O34" xr:uid="{5DDA6F24-FF2C-4835-8725-6F3BB4704A2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BAE2A4C-BAAF-4076-A4BA-7C2A7D7358DA}">
          <x14:formula1>
            <xm:f>'(参考)リスト'!$D$16:$D$18</xm:f>
          </x14:formula1>
          <xm:sqref>P11:Q34</xm:sqref>
        </x14:dataValidation>
        <x14:dataValidation type="list" allowBlank="1" showInputMessage="1" showErrorMessage="1" xr:uid="{A780C048-81B7-4269-B106-9B12B63EF240}">
          <x14:formula1>
            <xm:f>'(参考)リスト'!$B$16:$B$21</xm:f>
          </x14:formula1>
          <xm:sqref>L11:M34</xm:sqref>
        </x14:dataValidation>
        <x14:dataValidation type="list" allowBlank="1" showInputMessage="1" showErrorMessage="1" xr:uid="{2A4AAE44-9E89-4814-8853-59F64AC56B17}">
          <x14:formula1>
            <xm:f>'(参考)リスト'!$E$16:$E$27</xm:f>
          </x14:formula1>
          <xm:sqref>R11:T34</xm:sqref>
        </x14:dataValidation>
        <x14:dataValidation type="list" allowBlank="1" showInputMessage="1" showErrorMessage="1" xr:uid="{B99E19A6-1964-4F48-9B3D-78251AB14E88}">
          <x14:formula1>
            <xm:f>'(参考)リスト'!$F$16:$F$21</xm:f>
          </x14:formula1>
          <xm:sqref>U11:X34</xm:sqref>
        </x14:dataValidation>
        <x14:dataValidation type="list" allowBlank="1" showInputMessage="1" showErrorMessage="1" xr:uid="{1A1BB68C-00E0-44E7-A25A-048EA236A7E9}">
          <x14:formula1>
            <xm:f>'(参考)リスト'!$G$16:$G$19</xm:f>
          </x14:formula1>
          <xm:sqref>AM35:AO38</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2EC6B-3C0C-430A-BB01-12842EB25D1E}">
  <dimension ref="B1:CH53"/>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S025</v>
      </c>
      <c r="AW5" s="292">
        <f>R7</f>
        <v>11</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500</v>
      </c>
      <c r="O7" s="903"/>
      <c r="P7" s="949" t="s">
        <v>969</v>
      </c>
      <c r="Q7" s="923"/>
      <c r="R7" s="951">
        <v>11</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542</v>
      </c>
      <c r="M11" s="892"/>
      <c r="N11" s="891" t="s">
        <v>543</v>
      </c>
      <c r="O11" s="892"/>
      <c r="P11" s="891"/>
      <c r="Q11" s="892"/>
      <c r="R11" s="813" t="s">
        <v>326</v>
      </c>
      <c r="S11" s="813"/>
      <c r="T11" s="813"/>
      <c r="U11" s="891" t="s">
        <v>531</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1</v>
      </c>
      <c r="AS11" s="43" t="str">
        <f>IF(Y11&lt;&gt;"",1,"")</f>
        <v/>
      </c>
    </row>
    <row r="12" spans="2:86" ht="12" customHeight="1" x14ac:dyDescent="0.15">
      <c r="B12" s="937"/>
      <c r="C12" s="942"/>
      <c r="D12" s="940"/>
      <c r="E12" s="940"/>
      <c r="F12" s="940"/>
      <c r="G12" s="940"/>
      <c r="H12" s="940"/>
      <c r="I12" s="940"/>
      <c r="J12" s="941"/>
      <c r="K12" s="100">
        <v>2</v>
      </c>
      <c r="L12" s="891" t="s">
        <v>542</v>
      </c>
      <c r="M12" s="892"/>
      <c r="N12" s="891" t="s">
        <v>543</v>
      </c>
      <c r="O12" s="892"/>
      <c r="P12" s="891"/>
      <c r="Q12" s="892"/>
      <c r="R12" s="813" t="s">
        <v>326</v>
      </c>
      <c r="S12" s="813"/>
      <c r="T12" s="813"/>
      <c r="U12" s="891" t="s">
        <v>531</v>
      </c>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1</v>
      </c>
    </row>
    <row r="13" spans="2:86" ht="12" customHeight="1" x14ac:dyDescent="0.15">
      <c r="B13" s="937"/>
      <c r="C13" s="942"/>
      <c r="D13" s="940"/>
      <c r="E13" s="940"/>
      <c r="F13" s="940"/>
      <c r="G13" s="940"/>
      <c r="H13" s="940"/>
      <c r="I13" s="940"/>
      <c r="J13" s="941"/>
      <c r="K13" s="100">
        <v>3</v>
      </c>
      <c r="L13" s="891" t="s">
        <v>542</v>
      </c>
      <c r="M13" s="892"/>
      <c r="N13" s="891" t="s">
        <v>543</v>
      </c>
      <c r="O13" s="892"/>
      <c r="P13" s="891"/>
      <c r="Q13" s="892"/>
      <c r="R13" s="906" t="s">
        <v>326</v>
      </c>
      <c r="S13" s="907"/>
      <c r="T13" s="908"/>
      <c r="U13" s="891" t="s">
        <v>531</v>
      </c>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c r="M14" s="892"/>
      <c r="N14" s="891"/>
      <c r="O14" s="892"/>
      <c r="P14" s="891"/>
      <c r="Q14" s="892"/>
      <c r="R14" s="813"/>
      <c r="S14" s="813"/>
      <c r="T14" s="813"/>
      <c r="U14" s="891"/>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c r="M15" s="892"/>
      <c r="N15" s="891"/>
      <c r="O15" s="892"/>
      <c r="P15" s="891"/>
      <c r="Q15" s="892"/>
      <c r="R15" s="906"/>
      <c r="S15" s="907"/>
      <c r="T15" s="908"/>
      <c r="U15" s="891"/>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c r="M16" s="892"/>
      <c r="N16" s="891"/>
      <c r="O16" s="892"/>
      <c r="P16" s="891"/>
      <c r="Q16" s="892"/>
      <c r="R16" s="906"/>
      <c r="S16" s="907"/>
      <c r="T16" s="908"/>
      <c r="U16" s="891"/>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c r="M17" s="892"/>
      <c r="N17" s="891"/>
      <c r="O17" s="892"/>
      <c r="P17" s="891"/>
      <c r="Q17" s="892"/>
      <c r="R17" s="906"/>
      <c r="S17" s="907"/>
      <c r="T17" s="908"/>
      <c r="U17" s="891"/>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974</v>
      </c>
      <c r="AL35" s="909"/>
      <c r="AM35" s="969" t="s">
        <v>525</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N11:O34" xr:uid="{A44ACEFA-5475-45A0-9D0A-41A84A3F9FBC}">
      <formula1>INDIRECT(L11)</formula1>
    </dataValidation>
    <dataValidation type="list" allowBlank="1" showInputMessage="1" showErrorMessage="1" sqref="Y11:AB34" xr:uid="{8FA6171F-4137-4A67-8CCB-F793CC390EF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D3E63C8-9CE5-4535-B7D5-A95FCA5F26F1}">
          <x14:formula1>
            <xm:f>'(参考)リスト'!$G$16:$G$19</xm:f>
          </x14:formula1>
          <xm:sqref>AM35:AO38</xm:sqref>
        </x14:dataValidation>
        <x14:dataValidation type="list" allowBlank="1" showInputMessage="1" showErrorMessage="1" xr:uid="{9BA89D79-5608-4A2F-AAF2-FB72F65F3BB7}">
          <x14:formula1>
            <xm:f>'(参考)リスト'!$F$16:$F$21</xm:f>
          </x14:formula1>
          <xm:sqref>U11:X34</xm:sqref>
        </x14:dataValidation>
        <x14:dataValidation type="list" allowBlank="1" showInputMessage="1" showErrorMessage="1" xr:uid="{09E62BEB-4F3C-4099-BBAC-78384EF76743}">
          <x14:formula1>
            <xm:f>'(参考)リスト'!$E$16:$E$27</xm:f>
          </x14:formula1>
          <xm:sqref>R11:T34</xm:sqref>
        </x14:dataValidation>
        <x14:dataValidation type="list" allowBlank="1" showInputMessage="1" showErrorMessage="1" xr:uid="{859C7977-0D43-475B-9DED-B2176BA9A052}">
          <x14:formula1>
            <xm:f>'(参考)リスト'!$B$16:$B$21</xm:f>
          </x14:formula1>
          <xm:sqref>L11:M34</xm:sqref>
        </x14:dataValidation>
        <x14:dataValidation type="list" allowBlank="1" showInputMessage="1" showErrorMessage="1" xr:uid="{20C3D904-2001-4B2B-AB42-DF8A7E681753}">
          <x14:formula1>
            <xm:f>'(参考)リスト'!$D$16:$D$18</xm:f>
          </x14:formula1>
          <xm:sqref>P11:Q34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topLeftCell="R1" zoomScaleNormal="85" zoomScaleSheetLayoutView="100" workbookViewId="0">
      <selection activeCell="AV5" sqref="AV5:BV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3" t="s">
        <v>195</v>
      </c>
      <c r="AV1" s="901" t="s">
        <v>196</v>
      </c>
      <c r="AW1" s="901"/>
      <c r="AX1" s="901"/>
      <c r="AY1" s="890" t="s">
        <v>197</v>
      </c>
      <c r="AZ1" s="890"/>
      <c r="BA1" s="890"/>
      <c r="BB1" s="890"/>
      <c r="BC1" s="890"/>
      <c r="BD1" s="890"/>
      <c r="BE1" s="890"/>
      <c r="BF1" s="890"/>
      <c r="BG1" s="890"/>
      <c r="BH1" s="890"/>
      <c r="BI1" s="890"/>
      <c r="BJ1" s="890"/>
      <c r="BK1" s="890" t="s">
        <v>198</v>
      </c>
      <c r="BL1" s="890"/>
      <c r="BM1" s="890"/>
      <c r="BN1" s="890"/>
      <c r="BO1" s="890"/>
      <c r="BP1" s="890"/>
      <c r="BQ1" s="890"/>
      <c r="BR1" s="890"/>
      <c r="BS1" s="890"/>
      <c r="BT1" s="890"/>
      <c r="BU1" s="890"/>
      <c r="BV1" s="890"/>
      <c r="BW1" s="888"/>
      <c r="BX1" s="888"/>
      <c r="BY1" s="888"/>
      <c r="BZ1" s="888"/>
      <c r="CA1" s="888"/>
      <c r="CB1" s="888"/>
      <c r="CC1" s="888"/>
      <c r="CD1" s="888"/>
      <c r="CE1" s="888"/>
      <c r="CF1" s="888"/>
      <c r="CG1" s="888"/>
      <c r="CH1" s="888"/>
    </row>
    <row r="2" spans="2:86" ht="8.25" customHeight="1" x14ac:dyDescent="0.15">
      <c r="AU2" s="893"/>
      <c r="AV2" s="901" t="s">
        <v>199</v>
      </c>
      <c r="AW2" s="910" t="s">
        <v>200</v>
      </c>
      <c r="AX2" s="910" t="s">
        <v>201</v>
      </c>
      <c r="AY2" s="890" t="s">
        <v>202</v>
      </c>
      <c r="AZ2" s="890"/>
      <c r="BA2" s="890"/>
      <c r="BB2" s="890"/>
      <c r="BC2" s="890"/>
      <c r="BD2" s="890"/>
      <c r="BE2" s="890"/>
      <c r="BF2" s="890"/>
      <c r="BG2" s="890"/>
      <c r="BH2" s="890"/>
      <c r="BI2" s="890"/>
      <c r="BJ2" s="890"/>
      <c r="BK2" s="890" t="s">
        <v>203</v>
      </c>
      <c r="BL2" s="890"/>
      <c r="BM2" s="890"/>
      <c r="BN2" s="890"/>
      <c r="BO2" s="890" t="s">
        <v>204</v>
      </c>
      <c r="BP2" s="890"/>
      <c r="BQ2" s="890"/>
      <c r="BR2" s="890"/>
      <c r="BS2" s="890"/>
      <c r="BT2" s="890"/>
      <c r="BU2" s="890"/>
      <c r="BV2" s="890"/>
      <c r="BW2" s="889"/>
      <c r="BX2" s="889"/>
      <c r="BY2" s="889"/>
      <c r="BZ2" s="889"/>
      <c r="CA2" s="888"/>
      <c r="CB2" s="888"/>
      <c r="CC2" s="888"/>
      <c r="CD2" s="888"/>
      <c r="CE2" s="888"/>
      <c r="CF2" s="888"/>
      <c r="CG2" s="888"/>
      <c r="CH2" s="888"/>
    </row>
    <row r="3" spans="2:86" ht="24.95" customHeight="1" x14ac:dyDescent="0.15">
      <c r="B3" s="641" t="s">
        <v>205</v>
      </c>
      <c r="C3" s="971"/>
      <c r="D3" s="971"/>
      <c r="E3" s="972"/>
      <c r="F3" s="972"/>
      <c r="G3" s="972"/>
      <c r="H3" s="972"/>
      <c r="I3" s="972"/>
      <c r="J3" s="972"/>
      <c r="K3" s="971"/>
      <c r="L3" s="971"/>
      <c r="M3" s="971"/>
      <c r="N3" s="971"/>
      <c r="O3" s="971"/>
      <c r="P3" s="971"/>
      <c r="Q3" s="971"/>
      <c r="R3" s="971"/>
      <c r="S3" s="971"/>
      <c r="T3" s="971"/>
      <c r="U3" s="971"/>
      <c r="V3" s="971"/>
      <c r="W3" s="971"/>
      <c r="X3" s="971"/>
      <c r="Y3" s="971"/>
      <c r="Z3" s="971"/>
      <c r="AA3" s="971"/>
      <c r="AB3" s="971"/>
      <c r="AC3" s="971"/>
      <c r="AD3" s="971"/>
      <c r="AE3" s="971"/>
      <c r="AF3" s="971"/>
      <c r="AG3" s="971"/>
      <c r="AH3" s="971"/>
      <c r="AI3" s="971"/>
      <c r="AJ3" s="971"/>
      <c r="AK3" s="971"/>
      <c r="AL3" s="971"/>
      <c r="AM3" s="971"/>
      <c r="AN3" s="971"/>
      <c r="AO3" s="971"/>
      <c r="AU3" s="893"/>
      <c r="AV3" s="901"/>
      <c r="AW3" s="910"/>
      <c r="AX3" s="910"/>
      <c r="AY3" s="890" t="s">
        <v>206</v>
      </c>
      <c r="AZ3" s="890"/>
      <c r="BA3" s="890"/>
      <c r="BB3" s="890"/>
      <c r="BC3" s="890" t="s">
        <v>207</v>
      </c>
      <c r="BD3" s="890"/>
      <c r="BE3" s="890"/>
      <c r="BF3" s="890"/>
      <c r="BG3" s="890" t="s">
        <v>208</v>
      </c>
      <c r="BH3" s="890"/>
      <c r="BI3" s="890"/>
      <c r="BJ3" s="890"/>
      <c r="BK3" s="890" t="s">
        <v>209</v>
      </c>
      <c r="BL3" s="890"/>
      <c r="BM3" s="890"/>
      <c r="BN3" s="890"/>
      <c r="BO3" s="890" t="s">
        <v>207</v>
      </c>
      <c r="BP3" s="890"/>
      <c r="BQ3" s="890"/>
      <c r="BR3" s="890"/>
      <c r="BS3" s="890" t="s">
        <v>208</v>
      </c>
      <c r="BT3" s="890"/>
      <c r="BU3" s="890"/>
      <c r="BV3" s="890"/>
      <c r="BW3" s="888"/>
      <c r="BX3" s="888"/>
      <c r="BY3" s="888"/>
      <c r="BZ3" s="888"/>
      <c r="CA3" s="888"/>
      <c r="CB3" s="888"/>
      <c r="CC3" s="888"/>
      <c r="CD3" s="888"/>
      <c r="CE3" s="888"/>
      <c r="CF3" s="888"/>
      <c r="CG3" s="888"/>
      <c r="CH3" s="888"/>
    </row>
    <row r="4" spans="2:86" ht="18" customHeight="1" x14ac:dyDescent="0.15">
      <c r="B4" s="414" t="s">
        <v>381</v>
      </c>
      <c r="C4" s="414"/>
      <c r="D4" s="414"/>
      <c r="E4" s="926" t="s">
        <v>382</v>
      </c>
      <c r="F4" s="927"/>
      <c r="G4" s="927"/>
      <c r="H4" s="927"/>
      <c r="I4" s="927"/>
      <c r="J4" s="928"/>
      <c r="K4" s="511" t="s">
        <v>383</v>
      </c>
      <c r="L4" s="511"/>
      <c r="M4" s="511"/>
      <c r="N4" s="924" t="s">
        <v>504</v>
      </c>
      <c r="O4" s="924"/>
      <c r="P4" s="924"/>
      <c r="Q4" s="924"/>
      <c r="R4" s="924"/>
      <c r="S4" s="924"/>
      <c r="T4" s="530" t="s">
        <v>505</v>
      </c>
      <c r="U4" s="531"/>
      <c r="V4" s="531"/>
      <c r="W4" s="531"/>
      <c r="X4" s="532"/>
      <c r="Y4" s="929" t="s">
        <v>506</v>
      </c>
      <c r="Z4" s="929"/>
      <c r="AA4" s="929"/>
      <c r="AB4" s="929"/>
      <c r="AC4" s="929"/>
      <c r="AD4" s="929"/>
      <c r="AE4" s="929"/>
      <c r="AF4" s="929"/>
      <c r="AG4" s="530" t="s">
        <v>503</v>
      </c>
      <c r="AH4" s="531"/>
      <c r="AI4" s="531"/>
      <c r="AJ4" s="532"/>
      <c r="AK4" s="895">
        <v>45903</v>
      </c>
      <c r="AL4" s="896"/>
      <c r="AM4" s="896"/>
      <c r="AN4" s="896"/>
      <c r="AO4" s="897"/>
      <c r="AU4" s="893"/>
      <c r="AV4" s="901"/>
      <c r="AW4" s="910"/>
      <c r="AX4" s="910"/>
      <c r="AY4" s="293" t="s">
        <v>210</v>
      </c>
      <c r="AZ4" s="293" t="s">
        <v>211</v>
      </c>
      <c r="BA4" s="293" t="s">
        <v>212</v>
      </c>
      <c r="BB4" s="293" t="s">
        <v>213</v>
      </c>
      <c r="BC4" s="293" t="s">
        <v>210</v>
      </c>
      <c r="BD4" s="293" t="s">
        <v>211</v>
      </c>
      <c r="BE4" s="293" t="s">
        <v>212</v>
      </c>
      <c r="BF4" s="293" t="s">
        <v>213</v>
      </c>
      <c r="BG4" s="293" t="s">
        <v>210</v>
      </c>
      <c r="BH4" s="293" t="s">
        <v>211</v>
      </c>
      <c r="BI4" s="293" t="s">
        <v>212</v>
      </c>
      <c r="BJ4" s="293" t="s">
        <v>213</v>
      </c>
      <c r="BK4" s="293" t="s">
        <v>210</v>
      </c>
      <c r="BL4" s="293" t="s">
        <v>211</v>
      </c>
      <c r="BM4" s="293" t="s">
        <v>212</v>
      </c>
      <c r="BN4" s="293" t="s">
        <v>213</v>
      </c>
      <c r="BO4" s="293" t="s">
        <v>210</v>
      </c>
      <c r="BP4" s="293" t="s">
        <v>211</v>
      </c>
      <c r="BQ4" s="293" t="s">
        <v>212</v>
      </c>
      <c r="BR4" s="293" t="s">
        <v>213</v>
      </c>
      <c r="BS4" s="293" t="s">
        <v>210</v>
      </c>
      <c r="BT4" s="293" t="s">
        <v>211</v>
      </c>
      <c r="BU4" s="293" t="s">
        <v>212</v>
      </c>
      <c r="BV4" s="293" t="s">
        <v>213</v>
      </c>
      <c r="BW4" s="5"/>
      <c r="BX4" s="5"/>
      <c r="BY4" s="5"/>
      <c r="BZ4" s="5"/>
      <c r="CA4" s="5"/>
      <c r="CB4" s="5"/>
      <c r="CC4" s="5"/>
      <c r="CD4" s="5"/>
      <c r="CE4" s="5"/>
      <c r="CF4" s="5"/>
      <c r="CG4" s="5"/>
      <c r="CH4" s="5"/>
    </row>
    <row r="5" spans="2:86" ht="18" customHeight="1" x14ac:dyDescent="0.15">
      <c r="B5" s="422" t="s">
        <v>522</v>
      </c>
      <c r="C5" s="422"/>
      <c r="D5" s="422"/>
      <c r="E5" s="932" t="s">
        <v>389</v>
      </c>
      <c r="F5" s="933"/>
      <c r="G5" s="933"/>
      <c r="H5" s="933"/>
      <c r="I5" s="933"/>
      <c r="J5" s="934"/>
      <c r="K5" s="525" t="s">
        <v>385</v>
      </c>
      <c r="L5" s="525"/>
      <c r="M5" s="525"/>
      <c r="N5" s="924" t="s">
        <v>386</v>
      </c>
      <c r="O5" s="924"/>
      <c r="P5" s="924"/>
      <c r="Q5" s="924"/>
      <c r="R5" s="924"/>
      <c r="S5" s="924"/>
      <c r="T5" s="533"/>
      <c r="U5" s="534"/>
      <c r="V5" s="534"/>
      <c r="W5" s="534"/>
      <c r="X5" s="535"/>
      <c r="Y5" s="925" t="s">
        <v>507</v>
      </c>
      <c r="Z5" s="925"/>
      <c r="AA5" s="925"/>
      <c r="AB5" s="925"/>
      <c r="AC5" s="925"/>
      <c r="AD5" s="925"/>
      <c r="AE5" s="925"/>
      <c r="AF5" s="925"/>
      <c r="AG5" s="805"/>
      <c r="AH5" s="894"/>
      <c r="AI5" s="894"/>
      <c r="AJ5" s="806"/>
      <c r="AK5" s="898"/>
      <c r="AL5" s="899"/>
      <c r="AM5" s="899"/>
      <c r="AN5" s="899"/>
      <c r="AO5" s="900"/>
      <c r="AU5" s="893"/>
      <c r="AV5" s="50" t="str">
        <f>N7</f>
        <v>PE</v>
      </c>
      <c r="AW5" s="292">
        <f>R7</f>
        <v>8.6999999999999993</v>
      </c>
      <c r="AX5" s="55" t="str">
        <f>AM35</f>
        <v>Ⅰ</v>
      </c>
      <c r="AY5" s="294" t="str">
        <f>IF(Y37&gt;0,Y37,"")</f>
        <v/>
      </c>
      <c r="AZ5" s="295" t="str">
        <f>IF(Y37&gt;0,"",IF(Z37&gt;0,Z37,""))</f>
        <v/>
      </c>
      <c r="BA5" s="295" t="str">
        <f>IF(Y37+Z37&gt;0,"",IF(AA37&gt;0,AA37,""))</f>
        <v/>
      </c>
      <c r="BB5" s="295"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6" t="str">
        <f>IF(Y37&gt;0,"",IF(Z37&gt;0,R7,""))</f>
        <v/>
      </c>
      <c r="BM5" s="296" t="str">
        <f>IF(Y37+Z37&gt;0,"",IF(AA37&gt;0,R7,""))</f>
        <v/>
      </c>
      <c r="BN5" s="296"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6" t="s">
        <v>214</v>
      </c>
      <c r="C6" s="938"/>
      <c r="D6" s="939"/>
      <c r="E6" s="940"/>
      <c r="F6" s="940"/>
      <c r="G6" s="940"/>
      <c r="H6" s="940"/>
      <c r="I6" s="940"/>
      <c r="J6" s="941"/>
      <c r="K6" s="946" t="s">
        <v>967</v>
      </c>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c r="AM6" s="947"/>
      <c r="AN6" s="947"/>
      <c r="AO6" s="948"/>
      <c r="AP6" s="2"/>
    </row>
    <row r="7" spans="2:86" ht="12" customHeight="1" x14ac:dyDescent="0.15">
      <c r="B7" s="937"/>
      <c r="C7" s="942"/>
      <c r="D7" s="940"/>
      <c r="E7" s="940"/>
      <c r="F7" s="940"/>
      <c r="G7" s="940"/>
      <c r="H7" s="940"/>
      <c r="I7" s="940"/>
      <c r="J7" s="941"/>
      <c r="K7" s="949" t="s">
        <v>968</v>
      </c>
      <c r="L7" s="950"/>
      <c r="M7" s="923"/>
      <c r="N7" s="902" t="s">
        <v>501</v>
      </c>
      <c r="O7" s="903"/>
      <c r="P7" s="949" t="s">
        <v>969</v>
      </c>
      <c r="Q7" s="923"/>
      <c r="R7" s="951">
        <v>8.6999999999999993</v>
      </c>
      <c r="S7" s="952"/>
      <c r="T7" s="953"/>
      <c r="U7" s="911" t="s">
        <v>970</v>
      </c>
      <c r="V7" s="930"/>
      <c r="W7" s="911" t="s">
        <v>971</v>
      </c>
      <c r="X7" s="930"/>
      <c r="Y7" s="923" t="s">
        <v>986</v>
      </c>
      <c r="Z7" s="909"/>
      <c r="AA7" s="909"/>
      <c r="AB7" s="909"/>
      <c r="AC7" s="911" t="s">
        <v>987</v>
      </c>
      <c r="AD7" s="912"/>
      <c r="AE7" s="912"/>
      <c r="AF7" s="912"/>
      <c r="AG7" s="912"/>
      <c r="AH7" s="912"/>
      <c r="AI7" s="912"/>
      <c r="AJ7" s="930"/>
      <c r="AK7" s="911" t="s">
        <v>988</v>
      </c>
      <c r="AL7" s="912"/>
      <c r="AM7" s="912"/>
      <c r="AN7" s="913"/>
      <c r="AO7" s="914"/>
      <c r="AP7" s="2"/>
      <c r="AW7" s="58"/>
    </row>
    <row r="8" spans="2:86" ht="12" customHeight="1" x14ac:dyDescent="0.15">
      <c r="B8" s="937"/>
      <c r="C8" s="942"/>
      <c r="D8" s="940"/>
      <c r="E8" s="940"/>
      <c r="F8" s="940"/>
      <c r="G8" s="940"/>
      <c r="H8" s="940"/>
      <c r="I8" s="940"/>
      <c r="J8" s="941"/>
      <c r="K8" s="909" t="s">
        <v>655</v>
      </c>
      <c r="L8" s="909" t="s">
        <v>657</v>
      </c>
      <c r="M8" s="909"/>
      <c r="N8" s="909" t="s">
        <v>273</v>
      </c>
      <c r="O8" s="909"/>
      <c r="P8" s="909" t="s">
        <v>274</v>
      </c>
      <c r="Q8" s="909"/>
      <c r="R8" s="909" t="s">
        <v>275</v>
      </c>
      <c r="S8" s="909"/>
      <c r="T8" s="909"/>
      <c r="U8" s="915"/>
      <c r="V8" s="935"/>
      <c r="W8" s="915"/>
      <c r="X8" s="935"/>
      <c r="Y8" s="923"/>
      <c r="Z8" s="909"/>
      <c r="AA8" s="909"/>
      <c r="AB8" s="909"/>
      <c r="AC8" s="919"/>
      <c r="AD8" s="920"/>
      <c r="AE8" s="920"/>
      <c r="AF8" s="920"/>
      <c r="AG8" s="920"/>
      <c r="AH8" s="920"/>
      <c r="AI8" s="920"/>
      <c r="AJ8" s="931"/>
      <c r="AK8" s="915"/>
      <c r="AL8" s="916"/>
      <c r="AM8" s="916"/>
      <c r="AN8" s="917"/>
      <c r="AO8" s="918"/>
      <c r="AP8" s="2"/>
    </row>
    <row r="9" spans="2:86" ht="12" customHeight="1" x14ac:dyDescent="0.15">
      <c r="B9" s="937"/>
      <c r="C9" s="942"/>
      <c r="D9" s="940"/>
      <c r="E9" s="940"/>
      <c r="F9" s="940"/>
      <c r="G9" s="940"/>
      <c r="H9" s="940"/>
      <c r="I9" s="940"/>
      <c r="J9" s="941"/>
      <c r="K9" s="909"/>
      <c r="L9" s="909"/>
      <c r="M9" s="909"/>
      <c r="N9" s="909"/>
      <c r="O9" s="909"/>
      <c r="P9" s="909"/>
      <c r="Q9" s="909"/>
      <c r="R9" s="909"/>
      <c r="S9" s="909"/>
      <c r="T9" s="909"/>
      <c r="U9" s="915"/>
      <c r="V9" s="935"/>
      <c r="W9" s="915"/>
      <c r="X9" s="935"/>
      <c r="Y9" s="923" t="s">
        <v>989</v>
      </c>
      <c r="Z9" s="909"/>
      <c r="AA9" s="909"/>
      <c r="AB9" s="909"/>
      <c r="AC9" s="909" t="s">
        <v>990</v>
      </c>
      <c r="AD9" s="909"/>
      <c r="AE9" s="909"/>
      <c r="AF9" s="909"/>
      <c r="AG9" s="909" t="s">
        <v>991</v>
      </c>
      <c r="AH9" s="909"/>
      <c r="AI9" s="909"/>
      <c r="AJ9" s="909"/>
      <c r="AK9" s="915"/>
      <c r="AL9" s="916"/>
      <c r="AM9" s="916"/>
      <c r="AN9" s="917"/>
      <c r="AO9" s="918"/>
      <c r="AP9" s="2"/>
    </row>
    <row r="10" spans="2:86" ht="12" customHeight="1" x14ac:dyDescent="0.15">
      <c r="B10" s="937"/>
      <c r="C10" s="942"/>
      <c r="D10" s="940"/>
      <c r="E10" s="940"/>
      <c r="F10" s="940"/>
      <c r="G10" s="940"/>
      <c r="H10" s="940"/>
      <c r="I10" s="940"/>
      <c r="J10" s="941"/>
      <c r="K10" s="909"/>
      <c r="L10" s="909"/>
      <c r="M10" s="909"/>
      <c r="N10" s="909"/>
      <c r="O10" s="909"/>
      <c r="P10" s="909"/>
      <c r="Q10" s="909"/>
      <c r="R10" s="909"/>
      <c r="S10" s="909"/>
      <c r="T10" s="909"/>
      <c r="U10" s="919"/>
      <c r="V10" s="931"/>
      <c r="W10" s="919"/>
      <c r="X10" s="931"/>
      <c r="Y10" s="53" t="s">
        <v>992</v>
      </c>
      <c r="Z10" s="49" t="s">
        <v>993</v>
      </c>
      <c r="AA10" s="49" t="s">
        <v>994</v>
      </c>
      <c r="AB10" s="49" t="s">
        <v>995</v>
      </c>
      <c r="AC10" s="49" t="s">
        <v>992</v>
      </c>
      <c r="AD10" s="49" t="s">
        <v>993</v>
      </c>
      <c r="AE10" s="49" t="s">
        <v>994</v>
      </c>
      <c r="AF10" s="49" t="s">
        <v>995</v>
      </c>
      <c r="AG10" s="49" t="s">
        <v>992</v>
      </c>
      <c r="AH10" s="49" t="s">
        <v>993</v>
      </c>
      <c r="AI10" s="49" t="s">
        <v>994</v>
      </c>
      <c r="AJ10" s="49" t="s">
        <v>995</v>
      </c>
      <c r="AK10" s="919"/>
      <c r="AL10" s="920"/>
      <c r="AM10" s="920"/>
      <c r="AN10" s="921"/>
      <c r="AO10" s="922"/>
      <c r="AP10" s="2"/>
    </row>
    <row r="11" spans="2:86" ht="12" customHeight="1" x14ac:dyDescent="0.15">
      <c r="B11" s="937"/>
      <c r="C11" s="942"/>
      <c r="D11" s="940"/>
      <c r="E11" s="940"/>
      <c r="F11" s="940"/>
      <c r="G11" s="940"/>
      <c r="H11" s="940"/>
      <c r="I11" s="940"/>
      <c r="J11" s="941"/>
      <c r="K11" s="100">
        <v>1</v>
      </c>
      <c r="L11" s="891" t="s">
        <v>542</v>
      </c>
      <c r="M11" s="892"/>
      <c r="N11" s="891" t="s">
        <v>543</v>
      </c>
      <c r="O11" s="892"/>
      <c r="P11" s="891"/>
      <c r="Q11" s="892"/>
      <c r="R11" s="813" t="s">
        <v>326</v>
      </c>
      <c r="S11" s="813"/>
      <c r="T11" s="813"/>
      <c r="U11" s="891" t="s">
        <v>531</v>
      </c>
      <c r="V11" s="892"/>
      <c r="W11" s="891"/>
      <c r="X11" s="892"/>
      <c r="Y11" s="54"/>
      <c r="Z11" s="54"/>
      <c r="AA11" s="54"/>
      <c r="AB11" s="54"/>
      <c r="AC11" s="60"/>
      <c r="AD11" s="60"/>
      <c r="AE11" s="60"/>
      <c r="AF11" s="60"/>
      <c r="AG11" s="60"/>
      <c r="AH11" s="60"/>
      <c r="AI11" s="60"/>
      <c r="AJ11" s="60"/>
      <c r="AK11" s="902"/>
      <c r="AL11" s="903"/>
      <c r="AM11" s="903"/>
      <c r="AN11" s="903"/>
      <c r="AO11" s="904"/>
      <c r="AP11" s="2"/>
      <c r="AQ11" s="59">
        <f t="shared" ref="AQ11:AQ27" si="2">IF(P11="材質劣化",2,IF(P11="漏水",3,1))</f>
        <v>1</v>
      </c>
      <c r="AS11" s="43" t="str">
        <f>IF(Y11&lt;&gt;"",1,"")</f>
        <v/>
      </c>
    </row>
    <row r="12" spans="2:86" ht="12" customHeight="1" x14ac:dyDescent="0.15">
      <c r="B12" s="937"/>
      <c r="C12" s="942"/>
      <c r="D12" s="940"/>
      <c r="E12" s="940"/>
      <c r="F12" s="940"/>
      <c r="G12" s="940"/>
      <c r="H12" s="940"/>
      <c r="I12" s="940"/>
      <c r="J12" s="941"/>
      <c r="K12" s="100">
        <v>2</v>
      </c>
      <c r="L12" s="891"/>
      <c r="M12" s="892"/>
      <c r="N12" s="891"/>
      <c r="O12" s="892"/>
      <c r="P12" s="891"/>
      <c r="Q12" s="892"/>
      <c r="R12" s="813"/>
      <c r="S12" s="813"/>
      <c r="T12" s="813"/>
      <c r="U12" s="891"/>
      <c r="V12" s="892"/>
      <c r="W12" s="891"/>
      <c r="X12" s="892"/>
      <c r="Y12" s="54"/>
      <c r="Z12" s="54"/>
      <c r="AA12" s="54"/>
      <c r="AB12" s="54"/>
      <c r="AC12" s="291"/>
      <c r="AD12" s="291"/>
      <c r="AE12" s="291"/>
      <c r="AF12" s="291"/>
      <c r="AG12" s="291"/>
      <c r="AH12" s="291"/>
      <c r="AI12" s="291"/>
      <c r="AJ12" s="291"/>
      <c r="AK12" s="902"/>
      <c r="AL12" s="903"/>
      <c r="AM12" s="903"/>
      <c r="AN12" s="903"/>
      <c r="AO12" s="904"/>
      <c r="AP12" s="2"/>
      <c r="AQ12" s="59">
        <f t="shared" si="2"/>
        <v>1</v>
      </c>
    </row>
    <row r="13" spans="2:86" ht="12" customHeight="1" x14ac:dyDescent="0.15">
      <c r="B13" s="937"/>
      <c r="C13" s="942"/>
      <c r="D13" s="940"/>
      <c r="E13" s="940"/>
      <c r="F13" s="940"/>
      <c r="G13" s="940"/>
      <c r="H13" s="940"/>
      <c r="I13" s="940"/>
      <c r="J13" s="941"/>
      <c r="K13" s="100">
        <v>3</v>
      </c>
      <c r="L13" s="891"/>
      <c r="M13" s="892"/>
      <c r="N13" s="891"/>
      <c r="O13" s="892"/>
      <c r="P13" s="891"/>
      <c r="Q13" s="892"/>
      <c r="R13" s="906"/>
      <c r="S13" s="907"/>
      <c r="T13" s="908"/>
      <c r="U13" s="891"/>
      <c r="V13" s="892"/>
      <c r="W13" s="891"/>
      <c r="X13" s="892"/>
      <c r="Y13" s="54"/>
      <c r="Z13" s="54"/>
      <c r="AA13" s="54"/>
      <c r="AB13" s="54"/>
      <c r="AC13" s="291"/>
      <c r="AD13" s="291"/>
      <c r="AE13" s="291"/>
      <c r="AF13" s="291"/>
      <c r="AG13" s="291"/>
      <c r="AH13" s="291"/>
      <c r="AI13" s="291"/>
      <c r="AJ13" s="291"/>
      <c r="AK13" s="902"/>
      <c r="AL13" s="903"/>
      <c r="AM13" s="903"/>
      <c r="AN13" s="903"/>
      <c r="AO13" s="904"/>
      <c r="AP13" s="2"/>
      <c r="AQ13" s="59">
        <f t="shared" si="2"/>
        <v>1</v>
      </c>
    </row>
    <row r="14" spans="2:86" ht="12" customHeight="1" x14ac:dyDescent="0.15">
      <c r="B14" s="937"/>
      <c r="C14" s="942"/>
      <c r="D14" s="940"/>
      <c r="E14" s="940"/>
      <c r="F14" s="940"/>
      <c r="G14" s="940"/>
      <c r="H14" s="940"/>
      <c r="I14" s="940"/>
      <c r="J14" s="941"/>
      <c r="K14" s="100">
        <v>4</v>
      </c>
      <c r="L14" s="891"/>
      <c r="M14" s="892"/>
      <c r="N14" s="891"/>
      <c r="O14" s="892"/>
      <c r="P14" s="891"/>
      <c r="Q14" s="892"/>
      <c r="R14" s="813"/>
      <c r="S14" s="813"/>
      <c r="T14" s="813"/>
      <c r="U14" s="891"/>
      <c r="V14" s="892"/>
      <c r="W14" s="891"/>
      <c r="X14" s="892"/>
      <c r="Y14" s="54"/>
      <c r="Z14" s="54"/>
      <c r="AA14" s="54"/>
      <c r="AB14" s="54"/>
      <c r="AC14" s="60"/>
      <c r="AD14" s="60"/>
      <c r="AE14" s="60"/>
      <c r="AF14" s="60"/>
      <c r="AG14" s="60"/>
      <c r="AH14" s="60"/>
      <c r="AI14" s="60"/>
      <c r="AJ14" s="60"/>
      <c r="AK14" s="902"/>
      <c r="AL14" s="903"/>
      <c r="AM14" s="903"/>
      <c r="AN14" s="903"/>
      <c r="AO14" s="904"/>
      <c r="AP14" s="2"/>
      <c r="AQ14" s="59">
        <f t="shared" si="2"/>
        <v>1</v>
      </c>
    </row>
    <row r="15" spans="2:86" ht="12" customHeight="1" x14ac:dyDescent="0.15">
      <c r="B15" s="937"/>
      <c r="C15" s="942"/>
      <c r="D15" s="940"/>
      <c r="E15" s="940"/>
      <c r="F15" s="940"/>
      <c r="G15" s="940"/>
      <c r="H15" s="940"/>
      <c r="I15" s="940"/>
      <c r="J15" s="941"/>
      <c r="K15" s="100">
        <v>5</v>
      </c>
      <c r="L15" s="891"/>
      <c r="M15" s="892"/>
      <c r="N15" s="891"/>
      <c r="O15" s="892"/>
      <c r="P15" s="891"/>
      <c r="Q15" s="892"/>
      <c r="R15" s="906"/>
      <c r="S15" s="907"/>
      <c r="T15" s="908"/>
      <c r="U15" s="891"/>
      <c r="V15" s="892"/>
      <c r="W15" s="891"/>
      <c r="X15" s="892"/>
      <c r="Y15" s="54"/>
      <c r="Z15" s="54"/>
      <c r="AA15" s="54"/>
      <c r="AB15" s="54"/>
      <c r="AC15" s="60"/>
      <c r="AD15" s="60"/>
      <c r="AE15" s="60"/>
      <c r="AF15" s="60"/>
      <c r="AG15" s="60"/>
      <c r="AH15" s="60"/>
      <c r="AI15" s="60"/>
      <c r="AJ15" s="60"/>
      <c r="AK15" s="902"/>
      <c r="AL15" s="903"/>
      <c r="AM15" s="903"/>
      <c r="AN15" s="903"/>
      <c r="AO15" s="904"/>
      <c r="AP15" s="2"/>
      <c r="AQ15" s="59">
        <f t="shared" si="2"/>
        <v>1</v>
      </c>
    </row>
    <row r="16" spans="2:86" ht="12" customHeight="1" x14ac:dyDescent="0.15">
      <c r="B16" s="937"/>
      <c r="C16" s="942"/>
      <c r="D16" s="940"/>
      <c r="E16" s="940"/>
      <c r="F16" s="940"/>
      <c r="G16" s="940"/>
      <c r="H16" s="940"/>
      <c r="I16" s="940"/>
      <c r="J16" s="941"/>
      <c r="K16" s="100">
        <v>6</v>
      </c>
      <c r="L16" s="891"/>
      <c r="M16" s="892"/>
      <c r="N16" s="891"/>
      <c r="O16" s="892"/>
      <c r="P16" s="891"/>
      <c r="Q16" s="892"/>
      <c r="R16" s="906"/>
      <c r="S16" s="907"/>
      <c r="T16" s="908"/>
      <c r="U16" s="891"/>
      <c r="V16" s="892"/>
      <c r="W16" s="891"/>
      <c r="X16" s="892"/>
      <c r="Y16" s="54"/>
      <c r="Z16" s="54"/>
      <c r="AA16" s="54"/>
      <c r="AB16" s="54"/>
      <c r="AC16" s="60"/>
      <c r="AD16" s="60"/>
      <c r="AE16" s="60"/>
      <c r="AF16" s="60"/>
      <c r="AG16" s="60"/>
      <c r="AH16" s="60"/>
      <c r="AI16" s="60"/>
      <c r="AJ16" s="60"/>
      <c r="AK16" s="902"/>
      <c r="AL16" s="903"/>
      <c r="AM16" s="903"/>
      <c r="AN16" s="903"/>
      <c r="AO16" s="904"/>
      <c r="AP16" s="2"/>
      <c r="AQ16" s="59">
        <f t="shared" si="2"/>
        <v>1</v>
      </c>
    </row>
    <row r="17" spans="2:46" ht="12" customHeight="1" x14ac:dyDescent="0.15">
      <c r="B17" s="937"/>
      <c r="C17" s="942"/>
      <c r="D17" s="940"/>
      <c r="E17" s="940"/>
      <c r="F17" s="940"/>
      <c r="G17" s="940"/>
      <c r="H17" s="940"/>
      <c r="I17" s="940"/>
      <c r="J17" s="941"/>
      <c r="K17" s="100">
        <v>7</v>
      </c>
      <c r="L17" s="891"/>
      <c r="M17" s="892"/>
      <c r="N17" s="891"/>
      <c r="O17" s="892"/>
      <c r="P17" s="891"/>
      <c r="Q17" s="892"/>
      <c r="R17" s="906"/>
      <c r="S17" s="907"/>
      <c r="T17" s="908"/>
      <c r="U17" s="891"/>
      <c r="V17" s="892"/>
      <c r="W17" s="891"/>
      <c r="X17" s="892"/>
      <c r="Y17" s="54"/>
      <c r="Z17" s="54"/>
      <c r="AA17" s="54"/>
      <c r="AB17" s="54"/>
      <c r="AC17" s="60"/>
      <c r="AD17" s="60"/>
      <c r="AE17" s="60"/>
      <c r="AF17" s="60"/>
      <c r="AG17" s="60"/>
      <c r="AH17" s="60"/>
      <c r="AI17" s="60"/>
      <c r="AJ17" s="60"/>
      <c r="AK17" s="902"/>
      <c r="AL17" s="903"/>
      <c r="AM17" s="903"/>
      <c r="AN17" s="903"/>
      <c r="AO17" s="904"/>
      <c r="AP17" s="2"/>
      <c r="AQ17" s="59">
        <f t="shared" si="2"/>
        <v>1</v>
      </c>
    </row>
    <row r="18" spans="2:46" ht="12" customHeight="1" x14ac:dyDescent="0.15">
      <c r="B18" s="937"/>
      <c r="C18" s="942"/>
      <c r="D18" s="940"/>
      <c r="E18" s="940"/>
      <c r="F18" s="940"/>
      <c r="G18" s="940"/>
      <c r="H18" s="940"/>
      <c r="I18" s="940"/>
      <c r="J18" s="941"/>
      <c r="K18" s="100">
        <v>8</v>
      </c>
      <c r="L18" s="891"/>
      <c r="M18" s="892"/>
      <c r="N18" s="891"/>
      <c r="O18" s="892"/>
      <c r="P18" s="891"/>
      <c r="Q18" s="892"/>
      <c r="R18" s="906"/>
      <c r="S18" s="907"/>
      <c r="T18" s="908"/>
      <c r="U18" s="891"/>
      <c r="V18" s="892"/>
      <c r="W18" s="891"/>
      <c r="X18" s="892"/>
      <c r="Y18" s="54"/>
      <c r="Z18" s="54"/>
      <c r="AA18" s="54"/>
      <c r="AB18" s="54"/>
      <c r="AC18" s="60"/>
      <c r="AD18" s="60"/>
      <c r="AE18" s="60"/>
      <c r="AF18" s="60"/>
      <c r="AG18" s="60"/>
      <c r="AH18" s="60"/>
      <c r="AI18" s="60"/>
      <c r="AJ18" s="60"/>
      <c r="AK18" s="902"/>
      <c r="AL18" s="903"/>
      <c r="AM18" s="903"/>
      <c r="AN18" s="903"/>
      <c r="AO18" s="904"/>
      <c r="AP18" s="2"/>
      <c r="AQ18" s="59">
        <f t="shared" si="2"/>
        <v>1</v>
      </c>
    </row>
    <row r="19" spans="2:46" ht="12" customHeight="1" x14ac:dyDescent="0.15">
      <c r="B19" s="937"/>
      <c r="C19" s="942"/>
      <c r="D19" s="940"/>
      <c r="E19" s="940"/>
      <c r="F19" s="940"/>
      <c r="G19" s="940"/>
      <c r="H19" s="940"/>
      <c r="I19" s="940"/>
      <c r="J19" s="941"/>
      <c r="K19" s="100">
        <v>9</v>
      </c>
      <c r="L19" s="891"/>
      <c r="M19" s="892"/>
      <c r="N19" s="891"/>
      <c r="O19" s="892"/>
      <c r="P19" s="891"/>
      <c r="Q19" s="892"/>
      <c r="R19" s="906"/>
      <c r="S19" s="907"/>
      <c r="T19" s="908"/>
      <c r="U19" s="891"/>
      <c r="V19" s="892"/>
      <c r="W19" s="891"/>
      <c r="X19" s="892"/>
      <c r="Y19" s="54"/>
      <c r="Z19" s="54"/>
      <c r="AA19" s="54"/>
      <c r="AB19" s="54"/>
      <c r="AC19" s="60"/>
      <c r="AD19" s="60"/>
      <c r="AE19" s="60"/>
      <c r="AF19" s="60"/>
      <c r="AG19" s="60"/>
      <c r="AH19" s="60"/>
      <c r="AI19" s="60"/>
      <c r="AJ19" s="60"/>
      <c r="AK19" s="902"/>
      <c r="AL19" s="903"/>
      <c r="AM19" s="903"/>
      <c r="AN19" s="903"/>
      <c r="AO19" s="904"/>
      <c r="AP19" s="2"/>
      <c r="AQ19" s="59">
        <f t="shared" si="2"/>
        <v>1</v>
      </c>
    </row>
    <row r="20" spans="2:46" ht="12" customHeight="1" x14ac:dyDescent="0.15">
      <c r="B20" s="937"/>
      <c r="C20" s="942"/>
      <c r="D20" s="940"/>
      <c r="E20" s="940"/>
      <c r="F20" s="940"/>
      <c r="G20" s="940"/>
      <c r="H20" s="940"/>
      <c r="I20" s="940"/>
      <c r="J20" s="941"/>
      <c r="K20" s="100">
        <v>10</v>
      </c>
      <c r="L20" s="891"/>
      <c r="M20" s="892"/>
      <c r="N20" s="891"/>
      <c r="O20" s="892"/>
      <c r="P20" s="891"/>
      <c r="Q20" s="892"/>
      <c r="R20" s="906"/>
      <c r="S20" s="907"/>
      <c r="T20" s="908"/>
      <c r="U20" s="891"/>
      <c r="V20" s="892"/>
      <c r="W20" s="891"/>
      <c r="X20" s="892"/>
      <c r="Y20" s="54"/>
      <c r="Z20" s="54"/>
      <c r="AA20" s="54"/>
      <c r="AB20" s="54"/>
      <c r="AC20" s="60"/>
      <c r="AD20" s="60"/>
      <c r="AE20" s="60"/>
      <c r="AF20" s="60"/>
      <c r="AG20" s="60"/>
      <c r="AH20" s="60"/>
      <c r="AI20" s="60"/>
      <c r="AJ20" s="60"/>
      <c r="AK20" s="902"/>
      <c r="AL20" s="903"/>
      <c r="AM20" s="903"/>
      <c r="AN20" s="903"/>
      <c r="AO20" s="904"/>
      <c r="AP20" s="2"/>
      <c r="AQ20" s="59">
        <f t="shared" si="2"/>
        <v>1</v>
      </c>
    </row>
    <row r="21" spans="2:46" ht="12" customHeight="1" x14ac:dyDescent="0.15">
      <c r="B21" s="937"/>
      <c r="C21" s="942"/>
      <c r="D21" s="940"/>
      <c r="E21" s="940"/>
      <c r="F21" s="940"/>
      <c r="G21" s="940"/>
      <c r="H21" s="940"/>
      <c r="I21" s="940"/>
      <c r="J21" s="941"/>
      <c r="K21" s="100">
        <v>11</v>
      </c>
      <c r="L21" s="891"/>
      <c r="M21" s="892"/>
      <c r="N21" s="891"/>
      <c r="O21" s="892"/>
      <c r="P21" s="891"/>
      <c r="Q21" s="892"/>
      <c r="R21" s="906"/>
      <c r="S21" s="907"/>
      <c r="T21" s="908"/>
      <c r="U21" s="891"/>
      <c r="V21" s="892"/>
      <c r="W21" s="891"/>
      <c r="X21" s="892"/>
      <c r="Y21" s="54"/>
      <c r="Z21" s="54"/>
      <c r="AA21" s="54"/>
      <c r="AB21" s="54"/>
      <c r="AC21" s="60"/>
      <c r="AD21" s="60"/>
      <c r="AE21" s="60"/>
      <c r="AF21" s="60"/>
      <c r="AG21" s="60"/>
      <c r="AH21" s="60"/>
      <c r="AI21" s="60"/>
      <c r="AJ21" s="60"/>
      <c r="AK21" s="902"/>
      <c r="AL21" s="903"/>
      <c r="AM21" s="903"/>
      <c r="AN21" s="903"/>
      <c r="AO21" s="904"/>
      <c r="AP21" s="2"/>
      <c r="AQ21" s="59">
        <f t="shared" si="2"/>
        <v>1</v>
      </c>
    </row>
    <row r="22" spans="2:46" ht="12" customHeight="1" x14ac:dyDescent="0.15">
      <c r="B22" s="937"/>
      <c r="C22" s="942"/>
      <c r="D22" s="940"/>
      <c r="E22" s="940"/>
      <c r="F22" s="940"/>
      <c r="G22" s="940"/>
      <c r="H22" s="940"/>
      <c r="I22" s="940"/>
      <c r="J22" s="941"/>
      <c r="K22" s="100">
        <v>12</v>
      </c>
      <c r="L22" s="891"/>
      <c r="M22" s="892"/>
      <c r="N22" s="891"/>
      <c r="O22" s="892"/>
      <c r="P22" s="891"/>
      <c r="Q22" s="892"/>
      <c r="R22" s="906"/>
      <c r="S22" s="907"/>
      <c r="T22" s="908"/>
      <c r="U22" s="891"/>
      <c r="V22" s="892"/>
      <c r="W22" s="891"/>
      <c r="X22" s="892"/>
      <c r="Y22" s="54"/>
      <c r="Z22" s="54"/>
      <c r="AA22" s="54"/>
      <c r="AB22" s="54"/>
      <c r="AC22" s="60"/>
      <c r="AD22" s="60"/>
      <c r="AE22" s="60"/>
      <c r="AF22" s="60"/>
      <c r="AG22" s="60"/>
      <c r="AH22" s="60"/>
      <c r="AI22" s="60"/>
      <c r="AJ22" s="60"/>
      <c r="AK22" s="902"/>
      <c r="AL22" s="903"/>
      <c r="AM22" s="903"/>
      <c r="AN22" s="903"/>
      <c r="AO22" s="904"/>
      <c r="AP22" s="2"/>
      <c r="AQ22" s="59">
        <f t="shared" si="2"/>
        <v>1</v>
      </c>
    </row>
    <row r="23" spans="2:46" ht="12" customHeight="1" x14ac:dyDescent="0.15">
      <c r="B23" s="937"/>
      <c r="C23" s="942"/>
      <c r="D23" s="940"/>
      <c r="E23" s="940"/>
      <c r="F23" s="940"/>
      <c r="G23" s="940"/>
      <c r="H23" s="940"/>
      <c r="I23" s="940"/>
      <c r="J23" s="941"/>
      <c r="K23" s="100">
        <v>13</v>
      </c>
      <c r="L23" s="891"/>
      <c r="M23" s="892"/>
      <c r="N23" s="891"/>
      <c r="O23" s="892"/>
      <c r="P23" s="891"/>
      <c r="Q23" s="892"/>
      <c r="R23" s="906"/>
      <c r="S23" s="907"/>
      <c r="T23" s="908"/>
      <c r="U23" s="891"/>
      <c r="V23" s="892"/>
      <c r="W23" s="891"/>
      <c r="X23" s="892"/>
      <c r="Y23" s="54"/>
      <c r="Z23" s="54"/>
      <c r="AA23" s="54"/>
      <c r="AB23" s="54"/>
      <c r="AC23" s="60"/>
      <c r="AD23" s="60"/>
      <c r="AE23" s="60"/>
      <c r="AF23" s="60"/>
      <c r="AG23" s="60"/>
      <c r="AH23" s="60"/>
      <c r="AI23" s="60"/>
      <c r="AJ23" s="60"/>
      <c r="AK23" s="902"/>
      <c r="AL23" s="903"/>
      <c r="AM23" s="903"/>
      <c r="AN23" s="903"/>
      <c r="AO23" s="904"/>
      <c r="AP23" s="2"/>
      <c r="AQ23" s="59">
        <f t="shared" si="2"/>
        <v>1</v>
      </c>
    </row>
    <row r="24" spans="2:46" ht="12" customHeight="1" x14ac:dyDescent="0.15">
      <c r="B24" s="937"/>
      <c r="C24" s="942"/>
      <c r="D24" s="940"/>
      <c r="E24" s="940"/>
      <c r="F24" s="940"/>
      <c r="G24" s="940"/>
      <c r="H24" s="940"/>
      <c r="I24" s="940"/>
      <c r="J24" s="941"/>
      <c r="K24" s="100">
        <v>14</v>
      </c>
      <c r="L24" s="891"/>
      <c r="M24" s="892"/>
      <c r="N24" s="891"/>
      <c r="O24" s="892"/>
      <c r="P24" s="891"/>
      <c r="Q24" s="892"/>
      <c r="R24" s="906"/>
      <c r="S24" s="907"/>
      <c r="T24" s="908"/>
      <c r="U24" s="891"/>
      <c r="V24" s="892"/>
      <c r="W24" s="891"/>
      <c r="X24" s="892"/>
      <c r="Y24" s="54"/>
      <c r="Z24" s="54"/>
      <c r="AA24" s="54"/>
      <c r="AB24" s="54"/>
      <c r="AC24" s="60"/>
      <c r="AD24" s="60"/>
      <c r="AE24" s="60"/>
      <c r="AF24" s="60"/>
      <c r="AG24" s="60"/>
      <c r="AH24" s="60"/>
      <c r="AI24" s="60"/>
      <c r="AJ24" s="60"/>
      <c r="AK24" s="902"/>
      <c r="AL24" s="903"/>
      <c r="AM24" s="903"/>
      <c r="AN24" s="903"/>
      <c r="AO24" s="904"/>
      <c r="AP24" s="2"/>
      <c r="AQ24" s="59">
        <f t="shared" si="2"/>
        <v>1</v>
      </c>
    </row>
    <row r="25" spans="2:46" ht="12" customHeight="1" x14ac:dyDescent="0.15">
      <c r="B25" s="937"/>
      <c r="C25" s="942"/>
      <c r="D25" s="940"/>
      <c r="E25" s="940"/>
      <c r="F25" s="940"/>
      <c r="G25" s="940"/>
      <c r="H25" s="940"/>
      <c r="I25" s="940"/>
      <c r="J25" s="941"/>
      <c r="K25" s="100">
        <v>15</v>
      </c>
      <c r="L25" s="891"/>
      <c r="M25" s="892"/>
      <c r="N25" s="891"/>
      <c r="O25" s="892"/>
      <c r="P25" s="891"/>
      <c r="Q25" s="892"/>
      <c r="R25" s="906"/>
      <c r="S25" s="907"/>
      <c r="T25" s="908"/>
      <c r="U25" s="891"/>
      <c r="V25" s="892"/>
      <c r="W25" s="891"/>
      <c r="X25" s="892"/>
      <c r="Y25" s="54"/>
      <c r="Z25" s="54"/>
      <c r="AA25" s="54"/>
      <c r="AB25" s="54"/>
      <c r="AC25" s="60"/>
      <c r="AD25" s="60"/>
      <c r="AE25" s="60"/>
      <c r="AF25" s="60"/>
      <c r="AG25" s="60"/>
      <c r="AH25" s="60"/>
      <c r="AI25" s="60"/>
      <c r="AJ25" s="60"/>
      <c r="AK25" s="902"/>
      <c r="AL25" s="903"/>
      <c r="AM25" s="903"/>
      <c r="AN25" s="903"/>
      <c r="AO25" s="904"/>
      <c r="AP25" s="2"/>
      <c r="AQ25" s="59">
        <f t="shared" si="2"/>
        <v>1</v>
      </c>
    </row>
    <row r="26" spans="2:46" ht="12" customHeight="1" x14ac:dyDescent="0.15">
      <c r="B26" s="937"/>
      <c r="C26" s="942"/>
      <c r="D26" s="940"/>
      <c r="E26" s="940"/>
      <c r="F26" s="940"/>
      <c r="G26" s="940"/>
      <c r="H26" s="940"/>
      <c r="I26" s="940"/>
      <c r="J26" s="941"/>
      <c r="K26" s="100">
        <v>16</v>
      </c>
      <c r="L26" s="891"/>
      <c r="M26" s="892"/>
      <c r="N26" s="891"/>
      <c r="O26" s="892"/>
      <c r="P26" s="891"/>
      <c r="Q26" s="892"/>
      <c r="R26" s="906"/>
      <c r="S26" s="907"/>
      <c r="T26" s="908"/>
      <c r="U26" s="891"/>
      <c r="V26" s="892"/>
      <c r="W26" s="891"/>
      <c r="X26" s="892"/>
      <c r="Y26" s="54"/>
      <c r="Z26" s="54"/>
      <c r="AA26" s="54"/>
      <c r="AB26" s="54"/>
      <c r="AC26" s="60"/>
      <c r="AD26" s="60"/>
      <c r="AE26" s="60"/>
      <c r="AF26" s="60"/>
      <c r="AG26" s="60"/>
      <c r="AH26" s="60"/>
      <c r="AI26" s="60"/>
      <c r="AJ26" s="60"/>
      <c r="AK26" s="902"/>
      <c r="AL26" s="903"/>
      <c r="AM26" s="903"/>
      <c r="AN26" s="903"/>
      <c r="AO26" s="904"/>
      <c r="AP26" s="2"/>
      <c r="AQ26" s="59">
        <f t="shared" si="2"/>
        <v>1</v>
      </c>
    </row>
    <row r="27" spans="2:46" ht="12" customHeight="1" x14ac:dyDescent="0.15">
      <c r="B27" s="937"/>
      <c r="C27" s="942"/>
      <c r="D27" s="940"/>
      <c r="E27" s="940"/>
      <c r="F27" s="940"/>
      <c r="G27" s="940"/>
      <c r="H27" s="940"/>
      <c r="I27" s="940"/>
      <c r="J27" s="941"/>
      <c r="K27" s="100">
        <v>17</v>
      </c>
      <c r="L27" s="891"/>
      <c r="M27" s="892"/>
      <c r="N27" s="891"/>
      <c r="O27" s="892"/>
      <c r="P27" s="891"/>
      <c r="Q27" s="892"/>
      <c r="R27" s="906"/>
      <c r="S27" s="907"/>
      <c r="T27" s="908"/>
      <c r="U27" s="891"/>
      <c r="V27" s="892"/>
      <c r="W27" s="891"/>
      <c r="X27" s="892"/>
      <c r="Y27" s="54"/>
      <c r="Z27" s="54"/>
      <c r="AA27" s="54"/>
      <c r="AB27" s="54"/>
      <c r="AC27" s="60"/>
      <c r="AD27" s="60"/>
      <c r="AE27" s="60"/>
      <c r="AF27" s="60"/>
      <c r="AG27" s="60"/>
      <c r="AH27" s="60"/>
      <c r="AI27" s="60"/>
      <c r="AJ27" s="60"/>
      <c r="AK27" s="902"/>
      <c r="AL27" s="903"/>
      <c r="AM27" s="903"/>
      <c r="AN27" s="903"/>
      <c r="AO27" s="904"/>
      <c r="AP27" s="2"/>
      <c r="AQ27" s="59">
        <f t="shared" si="2"/>
        <v>1</v>
      </c>
    </row>
    <row r="28" spans="2:46" ht="12" customHeight="1" x14ac:dyDescent="0.15">
      <c r="B28" s="937"/>
      <c r="C28" s="942"/>
      <c r="D28" s="940"/>
      <c r="E28" s="940"/>
      <c r="F28" s="940"/>
      <c r="G28" s="940"/>
      <c r="H28" s="940"/>
      <c r="I28" s="940"/>
      <c r="J28" s="941"/>
      <c r="K28" s="100">
        <v>18</v>
      </c>
      <c r="L28" s="891"/>
      <c r="M28" s="892"/>
      <c r="N28" s="891"/>
      <c r="O28" s="892"/>
      <c r="P28" s="891"/>
      <c r="Q28" s="892"/>
      <c r="R28" s="906"/>
      <c r="S28" s="907"/>
      <c r="T28" s="908"/>
      <c r="U28" s="891"/>
      <c r="V28" s="892"/>
      <c r="W28" s="891"/>
      <c r="X28" s="892"/>
      <c r="Y28" s="54"/>
      <c r="Z28" s="54"/>
      <c r="AA28" s="54"/>
      <c r="AB28" s="54"/>
      <c r="AC28" s="60"/>
      <c r="AD28" s="60"/>
      <c r="AE28" s="60"/>
      <c r="AF28" s="60"/>
      <c r="AG28" s="60"/>
      <c r="AH28" s="60"/>
      <c r="AI28" s="60"/>
      <c r="AJ28" s="60"/>
      <c r="AK28" s="902"/>
      <c r="AL28" s="903"/>
      <c r="AM28" s="903"/>
      <c r="AN28" s="903"/>
      <c r="AO28" s="904"/>
      <c r="AP28" s="2"/>
      <c r="AQ28" s="59">
        <f>IF(P30="材質劣化",2,IF(P30="漏水",3,1))</f>
        <v>1</v>
      </c>
    </row>
    <row r="29" spans="2:46" ht="12" customHeight="1" x14ac:dyDescent="0.15">
      <c r="B29" s="937"/>
      <c r="C29" s="942"/>
      <c r="D29" s="940"/>
      <c r="E29" s="940"/>
      <c r="F29" s="940"/>
      <c r="G29" s="940"/>
      <c r="H29" s="940"/>
      <c r="I29" s="940"/>
      <c r="J29" s="941"/>
      <c r="K29" s="100">
        <v>19</v>
      </c>
      <c r="L29" s="891"/>
      <c r="M29" s="892"/>
      <c r="N29" s="891"/>
      <c r="O29" s="892"/>
      <c r="P29" s="891"/>
      <c r="Q29" s="892"/>
      <c r="R29" s="906"/>
      <c r="S29" s="907"/>
      <c r="T29" s="908"/>
      <c r="U29" s="891"/>
      <c r="V29" s="892"/>
      <c r="W29" s="891"/>
      <c r="X29" s="892"/>
      <c r="Y29" s="54"/>
      <c r="Z29" s="54"/>
      <c r="AA29" s="54"/>
      <c r="AB29" s="54"/>
      <c r="AC29" s="60"/>
      <c r="AD29" s="60"/>
      <c r="AE29" s="60"/>
      <c r="AF29" s="60"/>
      <c r="AG29" s="60"/>
      <c r="AH29" s="60"/>
      <c r="AI29" s="60"/>
      <c r="AJ29" s="60"/>
      <c r="AK29" s="902"/>
      <c r="AL29" s="903"/>
      <c r="AM29" s="903"/>
      <c r="AN29" s="903"/>
      <c r="AO29" s="904"/>
      <c r="AP29" s="2"/>
      <c r="AQ29" s="59">
        <f>IF(P34="材質劣化",2,IF(P34="漏水",3,1))</f>
        <v>1</v>
      </c>
    </row>
    <row r="30" spans="2:46" ht="12" customHeight="1" x14ac:dyDescent="0.15">
      <c r="B30" s="937"/>
      <c r="C30" s="942"/>
      <c r="D30" s="940"/>
      <c r="E30" s="940"/>
      <c r="F30" s="940"/>
      <c r="G30" s="940"/>
      <c r="H30" s="940"/>
      <c r="I30" s="940"/>
      <c r="J30" s="941"/>
      <c r="K30" s="100">
        <v>20</v>
      </c>
      <c r="L30" s="891"/>
      <c r="M30" s="892"/>
      <c r="N30" s="891"/>
      <c r="O30" s="892"/>
      <c r="P30" s="891"/>
      <c r="Q30" s="892"/>
      <c r="R30" s="906"/>
      <c r="S30" s="907"/>
      <c r="T30" s="908"/>
      <c r="U30" s="891"/>
      <c r="V30" s="892"/>
      <c r="W30" s="891"/>
      <c r="X30" s="892"/>
      <c r="Y30" s="54"/>
      <c r="Z30" s="54"/>
      <c r="AA30" s="54"/>
      <c r="AB30" s="54"/>
      <c r="AC30" s="60"/>
      <c r="AD30" s="60"/>
      <c r="AE30" s="60"/>
      <c r="AF30" s="60"/>
      <c r="AG30" s="60"/>
      <c r="AH30" s="60"/>
      <c r="AI30" s="60"/>
      <c r="AJ30" s="60"/>
      <c r="AK30" s="902"/>
      <c r="AL30" s="903"/>
      <c r="AM30" s="903"/>
      <c r="AN30" s="903"/>
      <c r="AO30" s="904"/>
      <c r="AP30" s="2"/>
      <c r="AQ30" s="59">
        <f>IF(P30="材質劣化",2,IF(P30="漏水",3,1))</f>
        <v>1</v>
      </c>
    </row>
    <row r="31" spans="2:46" ht="12" customHeight="1" x14ac:dyDescent="0.15">
      <c r="B31" s="937"/>
      <c r="C31" s="942"/>
      <c r="D31" s="940"/>
      <c r="E31" s="940"/>
      <c r="F31" s="940"/>
      <c r="G31" s="940"/>
      <c r="H31" s="940"/>
      <c r="I31" s="940"/>
      <c r="J31" s="941"/>
      <c r="K31" s="100">
        <v>21</v>
      </c>
      <c r="L31" s="891"/>
      <c r="M31" s="892"/>
      <c r="N31" s="891"/>
      <c r="O31" s="892"/>
      <c r="P31" s="891"/>
      <c r="Q31" s="892"/>
      <c r="R31" s="906"/>
      <c r="S31" s="907"/>
      <c r="T31" s="908"/>
      <c r="U31" s="891"/>
      <c r="V31" s="892"/>
      <c r="W31" s="891"/>
      <c r="X31" s="892"/>
      <c r="Y31" s="54"/>
      <c r="Z31" s="54"/>
      <c r="AA31" s="54"/>
      <c r="AB31" s="54"/>
      <c r="AC31" s="60"/>
      <c r="AD31" s="60"/>
      <c r="AE31" s="60"/>
      <c r="AF31" s="60"/>
      <c r="AG31" s="60"/>
      <c r="AH31" s="60"/>
      <c r="AI31" s="60"/>
      <c r="AJ31" s="60"/>
      <c r="AK31" s="902"/>
      <c r="AL31" s="903"/>
      <c r="AM31" s="903"/>
      <c r="AN31" s="903"/>
      <c r="AO31" s="904"/>
      <c r="AP31" s="2"/>
      <c r="AQ31" s="59">
        <f>IF(P33="材質劣化",2,IF(P33="漏水",3,1))</f>
        <v>1</v>
      </c>
    </row>
    <row r="32" spans="2:46" ht="12" customHeight="1" x14ac:dyDescent="0.15">
      <c r="B32" s="937"/>
      <c r="C32" s="942"/>
      <c r="D32" s="940"/>
      <c r="E32" s="940"/>
      <c r="F32" s="940"/>
      <c r="G32" s="940"/>
      <c r="H32" s="940"/>
      <c r="I32" s="940"/>
      <c r="J32" s="941"/>
      <c r="K32" s="100">
        <v>22</v>
      </c>
      <c r="L32" s="891"/>
      <c r="M32" s="892"/>
      <c r="N32" s="891"/>
      <c r="O32" s="892"/>
      <c r="P32" s="891"/>
      <c r="Q32" s="892"/>
      <c r="R32" s="906"/>
      <c r="S32" s="907"/>
      <c r="T32" s="908"/>
      <c r="U32" s="891"/>
      <c r="V32" s="892"/>
      <c r="W32" s="891"/>
      <c r="X32" s="892"/>
      <c r="Y32" s="54"/>
      <c r="Z32" s="54"/>
      <c r="AA32" s="54"/>
      <c r="AB32" s="54"/>
      <c r="AC32" s="60"/>
      <c r="AD32" s="60"/>
      <c r="AE32" s="60"/>
      <c r="AF32" s="60"/>
      <c r="AG32" s="60"/>
      <c r="AH32" s="60"/>
      <c r="AI32" s="60"/>
      <c r="AJ32" s="60"/>
      <c r="AK32" s="902"/>
      <c r="AL32" s="903"/>
      <c r="AM32" s="903"/>
      <c r="AN32" s="903"/>
      <c r="AO32" s="904"/>
      <c r="AP32" s="2"/>
      <c r="AQ32" s="59">
        <f>IF(P37="材質劣化",2,IF(P37="漏水",3,1))</f>
        <v>1</v>
      </c>
      <c r="AS32" s="3"/>
      <c r="AT32" s="3"/>
    </row>
    <row r="33" spans="2:86" ht="12" customHeight="1" x14ac:dyDescent="0.15">
      <c r="B33" s="937"/>
      <c r="C33" s="942"/>
      <c r="D33" s="940"/>
      <c r="E33" s="940"/>
      <c r="F33" s="940"/>
      <c r="G33" s="940"/>
      <c r="H33" s="940"/>
      <c r="I33" s="940"/>
      <c r="J33" s="941"/>
      <c r="K33" s="100">
        <v>23</v>
      </c>
      <c r="L33" s="891"/>
      <c r="M33" s="892"/>
      <c r="N33" s="891"/>
      <c r="O33" s="892"/>
      <c r="P33" s="891"/>
      <c r="Q33" s="892"/>
      <c r="R33" s="906"/>
      <c r="S33" s="907"/>
      <c r="T33" s="908"/>
      <c r="U33" s="891"/>
      <c r="V33" s="892"/>
      <c r="W33" s="891"/>
      <c r="X33" s="892"/>
      <c r="Y33" s="54"/>
      <c r="Z33" s="54"/>
      <c r="AA33" s="54"/>
      <c r="AB33" s="54"/>
      <c r="AC33" s="60"/>
      <c r="AD33" s="60"/>
      <c r="AE33" s="60"/>
      <c r="AF33" s="60"/>
      <c r="AG33" s="60"/>
      <c r="AH33" s="60"/>
      <c r="AI33" s="60"/>
      <c r="AJ33" s="60"/>
      <c r="AK33" s="902"/>
      <c r="AL33" s="903"/>
      <c r="AM33" s="903"/>
      <c r="AN33" s="903"/>
      <c r="AO33" s="904"/>
      <c r="AP33" s="2"/>
      <c r="AQ33" s="59">
        <f>IF(P33="材質劣化",2,IF(P33="漏水",3,1))</f>
        <v>1</v>
      </c>
      <c r="AS33" s="198"/>
      <c r="AT33" s="198"/>
    </row>
    <row r="34" spans="2:86" ht="12" customHeight="1" x14ac:dyDescent="0.15">
      <c r="B34" s="937"/>
      <c r="C34" s="942"/>
      <c r="D34" s="940"/>
      <c r="E34" s="940"/>
      <c r="F34" s="940"/>
      <c r="G34" s="940"/>
      <c r="H34" s="940"/>
      <c r="I34" s="940"/>
      <c r="J34" s="941"/>
      <c r="K34" s="100">
        <v>24</v>
      </c>
      <c r="L34" s="891"/>
      <c r="M34" s="892"/>
      <c r="N34" s="891"/>
      <c r="O34" s="892"/>
      <c r="P34" s="891"/>
      <c r="Q34" s="892"/>
      <c r="R34" s="906"/>
      <c r="S34" s="907"/>
      <c r="T34" s="908"/>
      <c r="U34" s="891"/>
      <c r="V34" s="892"/>
      <c r="W34" s="891"/>
      <c r="X34" s="892"/>
      <c r="Y34" s="54"/>
      <c r="Z34" s="54"/>
      <c r="AA34" s="54"/>
      <c r="AB34" s="54"/>
      <c r="AC34" s="60"/>
      <c r="AD34" s="60"/>
      <c r="AE34" s="60"/>
      <c r="AF34" s="60"/>
      <c r="AG34" s="60"/>
      <c r="AH34" s="60"/>
      <c r="AI34" s="60"/>
      <c r="AJ34" s="60"/>
      <c r="AK34" s="902"/>
      <c r="AL34" s="903"/>
      <c r="AM34" s="903"/>
      <c r="AN34" s="903"/>
      <c r="AO34" s="904"/>
      <c r="AP34" s="2"/>
      <c r="AQ34" s="59">
        <f>IF(P36="材質劣化",2,IF(P36="漏水",3,1))</f>
        <v>1</v>
      </c>
      <c r="AS34" s="199"/>
      <c r="AT34" s="199"/>
    </row>
    <row r="35" spans="2:86" ht="12" customHeight="1" x14ac:dyDescent="0.15">
      <c r="B35" s="937"/>
      <c r="C35" s="942"/>
      <c r="D35" s="940"/>
      <c r="E35" s="940"/>
      <c r="F35" s="940"/>
      <c r="G35" s="940"/>
      <c r="H35" s="940"/>
      <c r="I35" s="940"/>
      <c r="J35" s="941"/>
      <c r="K35" s="962" t="s">
        <v>972</v>
      </c>
      <c r="L35" s="909" t="s">
        <v>973</v>
      </c>
      <c r="M35" s="909"/>
      <c r="N35" s="909"/>
      <c r="O35" s="909"/>
      <c r="P35" s="909"/>
      <c r="Q35" s="909"/>
      <c r="R35" s="909"/>
      <c r="S35" s="909"/>
      <c r="T35" s="909"/>
      <c r="U35" s="909"/>
      <c r="V35" s="909"/>
      <c r="W35" s="909"/>
      <c r="X35" s="909"/>
      <c r="Y35" s="949" t="s">
        <v>524</v>
      </c>
      <c r="Z35" s="950"/>
      <c r="AA35" s="950"/>
      <c r="AB35" s="923"/>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974</v>
      </c>
      <c r="AL35" s="909"/>
      <c r="AM35" s="969" t="s">
        <v>525</v>
      </c>
      <c r="AN35" s="969"/>
      <c r="AO35" s="969"/>
      <c r="AP35" s="2"/>
    </row>
    <row r="36" spans="2:86" ht="12" customHeight="1" x14ac:dyDescent="0.15">
      <c r="B36" s="937"/>
      <c r="C36" s="942"/>
      <c r="D36" s="940"/>
      <c r="E36" s="940"/>
      <c r="F36" s="940"/>
      <c r="G36" s="940"/>
      <c r="H36" s="940"/>
      <c r="I36" s="940"/>
      <c r="J36" s="941"/>
      <c r="K36" s="963"/>
      <c r="L36" s="911" t="s">
        <v>975</v>
      </c>
      <c r="M36" s="912"/>
      <c r="N36" s="930"/>
      <c r="O36" s="911" t="s">
        <v>976</v>
      </c>
      <c r="P36" s="912"/>
      <c r="Q36" s="912"/>
      <c r="R36" s="912"/>
      <c r="S36" s="912"/>
      <c r="T36" s="912"/>
      <c r="U36" s="912"/>
      <c r="V36" s="912"/>
      <c r="W36" s="912"/>
      <c r="X36" s="930"/>
      <c r="Y36" s="53" t="s">
        <v>517</v>
      </c>
      <c r="Z36" s="49" t="s">
        <v>516</v>
      </c>
      <c r="AA36" s="49" t="s">
        <v>541</v>
      </c>
      <c r="AB36" s="49" t="s">
        <v>531</v>
      </c>
      <c r="AC36" s="49" t="s">
        <v>517</v>
      </c>
      <c r="AD36" s="49" t="s">
        <v>516</v>
      </c>
      <c r="AE36" s="49" t="s">
        <v>541</v>
      </c>
      <c r="AF36" s="49" t="s">
        <v>531</v>
      </c>
      <c r="AG36" s="49" t="s">
        <v>517</v>
      </c>
      <c r="AH36" s="49" t="s">
        <v>516</v>
      </c>
      <c r="AI36" s="49" t="s">
        <v>541</v>
      </c>
      <c r="AJ36" s="82" t="s">
        <v>531</v>
      </c>
      <c r="AK36" s="909"/>
      <c r="AL36" s="909"/>
      <c r="AM36" s="969"/>
      <c r="AN36" s="969"/>
      <c r="AO36" s="969"/>
      <c r="AP36" s="2"/>
    </row>
    <row r="37" spans="2:86" ht="14.25" customHeight="1" x14ac:dyDescent="0.15">
      <c r="B37" s="937"/>
      <c r="C37" s="942"/>
      <c r="D37" s="940"/>
      <c r="E37" s="940"/>
      <c r="F37" s="940"/>
      <c r="G37" s="940"/>
      <c r="H37" s="940"/>
      <c r="I37" s="940"/>
      <c r="J37" s="941"/>
      <c r="K37" s="963"/>
      <c r="L37" s="915"/>
      <c r="M37" s="916"/>
      <c r="N37" s="935"/>
      <c r="O37" s="915"/>
      <c r="P37" s="916"/>
      <c r="Q37" s="916"/>
      <c r="R37" s="916"/>
      <c r="S37" s="916"/>
      <c r="T37" s="916"/>
      <c r="U37" s="916"/>
      <c r="V37" s="916"/>
      <c r="W37" s="916"/>
      <c r="X37" s="935"/>
      <c r="Y37" s="905">
        <f>IF(COUNTIF(Y11:Y34,"〇")&gt;0,1,0)</f>
        <v>0</v>
      </c>
      <c r="Z37" s="905">
        <f t="shared" ref="Z37:AB37" si="4">IF(COUNTIF(Z11:Z34,"〇")&gt;0,1,0)</f>
        <v>0</v>
      </c>
      <c r="AA37" s="905">
        <f t="shared" si="4"/>
        <v>0</v>
      </c>
      <c r="AB37" s="905">
        <f t="shared" si="4"/>
        <v>0</v>
      </c>
      <c r="AC37" s="905">
        <f>COUNTA(AC11:AC34)</f>
        <v>0</v>
      </c>
      <c r="AD37" s="905">
        <f t="shared" ref="AD37:AI37" si="5">COUNTA(AD11:AD34)</f>
        <v>0</v>
      </c>
      <c r="AE37" s="905">
        <f t="shared" si="5"/>
        <v>0</v>
      </c>
      <c r="AF37" s="905">
        <f t="shared" si="5"/>
        <v>0</v>
      </c>
      <c r="AG37" s="905">
        <f t="shared" si="5"/>
        <v>0</v>
      </c>
      <c r="AH37" s="905">
        <f t="shared" si="5"/>
        <v>0</v>
      </c>
      <c r="AI37" s="905">
        <f t="shared" si="5"/>
        <v>0</v>
      </c>
      <c r="AJ37" s="905">
        <f>COUNTA(AJ11:AJ34)</f>
        <v>0</v>
      </c>
      <c r="AK37" s="909"/>
      <c r="AL37" s="909"/>
      <c r="AM37" s="969"/>
      <c r="AN37" s="969"/>
      <c r="AO37" s="969"/>
      <c r="AP37" s="2"/>
      <c r="AU37" s="43">
        <f>+Y37</f>
        <v>0</v>
      </c>
    </row>
    <row r="38" spans="2:86" ht="14.25" customHeight="1" x14ac:dyDescent="0.15">
      <c r="B38" s="937"/>
      <c r="C38" s="942"/>
      <c r="D38" s="940"/>
      <c r="E38" s="940"/>
      <c r="F38" s="940"/>
      <c r="G38" s="940"/>
      <c r="H38" s="940"/>
      <c r="I38" s="940"/>
      <c r="J38" s="941"/>
      <c r="K38" s="963"/>
      <c r="L38" s="919"/>
      <c r="M38" s="920"/>
      <c r="N38" s="931"/>
      <c r="O38" s="919"/>
      <c r="P38" s="920"/>
      <c r="Q38" s="920"/>
      <c r="R38" s="920"/>
      <c r="S38" s="920"/>
      <c r="T38" s="920"/>
      <c r="U38" s="920"/>
      <c r="V38" s="920"/>
      <c r="W38" s="920"/>
      <c r="X38" s="931"/>
      <c r="Y38" s="905"/>
      <c r="Z38" s="905"/>
      <c r="AA38" s="905"/>
      <c r="AB38" s="905"/>
      <c r="AC38" s="905"/>
      <c r="AD38" s="905"/>
      <c r="AE38" s="905"/>
      <c r="AF38" s="905"/>
      <c r="AG38" s="905"/>
      <c r="AH38" s="905"/>
      <c r="AI38" s="905"/>
      <c r="AJ38" s="905"/>
      <c r="AK38" s="909"/>
      <c r="AL38" s="909"/>
      <c r="AM38" s="969"/>
      <c r="AN38" s="969"/>
      <c r="AO38" s="969"/>
      <c r="AP38" s="2"/>
    </row>
    <row r="39" spans="2:86" ht="12" customHeight="1" x14ac:dyDescent="0.15">
      <c r="B39" s="937"/>
      <c r="C39" s="942"/>
      <c r="D39" s="940"/>
      <c r="E39" s="940"/>
      <c r="F39" s="940"/>
      <c r="G39" s="940"/>
      <c r="H39" s="940"/>
      <c r="I39" s="940"/>
      <c r="J39" s="940"/>
      <c r="K39" s="957" t="s">
        <v>215</v>
      </c>
      <c r="L39" s="964"/>
      <c r="M39" s="964"/>
      <c r="N39" s="964"/>
      <c r="O39" s="964"/>
      <c r="P39" s="964"/>
      <c r="Q39" s="964"/>
      <c r="R39" s="964"/>
      <c r="S39" s="964"/>
      <c r="T39" s="964"/>
      <c r="U39" s="964"/>
      <c r="V39" s="964"/>
      <c r="W39" s="964"/>
      <c r="X39" s="964"/>
      <c r="Y39" s="964"/>
      <c r="Z39" s="964"/>
      <c r="AA39" s="964"/>
      <c r="AB39" s="964"/>
      <c r="AC39" s="964"/>
      <c r="AD39" s="964"/>
      <c r="AE39" s="964"/>
      <c r="AF39" s="964"/>
      <c r="AG39" s="964"/>
      <c r="AH39" s="964"/>
      <c r="AI39" s="964"/>
      <c r="AJ39" s="964"/>
      <c r="AK39" s="965"/>
      <c r="AL39" s="965"/>
      <c r="AM39" s="965"/>
      <c r="AN39" s="965"/>
      <c r="AO39" s="966"/>
      <c r="AP39" s="2"/>
    </row>
    <row r="40" spans="2:86" ht="12" customHeight="1" x14ac:dyDescent="0.15">
      <c r="B40" s="937"/>
      <c r="C40" s="942"/>
      <c r="D40" s="940"/>
      <c r="E40" s="940"/>
      <c r="F40" s="940"/>
      <c r="G40" s="940"/>
      <c r="H40" s="940"/>
      <c r="I40" s="940"/>
      <c r="J40" s="940"/>
      <c r="K40" s="958"/>
      <c r="L40" s="965"/>
      <c r="M40" s="965"/>
      <c r="N40" s="965"/>
      <c r="O40" s="965"/>
      <c r="P40" s="965"/>
      <c r="Q40" s="965"/>
      <c r="R40" s="965"/>
      <c r="S40" s="965"/>
      <c r="T40" s="965"/>
      <c r="U40" s="965"/>
      <c r="V40" s="965"/>
      <c r="W40" s="965"/>
      <c r="X40" s="965"/>
      <c r="Y40" s="965"/>
      <c r="Z40" s="965"/>
      <c r="AA40" s="965"/>
      <c r="AB40" s="965"/>
      <c r="AC40" s="965"/>
      <c r="AD40" s="965"/>
      <c r="AE40" s="965"/>
      <c r="AF40" s="965"/>
      <c r="AG40" s="965"/>
      <c r="AH40" s="965"/>
      <c r="AI40" s="965"/>
      <c r="AJ40" s="965"/>
      <c r="AK40" s="965"/>
      <c r="AL40" s="965"/>
      <c r="AM40" s="965"/>
      <c r="AN40" s="965"/>
      <c r="AO40" s="966"/>
      <c r="AP40" s="2"/>
    </row>
    <row r="41" spans="2:86" ht="12" customHeight="1" x14ac:dyDescent="0.15">
      <c r="B41" s="937"/>
      <c r="C41" s="942"/>
      <c r="D41" s="940"/>
      <c r="E41" s="940"/>
      <c r="F41" s="940"/>
      <c r="G41" s="940"/>
      <c r="H41" s="940"/>
      <c r="I41" s="940"/>
      <c r="J41" s="940"/>
      <c r="K41" s="958"/>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965"/>
      <c r="AJ41" s="965"/>
      <c r="AK41" s="965"/>
      <c r="AL41" s="965"/>
      <c r="AM41" s="965"/>
      <c r="AN41" s="965"/>
      <c r="AO41" s="966"/>
      <c r="AP41" s="2"/>
    </row>
    <row r="42" spans="2:86" ht="12" customHeight="1" x14ac:dyDescent="0.15">
      <c r="B42" s="937"/>
      <c r="C42" s="942"/>
      <c r="D42" s="940"/>
      <c r="E42" s="940"/>
      <c r="F42" s="940"/>
      <c r="G42" s="940"/>
      <c r="H42" s="940"/>
      <c r="I42" s="940"/>
      <c r="J42" s="940"/>
      <c r="K42" s="958"/>
      <c r="L42" s="967"/>
      <c r="M42" s="967"/>
      <c r="N42" s="967"/>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c r="AM42" s="967"/>
      <c r="AN42" s="967"/>
      <c r="AO42" s="968"/>
      <c r="AP42" s="43"/>
      <c r="CD42" s="2"/>
      <c r="CE42" s="2"/>
      <c r="CF42" s="2"/>
      <c r="CG42" s="2"/>
      <c r="CH42" s="2"/>
    </row>
    <row r="43" spans="2:86" ht="12" customHeight="1" x14ac:dyDescent="0.15">
      <c r="B43" s="937"/>
      <c r="C43" s="942"/>
      <c r="D43" s="940"/>
      <c r="E43" s="940"/>
      <c r="F43" s="940"/>
      <c r="G43" s="940"/>
      <c r="H43" s="940"/>
      <c r="I43" s="940"/>
      <c r="J43" s="941"/>
      <c r="K43" s="970" t="s">
        <v>216</v>
      </c>
      <c r="L43" s="970"/>
      <c r="M43" s="970"/>
      <c r="N43" s="970"/>
      <c r="O43" s="970"/>
      <c r="P43" s="970"/>
      <c r="Q43" s="970"/>
      <c r="R43" s="970"/>
      <c r="S43" s="970"/>
      <c r="T43" s="970"/>
      <c r="U43" s="970"/>
      <c r="V43" s="970"/>
      <c r="W43" s="970"/>
      <c r="X43" s="970"/>
      <c r="Y43" s="970"/>
      <c r="Z43" s="970"/>
      <c r="AA43" s="970"/>
      <c r="AB43" s="970"/>
      <c r="AC43" s="970"/>
      <c r="AD43" s="970"/>
      <c r="AE43" s="970"/>
      <c r="AF43" s="970"/>
      <c r="AG43" s="970"/>
      <c r="AH43" s="970"/>
      <c r="AI43" s="970"/>
      <c r="AJ43" s="970"/>
      <c r="AK43" s="970"/>
      <c r="AL43" s="970"/>
      <c r="AM43" s="970"/>
      <c r="AN43" s="970"/>
      <c r="AO43" s="970"/>
      <c r="AP43" s="43"/>
      <c r="CD43" s="2"/>
      <c r="CE43" s="2"/>
      <c r="CF43" s="2"/>
      <c r="CG43" s="2"/>
      <c r="CH43" s="2"/>
    </row>
    <row r="44" spans="2:86" ht="12" customHeight="1" x14ac:dyDescent="0.15">
      <c r="B44" s="937"/>
      <c r="C44" s="942"/>
      <c r="D44" s="940"/>
      <c r="E44" s="940"/>
      <c r="F44" s="940"/>
      <c r="G44" s="940"/>
      <c r="H44" s="940"/>
      <c r="I44" s="940"/>
      <c r="J44" s="941"/>
      <c r="K44" s="959" t="s">
        <v>217</v>
      </c>
      <c r="L44" s="960"/>
      <c r="M44" s="960"/>
      <c r="N44" s="960"/>
      <c r="O44" s="960"/>
      <c r="P44" s="960"/>
      <c r="Q44" s="960"/>
      <c r="R44" s="960"/>
      <c r="S44" s="960"/>
      <c r="T44" s="960"/>
      <c r="U44" s="960"/>
      <c r="V44" s="960"/>
      <c r="W44" s="960"/>
      <c r="X44" s="960"/>
      <c r="Y44" s="960"/>
      <c r="Z44" s="960"/>
      <c r="AA44" s="960"/>
      <c r="AB44" s="960"/>
      <c r="AC44" s="960"/>
      <c r="AD44" s="960"/>
      <c r="AE44" s="960"/>
      <c r="AF44" s="960"/>
      <c r="AG44" s="960"/>
      <c r="AH44" s="960"/>
      <c r="AI44" s="960"/>
      <c r="AJ44" s="960"/>
      <c r="AK44" s="960"/>
      <c r="AL44" s="960"/>
      <c r="AM44" s="960"/>
      <c r="AN44" s="960"/>
      <c r="AO44" s="961"/>
      <c r="AP44" s="43"/>
      <c r="CD44" s="2"/>
      <c r="CE44" s="2"/>
      <c r="CF44" s="2"/>
      <c r="CG44" s="2"/>
      <c r="CH44" s="2"/>
    </row>
    <row r="45" spans="2:86" ht="12" customHeight="1" x14ac:dyDescent="0.15">
      <c r="B45" s="526"/>
      <c r="C45" s="943"/>
      <c r="D45" s="944"/>
      <c r="E45" s="944"/>
      <c r="F45" s="944"/>
      <c r="G45" s="944"/>
      <c r="H45" s="944"/>
      <c r="I45" s="944"/>
      <c r="J45" s="945"/>
      <c r="K45" s="954" t="s">
        <v>218</v>
      </c>
      <c r="L45" s="955"/>
      <c r="M45" s="955"/>
      <c r="N45" s="955"/>
      <c r="O45" s="955"/>
      <c r="P45" s="955"/>
      <c r="Q45" s="955"/>
      <c r="R45" s="955"/>
      <c r="S45" s="955"/>
      <c r="T45" s="955"/>
      <c r="U45" s="955"/>
      <c r="V45" s="955"/>
      <c r="W45" s="955"/>
      <c r="X45" s="955"/>
      <c r="Y45" s="955"/>
      <c r="Z45" s="955"/>
      <c r="AA45" s="955"/>
      <c r="AB45" s="955"/>
      <c r="AC45" s="955"/>
      <c r="AD45" s="955"/>
      <c r="AE45" s="955"/>
      <c r="AF45" s="955"/>
      <c r="AG45" s="955"/>
      <c r="AH45" s="955"/>
      <c r="AI45" s="955"/>
      <c r="AJ45" s="955"/>
      <c r="AK45" s="955"/>
      <c r="AL45" s="955"/>
      <c r="AM45" s="955"/>
      <c r="AN45" s="955"/>
      <c r="AO45" s="956"/>
      <c r="AP45" s="43"/>
      <c r="CD45" s="2"/>
      <c r="CE45" s="2"/>
      <c r="CF45" s="2"/>
      <c r="CG45" s="2"/>
      <c r="CH45" s="2"/>
    </row>
    <row r="46" spans="2:86" ht="12" customHeight="1" x14ac:dyDescent="0.2">
      <c r="B46" s="6" t="s">
        <v>219</v>
      </c>
      <c r="C46" s="289"/>
      <c r="D46" s="289"/>
      <c r="E46" s="289"/>
      <c r="F46" s="289"/>
      <c r="G46" s="289"/>
      <c r="H46" s="289"/>
      <c r="I46" s="289"/>
      <c r="J46" s="289"/>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43"/>
      <c r="CD46" s="2"/>
      <c r="CE46" s="2"/>
      <c r="CF46" s="2"/>
      <c r="CG46" s="2"/>
      <c r="CH46" s="2"/>
    </row>
    <row r="47" spans="2:86" s="6" customFormat="1" ht="12" customHeight="1" x14ac:dyDescent="0.15">
      <c r="B47" s="2" t="s">
        <v>220</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221</v>
      </c>
      <c r="AP48" s="43"/>
      <c r="CD48" s="2"/>
      <c r="CE48" s="2"/>
      <c r="CF48" s="2"/>
      <c r="CG48" s="2"/>
      <c r="CH48" s="2"/>
    </row>
    <row r="49" spans="2:86" ht="12" customHeight="1" x14ac:dyDescent="0.15">
      <c r="B49" s="2" t="s">
        <v>222</v>
      </c>
      <c r="AP49" s="43"/>
      <c r="CD49" s="2"/>
      <c r="CE49" s="2"/>
      <c r="CF49" s="2"/>
      <c r="CG49" s="2"/>
      <c r="CH49" s="2"/>
    </row>
    <row r="50" spans="2:86" ht="12" customHeight="1" x14ac:dyDescent="0.15">
      <c r="B50" s="2" t="s">
        <v>223</v>
      </c>
    </row>
    <row r="51" spans="2:86" ht="12" customHeight="1" x14ac:dyDescent="0.15">
      <c r="B51" s="2" t="s">
        <v>224</v>
      </c>
    </row>
    <row r="52" spans="2:86" ht="12" customHeight="1" x14ac:dyDescent="0.15">
      <c r="B52" s="2" t="s">
        <v>225</v>
      </c>
    </row>
    <row r="53" spans="2:86" x14ac:dyDescent="0.15">
      <c r="B53" s="2" t="s">
        <v>226</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2"/>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3" sqref="B3:BK4"/>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227</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1016" t="s">
        <v>381</v>
      </c>
      <c r="C3" s="1017"/>
      <c r="D3" s="1017"/>
      <c r="E3" s="1018"/>
      <c r="F3" s="1011" t="s">
        <v>382</v>
      </c>
      <c r="G3" s="1012"/>
      <c r="H3" s="1012"/>
      <c r="I3" s="1012"/>
      <c r="J3" s="1012"/>
      <c r="K3" s="1012"/>
      <c r="L3" s="1012"/>
      <c r="M3" s="1012"/>
      <c r="N3" s="1012"/>
      <c r="O3" s="1012"/>
      <c r="P3" s="1012"/>
      <c r="Q3" s="1012"/>
      <c r="R3" s="1012"/>
      <c r="S3" s="1012"/>
      <c r="T3" s="1013"/>
      <c r="U3" s="1002" t="s">
        <v>652</v>
      </c>
      <c r="V3" s="1003"/>
      <c r="W3" s="1003"/>
      <c r="X3" s="1004"/>
      <c r="Y3" s="1004"/>
      <c r="Z3" s="1025" t="s">
        <v>504</v>
      </c>
      <c r="AA3" s="1004"/>
      <c r="AB3" s="1004"/>
      <c r="AC3" s="1004"/>
      <c r="AD3" s="1004"/>
      <c r="AE3" s="1004"/>
      <c r="AF3" s="1004"/>
      <c r="AG3" s="1004"/>
      <c r="AH3" s="1026"/>
      <c r="AI3" s="1027" t="s">
        <v>505</v>
      </c>
      <c r="AJ3" s="1028"/>
      <c r="AK3" s="1028"/>
      <c r="AL3" s="1028"/>
      <c r="AM3" s="1028"/>
      <c r="AN3" s="1029"/>
      <c r="AO3" s="1005" t="s">
        <v>506</v>
      </c>
      <c r="AP3" s="1006"/>
      <c r="AQ3" s="1006"/>
      <c r="AR3" s="1006"/>
      <c r="AS3" s="1006"/>
      <c r="AT3" s="1006"/>
      <c r="AU3" s="1006"/>
      <c r="AV3" s="1007"/>
      <c r="AW3" s="990" t="s">
        <v>503</v>
      </c>
      <c r="AX3" s="991"/>
      <c r="AY3" s="991"/>
      <c r="AZ3" s="991"/>
      <c r="BA3" s="991"/>
      <c r="BB3" s="992"/>
      <c r="BC3" s="996">
        <v>45903</v>
      </c>
      <c r="BD3" s="997"/>
      <c r="BE3" s="997"/>
      <c r="BF3" s="997"/>
      <c r="BG3" s="997"/>
      <c r="BH3" s="997"/>
      <c r="BI3" s="997"/>
      <c r="BJ3" s="997"/>
      <c r="BK3" s="998"/>
    </row>
    <row r="4" spans="2:63" s="130" customFormat="1" ht="17.25" customHeight="1" x14ac:dyDescent="0.15">
      <c r="B4" s="1019" t="s">
        <v>388</v>
      </c>
      <c r="C4" s="1020"/>
      <c r="D4" s="1020"/>
      <c r="E4" s="1021"/>
      <c r="F4" s="1022" t="s">
        <v>389</v>
      </c>
      <c r="G4" s="1023"/>
      <c r="H4" s="1023"/>
      <c r="I4" s="1023"/>
      <c r="J4" s="1023"/>
      <c r="K4" s="1023"/>
      <c r="L4" s="1023"/>
      <c r="M4" s="1023"/>
      <c r="N4" s="1023"/>
      <c r="O4" s="1023"/>
      <c r="P4" s="1023"/>
      <c r="Q4" s="1023"/>
      <c r="R4" s="1023"/>
      <c r="S4" s="1023"/>
      <c r="T4" s="1024"/>
      <c r="U4" s="1002" t="s">
        <v>385</v>
      </c>
      <c r="V4" s="1003"/>
      <c r="W4" s="1003"/>
      <c r="X4" s="1004"/>
      <c r="Y4" s="1004"/>
      <c r="Z4" s="1025" t="s">
        <v>386</v>
      </c>
      <c r="AA4" s="1004"/>
      <c r="AB4" s="1004"/>
      <c r="AC4" s="1004"/>
      <c r="AD4" s="1004"/>
      <c r="AE4" s="1004"/>
      <c r="AF4" s="1004"/>
      <c r="AG4" s="1004"/>
      <c r="AH4" s="1026"/>
      <c r="AI4" s="1030"/>
      <c r="AJ4" s="1031"/>
      <c r="AK4" s="1031"/>
      <c r="AL4" s="1031"/>
      <c r="AM4" s="1031"/>
      <c r="AN4" s="1032"/>
      <c r="AO4" s="1008" t="s">
        <v>507</v>
      </c>
      <c r="AP4" s="1009"/>
      <c r="AQ4" s="1009"/>
      <c r="AR4" s="1009"/>
      <c r="AS4" s="1009"/>
      <c r="AT4" s="1009"/>
      <c r="AU4" s="1009"/>
      <c r="AV4" s="1010"/>
      <c r="AW4" s="993"/>
      <c r="AX4" s="994"/>
      <c r="AY4" s="994"/>
      <c r="AZ4" s="994"/>
      <c r="BA4" s="994"/>
      <c r="BB4" s="995"/>
      <c r="BC4" s="999"/>
      <c r="BD4" s="1000"/>
      <c r="BE4" s="1000"/>
      <c r="BF4" s="1000"/>
      <c r="BG4" s="1000"/>
      <c r="BH4" s="1000"/>
      <c r="BI4" s="1000"/>
      <c r="BJ4" s="1000"/>
      <c r="BK4" s="1001"/>
    </row>
    <row r="5" spans="2:63" ht="42.75" customHeight="1" x14ac:dyDescent="0.15">
      <c r="B5" s="989" t="s">
        <v>170</v>
      </c>
      <c r="C5" s="977"/>
      <c r="D5" s="977"/>
      <c r="E5" s="977"/>
      <c r="F5" s="977"/>
      <c r="G5" s="978"/>
      <c r="H5" s="976" t="s">
        <v>152</v>
      </c>
      <c r="I5" s="977"/>
      <c r="J5" s="977"/>
      <c r="K5" s="977"/>
      <c r="L5" s="977"/>
      <c r="M5" s="977"/>
      <c r="N5" s="977"/>
      <c r="O5" s="978"/>
      <c r="P5" s="979" t="s">
        <v>228</v>
      </c>
      <c r="Q5" s="947"/>
      <c r="R5" s="947"/>
      <c r="S5" s="947"/>
      <c r="T5" s="947"/>
      <c r="U5" s="947"/>
      <c r="V5" s="947"/>
      <c r="W5" s="947"/>
      <c r="X5" s="947"/>
      <c r="Y5" s="947"/>
      <c r="Z5" s="947"/>
      <c r="AA5" s="947"/>
      <c r="AB5" s="947"/>
      <c r="AC5" s="947"/>
      <c r="AD5" s="947"/>
      <c r="AE5" s="947"/>
      <c r="AF5" s="947"/>
      <c r="AG5" s="947"/>
      <c r="AH5" s="947"/>
      <c r="AI5" s="947"/>
      <c r="AJ5" s="947"/>
      <c r="AK5" s="947"/>
      <c r="AL5" s="947"/>
      <c r="AM5" s="947"/>
      <c r="AN5" s="979" t="s">
        <v>229</v>
      </c>
      <c r="AO5" s="947"/>
      <c r="AP5" s="947"/>
      <c r="AQ5" s="947"/>
      <c r="AR5" s="947"/>
      <c r="AS5" s="947"/>
      <c r="AT5" s="947"/>
      <c r="AU5" s="947"/>
      <c r="AV5" s="947"/>
      <c r="AW5" s="947"/>
      <c r="AX5" s="947"/>
      <c r="AY5" s="947"/>
      <c r="AZ5" s="947"/>
      <c r="BA5" s="947"/>
      <c r="BB5" s="947"/>
      <c r="BC5" s="947"/>
      <c r="BD5" s="947"/>
      <c r="BE5" s="947"/>
      <c r="BF5" s="947"/>
      <c r="BG5" s="947"/>
      <c r="BH5" s="947"/>
      <c r="BI5" s="947"/>
      <c r="BJ5" s="947"/>
      <c r="BK5" s="948"/>
    </row>
    <row r="6" spans="2:63" ht="29.25" customHeight="1" x14ac:dyDescent="0.15">
      <c r="B6" s="1014"/>
      <c r="C6" s="663"/>
      <c r="D6" s="663"/>
      <c r="E6" s="663"/>
      <c r="F6" s="663"/>
      <c r="G6" s="664"/>
      <c r="H6" s="1015"/>
      <c r="I6" s="1015"/>
      <c r="J6" s="1015"/>
      <c r="K6" s="1015"/>
      <c r="L6" s="1015"/>
      <c r="M6" s="1015"/>
      <c r="N6" s="1015"/>
      <c r="O6" s="1015"/>
      <c r="P6" s="980"/>
      <c r="Q6" s="981"/>
      <c r="R6" s="981"/>
      <c r="S6" s="981"/>
      <c r="T6" s="981"/>
      <c r="U6" s="981"/>
      <c r="V6" s="981"/>
      <c r="W6" s="981"/>
      <c r="X6" s="981"/>
      <c r="Y6" s="981"/>
      <c r="Z6" s="981"/>
      <c r="AA6" s="981"/>
      <c r="AB6" s="981"/>
      <c r="AC6" s="981"/>
      <c r="AD6" s="981"/>
      <c r="AE6" s="981"/>
      <c r="AF6" s="981"/>
      <c r="AG6" s="981"/>
      <c r="AH6" s="981"/>
      <c r="AI6" s="981"/>
      <c r="AJ6" s="981"/>
      <c r="AK6" s="981"/>
      <c r="AL6" s="981"/>
      <c r="AM6" s="981"/>
      <c r="AN6" s="982"/>
      <c r="AO6" s="983"/>
      <c r="AP6" s="983"/>
      <c r="AQ6" s="983"/>
      <c r="AR6" s="983"/>
      <c r="AS6" s="983"/>
      <c r="AT6" s="983"/>
      <c r="AU6" s="983"/>
      <c r="AV6" s="983"/>
      <c r="AW6" s="983"/>
      <c r="AX6" s="983"/>
      <c r="AY6" s="983"/>
      <c r="AZ6" s="983"/>
      <c r="BA6" s="983"/>
      <c r="BB6" s="983"/>
      <c r="BC6" s="983"/>
      <c r="BD6" s="983"/>
      <c r="BE6" s="983"/>
      <c r="BF6" s="983"/>
      <c r="BG6" s="983"/>
      <c r="BH6" s="983"/>
      <c r="BI6" s="983"/>
      <c r="BJ6" s="983"/>
      <c r="BK6" s="984"/>
    </row>
    <row r="7" spans="2:63" ht="29.25" customHeight="1" x14ac:dyDescent="0.15">
      <c r="B7" s="1014"/>
      <c r="C7" s="663"/>
      <c r="D7" s="663"/>
      <c r="E7" s="663"/>
      <c r="F7" s="663"/>
      <c r="G7" s="664"/>
      <c r="H7" s="1015"/>
      <c r="I7" s="1015"/>
      <c r="J7" s="1015"/>
      <c r="K7" s="1015"/>
      <c r="L7" s="1015"/>
      <c r="M7" s="1015"/>
      <c r="N7" s="1015"/>
      <c r="O7" s="1015"/>
      <c r="P7" s="980"/>
      <c r="Q7" s="981"/>
      <c r="R7" s="981"/>
      <c r="S7" s="981"/>
      <c r="T7" s="981"/>
      <c r="U7" s="981"/>
      <c r="V7" s="981"/>
      <c r="W7" s="981"/>
      <c r="X7" s="981"/>
      <c r="Y7" s="981"/>
      <c r="Z7" s="981"/>
      <c r="AA7" s="981"/>
      <c r="AB7" s="981"/>
      <c r="AC7" s="981"/>
      <c r="AD7" s="981"/>
      <c r="AE7" s="981"/>
      <c r="AF7" s="981"/>
      <c r="AG7" s="981"/>
      <c r="AH7" s="981"/>
      <c r="AI7" s="981"/>
      <c r="AJ7" s="981"/>
      <c r="AK7" s="981"/>
      <c r="AL7" s="981"/>
      <c r="AM7" s="981"/>
      <c r="AN7" s="982"/>
      <c r="AO7" s="983"/>
      <c r="AP7" s="983"/>
      <c r="AQ7" s="983"/>
      <c r="AR7" s="983"/>
      <c r="AS7" s="983"/>
      <c r="AT7" s="983"/>
      <c r="AU7" s="983"/>
      <c r="AV7" s="983"/>
      <c r="AW7" s="983"/>
      <c r="AX7" s="983"/>
      <c r="AY7" s="983"/>
      <c r="AZ7" s="983"/>
      <c r="BA7" s="983"/>
      <c r="BB7" s="983"/>
      <c r="BC7" s="983"/>
      <c r="BD7" s="983"/>
      <c r="BE7" s="983"/>
      <c r="BF7" s="983"/>
      <c r="BG7" s="983"/>
      <c r="BH7" s="983"/>
      <c r="BI7" s="983"/>
      <c r="BJ7" s="983"/>
      <c r="BK7" s="984"/>
    </row>
    <row r="8" spans="2:63" ht="29.25" customHeight="1" x14ac:dyDescent="0.15">
      <c r="B8" s="973"/>
      <c r="C8" s="974"/>
      <c r="D8" s="974"/>
      <c r="E8" s="974"/>
      <c r="F8" s="974"/>
      <c r="G8" s="975"/>
      <c r="H8" s="988"/>
      <c r="I8" s="988"/>
      <c r="J8" s="988"/>
      <c r="K8" s="988"/>
      <c r="L8" s="988"/>
      <c r="M8" s="988"/>
      <c r="N8" s="988"/>
      <c r="O8" s="988"/>
      <c r="P8" s="985"/>
      <c r="Q8" s="986"/>
      <c r="R8" s="986"/>
      <c r="S8" s="986"/>
      <c r="T8" s="986"/>
      <c r="U8" s="986"/>
      <c r="V8" s="986"/>
      <c r="W8" s="986"/>
      <c r="X8" s="986"/>
      <c r="Y8" s="986"/>
      <c r="Z8" s="986"/>
      <c r="AA8" s="986"/>
      <c r="AB8" s="986"/>
      <c r="AC8" s="986"/>
      <c r="AD8" s="986"/>
      <c r="AE8" s="986"/>
      <c r="AF8" s="986"/>
      <c r="AG8" s="986"/>
      <c r="AH8" s="986"/>
      <c r="AI8" s="986"/>
      <c r="AJ8" s="986"/>
      <c r="AK8" s="986"/>
      <c r="AL8" s="986"/>
      <c r="AM8" s="986"/>
      <c r="AN8" s="985"/>
      <c r="AO8" s="986"/>
      <c r="AP8" s="986"/>
      <c r="AQ8" s="986"/>
      <c r="AR8" s="986"/>
      <c r="AS8" s="986"/>
      <c r="AT8" s="986"/>
      <c r="AU8" s="986"/>
      <c r="AV8" s="986"/>
      <c r="AW8" s="986"/>
      <c r="AX8" s="986"/>
      <c r="AY8" s="986"/>
      <c r="AZ8" s="986"/>
      <c r="BA8" s="986"/>
      <c r="BB8" s="986"/>
      <c r="BC8" s="986"/>
      <c r="BD8" s="986"/>
      <c r="BE8" s="986"/>
      <c r="BF8" s="986"/>
      <c r="BG8" s="986"/>
      <c r="BH8" s="986"/>
      <c r="BI8" s="986"/>
      <c r="BJ8" s="986"/>
      <c r="BK8" s="987"/>
    </row>
    <row r="9" spans="2:63" ht="29.25" customHeight="1" x14ac:dyDescent="0.15">
      <c r="B9" s="973"/>
      <c r="C9" s="974"/>
      <c r="D9" s="974"/>
      <c r="E9" s="974"/>
      <c r="F9" s="974"/>
      <c r="G9" s="975"/>
      <c r="H9" s="988"/>
      <c r="I9" s="988"/>
      <c r="J9" s="988"/>
      <c r="K9" s="988"/>
      <c r="L9" s="988"/>
      <c r="M9" s="988"/>
      <c r="N9" s="988"/>
      <c r="O9" s="988"/>
      <c r="P9" s="985"/>
      <c r="Q9" s="986"/>
      <c r="R9" s="986"/>
      <c r="S9" s="986"/>
      <c r="T9" s="986"/>
      <c r="U9" s="986"/>
      <c r="V9" s="986"/>
      <c r="W9" s="986"/>
      <c r="X9" s="986"/>
      <c r="Y9" s="986"/>
      <c r="Z9" s="986"/>
      <c r="AA9" s="986"/>
      <c r="AB9" s="986"/>
      <c r="AC9" s="986"/>
      <c r="AD9" s="986"/>
      <c r="AE9" s="986"/>
      <c r="AF9" s="986"/>
      <c r="AG9" s="986"/>
      <c r="AH9" s="986"/>
      <c r="AI9" s="986"/>
      <c r="AJ9" s="986"/>
      <c r="AK9" s="986"/>
      <c r="AL9" s="986"/>
      <c r="AM9" s="986"/>
      <c r="AN9" s="985"/>
      <c r="AO9" s="986"/>
      <c r="AP9" s="986"/>
      <c r="AQ9" s="986"/>
      <c r="AR9" s="986"/>
      <c r="AS9" s="986"/>
      <c r="AT9" s="986"/>
      <c r="AU9" s="986"/>
      <c r="AV9" s="986"/>
      <c r="AW9" s="986"/>
      <c r="AX9" s="986"/>
      <c r="AY9" s="986"/>
      <c r="AZ9" s="986"/>
      <c r="BA9" s="986"/>
      <c r="BB9" s="986"/>
      <c r="BC9" s="986"/>
      <c r="BD9" s="986"/>
      <c r="BE9" s="986"/>
      <c r="BF9" s="986"/>
      <c r="BG9" s="986"/>
      <c r="BH9" s="986"/>
      <c r="BI9" s="986"/>
      <c r="BJ9" s="986"/>
      <c r="BK9" s="987"/>
    </row>
    <row r="10" spans="2:63" ht="29.25" customHeight="1" x14ac:dyDescent="0.15">
      <c r="B10" s="973"/>
      <c r="C10" s="974"/>
      <c r="D10" s="974"/>
      <c r="E10" s="974"/>
      <c r="F10" s="974"/>
      <c r="G10" s="975"/>
      <c r="H10" s="988"/>
      <c r="I10" s="988"/>
      <c r="J10" s="988"/>
      <c r="K10" s="988"/>
      <c r="L10" s="988"/>
      <c r="M10" s="988"/>
      <c r="N10" s="988"/>
      <c r="O10" s="988"/>
      <c r="P10" s="985"/>
      <c r="Q10" s="986"/>
      <c r="R10" s="986"/>
      <c r="S10" s="986"/>
      <c r="T10" s="986"/>
      <c r="U10" s="986"/>
      <c r="V10" s="986"/>
      <c r="W10" s="986"/>
      <c r="X10" s="986"/>
      <c r="Y10" s="986"/>
      <c r="Z10" s="986"/>
      <c r="AA10" s="986"/>
      <c r="AB10" s="986"/>
      <c r="AC10" s="986"/>
      <c r="AD10" s="986"/>
      <c r="AE10" s="986"/>
      <c r="AF10" s="986"/>
      <c r="AG10" s="986"/>
      <c r="AH10" s="986"/>
      <c r="AI10" s="986"/>
      <c r="AJ10" s="986"/>
      <c r="AK10" s="986"/>
      <c r="AL10" s="986"/>
      <c r="AM10" s="986"/>
      <c r="AN10" s="985"/>
      <c r="AO10" s="986"/>
      <c r="AP10" s="986"/>
      <c r="AQ10" s="986"/>
      <c r="AR10" s="986"/>
      <c r="AS10" s="986"/>
      <c r="AT10" s="986"/>
      <c r="AU10" s="986"/>
      <c r="AV10" s="986"/>
      <c r="AW10" s="986"/>
      <c r="AX10" s="986"/>
      <c r="AY10" s="986"/>
      <c r="AZ10" s="986"/>
      <c r="BA10" s="986"/>
      <c r="BB10" s="986"/>
      <c r="BC10" s="986"/>
      <c r="BD10" s="986"/>
      <c r="BE10" s="986"/>
      <c r="BF10" s="986"/>
      <c r="BG10" s="986"/>
      <c r="BH10" s="986"/>
      <c r="BI10" s="986"/>
      <c r="BJ10" s="986"/>
      <c r="BK10" s="987"/>
    </row>
    <row r="11" spans="2:63" ht="29.25" customHeight="1" x14ac:dyDescent="0.15">
      <c r="B11" s="973"/>
      <c r="C11" s="974"/>
      <c r="D11" s="974"/>
      <c r="E11" s="974"/>
      <c r="F11" s="974"/>
      <c r="G11" s="975"/>
      <c r="H11" s="988"/>
      <c r="I11" s="988"/>
      <c r="J11" s="988"/>
      <c r="K11" s="988"/>
      <c r="L11" s="988"/>
      <c r="M11" s="988"/>
      <c r="N11" s="988"/>
      <c r="O11" s="988"/>
      <c r="P11" s="985"/>
      <c r="Q11" s="986"/>
      <c r="R11" s="986"/>
      <c r="S11" s="986"/>
      <c r="T11" s="986"/>
      <c r="U11" s="986"/>
      <c r="V11" s="986"/>
      <c r="W11" s="986"/>
      <c r="X11" s="986"/>
      <c r="Y11" s="986"/>
      <c r="Z11" s="986"/>
      <c r="AA11" s="986"/>
      <c r="AB11" s="986"/>
      <c r="AC11" s="986"/>
      <c r="AD11" s="986"/>
      <c r="AE11" s="986"/>
      <c r="AF11" s="986"/>
      <c r="AG11" s="986"/>
      <c r="AH11" s="986"/>
      <c r="AI11" s="986"/>
      <c r="AJ11" s="986"/>
      <c r="AK11" s="986"/>
      <c r="AL11" s="986"/>
      <c r="AM11" s="986"/>
      <c r="AN11" s="985"/>
      <c r="AO11" s="986"/>
      <c r="AP11" s="986"/>
      <c r="AQ11" s="986"/>
      <c r="AR11" s="986"/>
      <c r="AS11" s="986"/>
      <c r="AT11" s="986"/>
      <c r="AU11" s="986"/>
      <c r="AV11" s="986"/>
      <c r="AW11" s="986"/>
      <c r="AX11" s="986"/>
      <c r="AY11" s="986"/>
      <c r="AZ11" s="986"/>
      <c r="BA11" s="986"/>
      <c r="BB11" s="986"/>
      <c r="BC11" s="986"/>
      <c r="BD11" s="986"/>
      <c r="BE11" s="986"/>
      <c r="BF11" s="986"/>
      <c r="BG11" s="986"/>
      <c r="BH11" s="986"/>
      <c r="BI11" s="986"/>
      <c r="BJ11" s="986"/>
      <c r="BK11" s="987"/>
    </row>
    <row r="12" spans="2:63" ht="29.25" customHeight="1" x14ac:dyDescent="0.15">
      <c r="B12" s="973"/>
      <c r="C12" s="974"/>
      <c r="D12" s="974"/>
      <c r="E12" s="974"/>
      <c r="F12" s="974"/>
      <c r="G12" s="975"/>
      <c r="H12" s="988"/>
      <c r="I12" s="988"/>
      <c r="J12" s="988"/>
      <c r="K12" s="988"/>
      <c r="L12" s="988"/>
      <c r="M12" s="988"/>
      <c r="N12" s="988"/>
      <c r="O12" s="988"/>
      <c r="P12" s="985"/>
      <c r="Q12" s="986"/>
      <c r="R12" s="986"/>
      <c r="S12" s="986"/>
      <c r="T12" s="986"/>
      <c r="U12" s="986"/>
      <c r="V12" s="986"/>
      <c r="W12" s="986"/>
      <c r="X12" s="986"/>
      <c r="Y12" s="986"/>
      <c r="Z12" s="986"/>
      <c r="AA12" s="986"/>
      <c r="AB12" s="986"/>
      <c r="AC12" s="986"/>
      <c r="AD12" s="986"/>
      <c r="AE12" s="986"/>
      <c r="AF12" s="986"/>
      <c r="AG12" s="986"/>
      <c r="AH12" s="986"/>
      <c r="AI12" s="986"/>
      <c r="AJ12" s="986"/>
      <c r="AK12" s="986"/>
      <c r="AL12" s="986"/>
      <c r="AM12" s="986"/>
      <c r="AN12" s="985"/>
      <c r="AO12" s="986"/>
      <c r="AP12" s="986"/>
      <c r="AQ12" s="986"/>
      <c r="AR12" s="986"/>
      <c r="AS12" s="986"/>
      <c r="AT12" s="986"/>
      <c r="AU12" s="986"/>
      <c r="AV12" s="986"/>
      <c r="AW12" s="986"/>
      <c r="AX12" s="986"/>
      <c r="AY12" s="986"/>
      <c r="AZ12" s="986"/>
      <c r="BA12" s="986"/>
      <c r="BB12" s="986"/>
      <c r="BC12" s="986"/>
      <c r="BD12" s="986"/>
      <c r="BE12" s="986"/>
      <c r="BF12" s="986"/>
      <c r="BG12" s="986"/>
      <c r="BH12" s="986"/>
      <c r="BI12" s="986"/>
      <c r="BJ12" s="986"/>
      <c r="BK12" s="987"/>
    </row>
    <row r="13" spans="2:63" ht="29.25" customHeight="1" x14ac:dyDescent="0.15">
      <c r="B13" s="973"/>
      <c r="C13" s="974"/>
      <c r="D13" s="974"/>
      <c r="E13" s="974"/>
      <c r="F13" s="974"/>
      <c r="G13" s="975"/>
      <c r="H13" s="988"/>
      <c r="I13" s="988"/>
      <c r="J13" s="988"/>
      <c r="K13" s="988"/>
      <c r="L13" s="988"/>
      <c r="M13" s="988"/>
      <c r="N13" s="988"/>
      <c r="O13" s="988"/>
      <c r="P13" s="985"/>
      <c r="Q13" s="986"/>
      <c r="R13" s="986"/>
      <c r="S13" s="986"/>
      <c r="T13" s="986"/>
      <c r="U13" s="986"/>
      <c r="V13" s="986"/>
      <c r="W13" s="986"/>
      <c r="X13" s="986"/>
      <c r="Y13" s="986"/>
      <c r="Z13" s="986"/>
      <c r="AA13" s="986"/>
      <c r="AB13" s="986"/>
      <c r="AC13" s="986"/>
      <c r="AD13" s="986"/>
      <c r="AE13" s="986"/>
      <c r="AF13" s="986"/>
      <c r="AG13" s="986"/>
      <c r="AH13" s="986"/>
      <c r="AI13" s="986"/>
      <c r="AJ13" s="986"/>
      <c r="AK13" s="986"/>
      <c r="AL13" s="986"/>
      <c r="AM13" s="986"/>
      <c r="AN13" s="985"/>
      <c r="AO13" s="986"/>
      <c r="AP13" s="986"/>
      <c r="AQ13" s="986"/>
      <c r="AR13" s="986"/>
      <c r="AS13" s="986"/>
      <c r="AT13" s="986"/>
      <c r="AU13" s="986"/>
      <c r="AV13" s="986"/>
      <c r="AW13" s="986"/>
      <c r="AX13" s="986"/>
      <c r="AY13" s="986"/>
      <c r="AZ13" s="986"/>
      <c r="BA13" s="986"/>
      <c r="BB13" s="986"/>
      <c r="BC13" s="986"/>
      <c r="BD13" s="986"/>
      <c r="BE13" s="986"/>
      <c r="BF13" s="986"/>
      <c r="BG13" s="986"/>
      <c r="BH13" s="986"/>
      <c r="BI13" s="986"/>
      <c r="BJ13" s="986"/>
      <c r="BK13" s="987"/>
    </row>
    <row r="14" spans="2:63" ht="29.25" customHeight="1" x14ac:dyDescent="0.15">
      <c r="B14" s="973"/>
      <c r="C14" s="974"/>
      <c r="D14" s="974"/>
      <c r="E14" s="974"/>
      <c r="F14" s="974"/>
      <c r="G14" s="975"/>
      <c r="H14" s="988"/>
      <c r="I14" s="988"/>
      <c r="J14" s="988"/>
      <c r="K14" s="988"/>
      <c r="L14" s="988"/>
      <c r="M14" s="988"/>
      <c r="N14" s="988"/>
      <c r="O14" s="988"/>
      <c r="P14" s="985"/>
      <c r="Q14" s="986"/>
      <c r="R14" s="986"/>
      <c r="S14" s="986"/>
      <c r="T14" s="986"/>
      <c r="U14" s="986"/>
      <c r="V14" s="986"/>
      <c r="W14" s="986"/>
      <c r="X14" s="986"/>
      <c r="Y14" s="986"/>
      <c r="Z14" s="986"/>
      <c r="AA14" s="986"/>
      <c r="AB14" s="986"/>
      <c r="AC14" s="986"/>
      <c r="AD14" s="986"/>
      <c r="AE14" s="986"/>
      <c r="AF14" s="986"/>
      <c r="AG14" s="986"/>
      <c r="AH14" s="986"/>
      <c r="AI14" s="986"/>
      <c r="AJ14" s="986"/>
      <c r="AK14" s="986"/>
      <c r="AL14" s="986"/>
      <c r="AM14" s="986"/>
      <c r="AN14" s="985"/>
      <c r="AO14" s="986"/>
      <c r="AP14" s="986"/>
      <c r="AQ14" s="986"/>
      <c r="AR14" s="986"/>
      <c r="AS14" s="986"/>
      <c r="AT14" s="986"/>
      <c r="AU14" s="986"/>
      <c r="AV14" s="986"/>
      <c r="AW14" s="986"/>
      <c r="AX14" s="986"/>
      <c r="AY14" s="986"/>
      <c r="AZ14" s="986"/>
      <c r="BA14" s="986"/>
      <c r="BB14" s="986"/>
      <c r="BC14" s="986"/>
      <c r="BD14" s="986"/>
      <c r="BE14" s="986"/>
      <c r="BF14" s="986"/>
      <c r="BG14" s="986"/>
      <c r="BH14" s="986"/>
      <c r="BI14" s="986"/>
      <c r="BJ14" s="986"/>
      <c r="BK14" s="987"/>
    </row>
    <row r="15" spans="2:63" ht="29.25" customHeight="1" x14ac:dyDescent="0.15">
      <c r="B15" s="973"/>
      <c r="C15" s="974"/>
      <c r="D15" s="974"/>
      <c r="E15" s="974"/>
      <c r="F15" s="974"/>
      <c r="G15" s="975"/>
      <c r="H15" s="988"/>
      <c r="I15" s="988"/>
      <c r="J15" s="988"/>
      <c r="K15" s="988"/>
      <c r="L15" s="988"/>
      <c r="M15" s="988"/>
      <c r="N15" s="988"/>
      <c r="O15" s="988"/>
      <c r="P15" s="985"/>
      <c r="Q15" s="986"/>
      <c r="R15" s="986"/>
      <c r="S15" s="986"/>
      <c r="T15" s="986"/>
      <c r="U15" s="986"/>
      <c r="V15" s="986"/>
      <c r="W15" s="986"/>
      <c r="X15" s="986"/>
      <c r="Y15" s="986"/>
      <c r="Z15" s="986"/>
      <c r="AA15" s="986"/>
      <c r="AB15" s="986"/>
      <c r="AC15" s="986"/>
      <c r="AD15" s="986"/>
      <c r="AE15" s="986"/>
      <c r="AF15" s="986"/>
      <c r="AG15" s="986"/>
      <c r="AH15" s="986"/>
      <c r="AI15" s="986"/>
      <c r="AJ15" s="986"/>
      <c r="AK15" s="986"/>
      <c r="AL15" s="986"/>
      <c r="AM15" s="986"/>
      <c r="AN15" s="985"/>
      <c r="AO15" s="986"/>
      <c r="AP15" s="986"/>
      <c r="AQ15" s="986"/>
      <c r="AR15" s="986"/>
      <c r="AS15" s="986"/>
      <c r="AT15" s="986"/>
      <c r="AU15" s="986"/>
      <c r="AV15" s="986"/>
      <c r="AW15" s="986"/>
      <c r="AX15" s="986"/>
      <c r="AY15" s="986"/>
      <c r="AZ15" s="986"/>
      <c r="BA15" s="986"/>
      <c r="BB15" s="986"/>
      <c r="BC15" s="986"/>
      <c r="BD15" s="986"/>
      <c r="BE15" s="986"/>
      <c r="BF15" s="986"/>
      <c r="BG15" s="986"/>
      <c r="BH15" s="986"/>
      <c r="BI15" s="986"/>
      <c r="BJ15" s="986"/>
      <c r="BK15" s="987"/>
    </row>
    <row r="16" spans="2:63" ht="29.25" customHeight="1" x14ac:dyDescent="0.15">
      <c r="B16" s="973"/>
      <c r="C16" s="974"/>
      <c r="D16" s="974"/>
      <c r="E16" s="974"/>
      <c r="F16" s="974"/>
      <c r="G16" s="975"/>
      <c r="H16" s="988"/>
      <c r="I16" s="988"/>
      <c r="J16" s="988"/>
      <c r="K16" s="988"/>
      <c r="L16" s="988"/>
      <c r="M16" s="988"/>
      <c r="N16" s="988"/>
      <c r="O16" s="988"/>
      <c r="P16" s="985"/>
      <c r="Q16" s="986"/>
      <c r="R16" s="986"/>
      <c r="S16" s="986"/>
      <c r="T16" s="986"/>
      <c r="U16" s="986"/>
      <c r="V16" s="986"/>
      <c r="W16" s="986"/>
      <c r="X16" s="986"/>
      <c r="Y16" s="986"/>
      <c r="Z16" s="986"/>
      <c r="AA16" s="986"/>
      <c r="AB16" s="986"/>
      <c r="AC16" s="986"/>
      <c r="AD16" s="986"/>
      <c r="AE16" s="986"/>
      <c r="AF16" s="986"/>
      <c r="AG16" s="986"/>
      <c r="AH16" s="986"/>
      <c r="AI16" s="986"/>
      <c r="AJ16" s="986"/>
      <c r="AK16" s="986"/>
      <c r="AL16" s="986"/>
      <c r="AM16" s="986"/>
      <c r="AN16" s="985"/>
      <c r="AO16" s="986"/>
      <c r="AP16" s="986"/>
      <c r="AQ16" s="986"/>
      <c r="AR16" s="986"/>
      <c r="AS16" s="986"/>
      <c r="AT16" s="986"/>
      <c r="AU16" s="986"/>
      <c r="AV16" s="986"/>
      <c r="AW16" s="986"/>
      <c r="AX16" s="986"/>
      <c r="AY16" s="986"/>
      <c r="AZ16" s="986"/>
      <c r="BA16" s="986"/>
      <c r="BB16" s="986"/>
      <c r="BC16" s="986"/>
      <c r="BD16" s="986"/>
      <c r="BE16" s="986"/>
      <c r="BF16" s="986"/>
      <c r="BG16" s="986"/>
      <c r="BH16" s="986"/>
      <c r="BI16" s="986"/>
      <c r="BJ16" s="986"/>
      <c r="BK16" s="987"/>
    </row>
    <row r="17" spans="2:63" ht="29.25" customHeight="1" x14ac:dyDescent="0.15">
      <c r="B17" s="973"/>
      <c r="C17" s="974"/>
      <c r="D17" s="974"/>
      <c r="E17" s="974"/>
      <c r="F17" s="974"/>
      <c r="G17" s="975"/>
      <c r="H17" s="988"/>
      <c r="I17" s="988"/>
      <c r="J17" s="988"/>
      <c r="K17" s="988"/>
      <c r="L17" s="988"/>
      <c r="M17" s="988"/>
      <c r="N17" s="988"/>
      <c r="O17" s="988"/>
      <c r="P17" s="985"/>
      <c r="Q17" s="986"/>
      <c r="R17" s="986"/>
      <c r="S17" s="986"/>
      <c r="T17" s="986"/>
      <c r="U17" s="986"/>
      <c r="V17" s="986"/>
      <c r="W17" s="986"/>
      <c r="X17" s="986"/>
      <c r="Y17" s="986"/>
      <c r="Z17" s="986"/>
      <c r="AA17" s="986"/>
      <c r="AB17" s="986"/>
      <c r="AC17" s="986"/>
      <c r="AD17" s="986"/>
      <c r="AE17" s="986"/>
      <c r="AF17" s="986"/>
      <c r="AG17" s="986"/>
      <c r="AH17" s="986"/>
      <c r="AI17" s="986"/>
      <c r="AJ17" s="986"/>
      <c r="AK17" s="986"/>
      <c r="AL17" s="986"/>
      <c r="AM17" s="986"/>
      <c r="AN17" s="985"/>
      <c r="AO17" s="986"/>
      <c r="AP17" s="986"/>
      <c r="AQ17" s="986"/>
      <c r="AR17" s="986"/>
      <c r="AS17" s="986"/>
      <c r="AT17" s="986"/>
      <c r="AU17" s="986"/>
      <c r="AV17" s="986"/>
      <c r="AW17" s="986"/>
      <c r="AX17" s="986"/>
      <c r="AY17" s="986"/>
      <c r="AZ17" s="986"/>
      <c r="BA17" s="986"/>
      <c r="BB17" s="986"/>
      <c r="BC17" s="986"/>
      <c r="BD17" s="986"/>
      <c r="BE17" s="986"/>
      <c r="BF17" s="986"/>
      <c r="BG17" s="986"/>
      <c r="BH17" s="986"/>
      <c r="BI17" s="986"/>
      <c r="BJ17" s="986"/>
      <c r="BK17" s="987"/>
    </row>
    <row r="18" spans="2:63" ht="29.25" customHeight="1" x14ac:dyDescent="0.15">
      <c r="B18" s="973"/>
      <c r="C18" s="974"/>
      <c r="D18" s="974"/>
      <c r="E18" s="974"/>
      <c r="F18" s="974"/>
      <c r="G18" s="975"/>
      <c r="H18" s="988"/>
      <c r="I18" s="988"/>
      <c r="J18" s="988"/>
      <c r="K18" s="988"/>
      <c r="L18" s="988"/>
      <c r="M18" s="988"/>
      <c r="N18" s="988"/>
      <c r="O18" s="988"/>
      <c r="P18" s="985"/>
      <c r="Q18" s="986"/>
      <c r="R18" s="986"/>
      <c r="S18" s="986"/>
      <c r="T18" s="986"/>
      <c r="U18" s="986"/>
      <c r="V18" s="986"/>
      <c r="W18" s="986"/>
      <c r="X18" s="986"/>
      <c r="Y18" s="986"/>
      <c r="Z18" s="986"/>
      <c r="AA18" s="986"/>
      <c r="AB18" s="986"/>
      <c r="AC18" s="986"/>
      <c r="AD18" s="986"/>
      <c r="AE18" s="986"/>
      <c r="AF18" s="986"/>
      <c r="AG18" s="986"/>
      <c r="AH18" s="986"/>
      <c r="AI18" s="986"/>
      <c r="AJ18" s="986"/>
      <c r="AK18" s="986"/>
      <c r="AL18" s="986"/>
      <c r="AM18" s="986"/>
      <c r="AN18" s="985"/>
      <c r="AO18" s="986"/>
      <c r="AP18" s="986"/>
      <c r="AQ18" s="986"/>
      <c r="AR18" s="986"/>
      <c r="AS18" s="986"/>
      <c r="AT18" s="986"/>
      <c r="AU18" s="986"/>
      <c r="AV18" s="986"/>
      <c r="AW18" s="986"/>
      <c r="AX18" s="986"/>
      <c r="AY18" s="986"/>
      <c r="AZ18" s="986"/>
      <c r="BA18" s="986"/>
      <c r="BB18" s="986"/>
      <c r="BC18" s="986"/>
      <c r="BD18" s="986"/>
      <c r="BE18" s="986"/>
      <c r="BF18" s="986"/>
      <c r="BG18" s="986"/>
      <c r="BH18" s="986"/>
      <c r="BI18" s="986"/>
      <c r="BJ18" s="986"/>
      <c r="BK18" s="987"/>
    </row>
    <row r="19" spans="2:63" ht="29.25" customHeight="1" x14ac:dyDescent="0.15">
      <c r="B19" s="973"/>
      <c r="C19" s="974"/>
      <c r="D19" s="974"/>
      <c r="E19" s="974"/>
      <c r="F19" s="974"/>
      <c r="G19" s="975"/>
      <c r="H19" s="988"/>
      <c r="I19" s="988"/>
      <c r="J19" s="988"/>
      <c r="K19" s="988"/>
      <c r="L19" s="988"/>
      <c r="M19" s="988"/>
      <c r="N19" s="988"/>
      <c r="O19" s="988"/>
      <c r="P19" s="985"/>
      <c r="Q19" s="986"/>
      <c r="R19" s="986"/>
      <c r="S19" s="986"/>
      <c r="T19" s="986"/>
      <c r="U19" s="986"/>
      <c r="V19" s="986"/>
      <c r="W19" s="986"/>
      <c r="X19" s="986"/>
      <c r="Y19" s="986"/>
      <c r="Z19" s="986"/>
      <c r="AA19" s="986"/>
      <c r="AB19" s="986"/>
      <c r="AC19" s="986"/>
      <c r="AD19" s="986"/>
      <c r="AE19" s="986"/>
      <c r="AF19" s="986"/>
      <c r="AG19" s="986"/>
      <c r="AH19" s="986"/>
      <c r="AI19" s="986"/>
      <c r="AJ19" s="986"/>
      <c r="AK19" s="986"/>
      <c r="AL19" s="986"/>
      <c r="AM19" s="986"/>
      <c r="AN19" s="985"/>
      <c r="AO19" s="986"/>
      <c r="AP19" s="986"/>
      <c r="AQ19" s="986"/>
      <c r="AR19" s="986"/>
      <c r="AS19" s="986"/>
      <c r="AT19" s="986"/>
      <c r="AU19" s="986"/>
      <c r="AV19" s="986"/>
      <c r="AW19" s="986"/>
      <c r="AX19" s="986"/>
      <c r="AY19" s="986"/>
      <c r="AZ19" s="986"/>
      <c r="BA19" s="986"/>
      <c r="BB19" s="986"/>
      <c r="BC19" s="986"/>
      <c r="BD19" s="986"/>
      <c r="BE19" s="986"/>
      <c r="BF19" s="986"/>
      <c r="BG19" s="986"/>
      <c r="BH19" s="986"/>
      <c r="BI19" s="986"/>
      <c r="BJ19" s="986"/>
      <c r="BK19" s="987"/>
    </row>
    <row r="20" spans="2:63" x14ac:dyDescent="0.15">
      <c r="B20" s="131"/>
      <c r="C20" s="131"/>
      <c r="D20" s="38" t="s">
        <v>230</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231</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2"/>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view="pageBreakPreview" topLeftCell="A11" zoomScale="115" zoomScaleNormal="85" zoomScaleSheetLayoutView="115" workbookViewId="0">
      <selection activeCell="O22" sqref="O22"/>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232</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093" t="s">
        <v>381</v>
      </c>
      <c r="C2" s="1093"/>
      <c r="D2" s="1093"/>
      <c r="E2" s="1093"/>
      <c r="F2" s="1091" t="s">
        <v>382</v>
      </c>
      <c r="G2" s="1091"/>
      <c r="H2" s="1091"/>
      <c r="I2" s="1091"/>
      <c r="J2" s="1091"/>
      <c r="K2" s="1091"/>
      <c r="L2" s="1046" t="s">
        <v>383</v>
      </c>
      <c r="M2" s="1046"/>
      <c r="N2" s="1046"/>
      <c r="O2" s="1091" t="s">
        <v>504</v>
      </c>
      <c r="P2" s="1091"/>
      <c r="Q2" s="1091"/>
      <c r="R2" s="1091"/>
      <c r="S2" s="1091"/>
      <c r="T2" s="1087" t="s">
        <v>505</v>
      </c>
      <c r="U2" s="1088"/>
      <c r="V2" s="1048" t="s">
        <v>983</v>
      </c>
      <c r="W2" s="1049"/>
      <c r="X2" s="1049"/>
      <c r="Y2" s="1070" t="s">
        <v>984</v>
      </c>
      <c r="Z2" s="1080">
        <v>45903</v>
      </c>
      <c r="AA2" s="1081"/>
      <c r="AB2" s="1082"/>
    </row>
    <row r="3" spans="1:36" ht="12" customHeight="1" x14ac:dyDescent="0.15">
      <c r="A3" s="132" t="s">
        <v>233</v>
      </c>
      <c r="B3" s="1086" t="s">
        <v>522</v>
      </c>
      <c r="C3" s="1086"/>
      <c r="D3" s="1086"/>
      <c r="E3" s="1086"/>
      <c r="F3" s="1092" t="s">
        <v>389</v>
      </c>
      <c r="G3" s="1092"/>
      <c r="H3" s="1092"/>
      <c r="I3" s="1092"/>
      <c r="J3" s="1092"/>
      <c r="K3" s="1092"/>
      <c r="L3" s="1046" t="s">
        <v>385</v>
      </c>
      <c r="M3" s="1046"/>
      <c r="N3" s="1046"/>
      <c r="O3" s="1047" t="s">
        <v>386</v>
      </c>
      <c r="P3" s="1047"/>
      <c r="Q3" s="1047"/>
      <c r="R3" s="1047"/>
      <c r="S3" s="1047"/>
      <c r="T3" s="1089"/>
      <c r="U3" s="1090"/>
      <c r="V3" s="1050"/>
      <c r="W3" s="1051"/>
      <c r="X3" s="1051"/>
      <c r="Y3" s="1071"/>
      <c r="Z3" s="1083"/>
      <c r="AA3" s="1084"/>
      <c r="AB3" s="1085"/>
    </row>
    <row r="4" spans="1:36" ht="12" customHeight="1" x14ac:dyDescent="0.15">
      <c r="B4" s="1048"/>
      <c r="C4" s="1049"/>
      <c r="D4" s="1049"/>
      <c r="E4" s="1049"/>
      <c r="F4" s="1049"/>
      <c r="G4" s="1049"/>
      <c r="H4" s="1049"/>
      <c r="I4" s="1049"/>
      <c r="J4" s="1049"/>
      <c r="K4" s="1049"/>
      <c r="L4" s="1049"/>
      <c r="M4" s="1049"/>
      <c r="N4" s="1049"/>
      <c r="O4" s="1049"/>
      <c r="P4" s="1049"/>
      <c r="Q4" s="1049"/>
      <c r="R4" s="1049"/>
      <c r="S4" s="1049"/>
      <c r="T4" s="1049"/>
      <c r="U4" s="1049"/>
      <c r="V4" s="1049"/>
      <c r="W4" s="1049"/>
      <c r="X4" s="1049"/>
      <c r="Y4" s="1049"/>
      <c r="Z4" s="154"/>
      <c r="AA4" s="66"/>
      <c r="AB4" s="155"/>
      <c r="AC4" s="67"/>
      <c r="AD4" s="3"/>
      <c r="AE4" s="3"/>
      <c r="AF4" s="3"/>
      <c r="AG4" s="3"/>
      <c r="AH4" s="3"/>
      <c r="AI4" s="3"/>
      <c r="AJ4" s="3"/>
    </row>
    <row r="5" spans="1:36" ht="12.75" customHeight="1" thickBot="1" x14ac:dyDescent="0.2">
      <c r="B5" s="1052" t="s">
        <v>234</v>
      </c>
      <c r="C5" s="1053"/>
      <c r="D5" s="1053"/>
      <c r="E5" s="1053"/>
      <c r="F5" s="1053"/>
      <c r="G5" s="1053"/>
      <c r="H5" s="1053"/>
      <c r="I5" s="1053"/>
      <c r="J5" s="1053"/>
      <c r="K5" s="1053"/>
      <c r="L5" s="1053"/>
      <c r="M5" s="1053"/>
      <c r="N5" s="1053"/>
      <c r="O5" s="1053"/>
      <c r="P5" s="1053"/>
      <c r="Q5" s="1053"/>
      <c r="R5" s="1053"/>
      <c r="S5" s="1053"/>
      <c r="T5" s="1053"/>
      <c r="U5" s="1053"/>
      <c r="V5" s="1053"/>
      <c r="W5" s="1053"/>
      <c r="X5" s="1053"/>
      <c r="Y5" s="1053"/>
      <c r="Z5" s="1053"/>
      <c r="AA5" s="1053"/>
      <c r="AB5" s="1054"/>
      <c r="AC5" s="40"/>
      <c r="AD5" s="3"/>
      <c r="AE5" s="3"/>
      <c r="AF5" s="3"/>
      <c r="AG5" s="3"/>
      <c r="AH5" s="3"/>
      <c r="AI5" s="3"/>
      <c r="AJ5" s="3"/>
    </row>
    <row r="6" spans="1:36" ht="13.5" customHeight="1" x14ac:dyDescent="0.15">
      <c r="B6" s="1077" t="s">
        <v>196</v>
      </c>
      <c r="C6" s="1078"/>
      <c r="D6" s="1079"/>
      <c r="E6" s="1041" t="s">
        <v>197</v>
      </c>
      <c r="F6" s="1042"/>
      <c r="G6" s="1042"/>
      <c r="H6" s="1042"/>
      <c r="I6" s="1042"/>
      <c r="J6" s="1042"/>
      <c r="K6" s="1042"/>
      <c r="L6" s="1042"/>
      <c r="M6" s="1042"/>
      <c r="N6" s="1042"/>
      <c r="O6" s="1042"/>
      <c r="P6" s="1042"/>
      <c r="Q6" s="1041" t="s">
        <v>198</v>
      </c>
      <c r="R6" s="1042"/>
      <c r="S6" s="1042"/>
      <c r="T6" s="1042"/>
      <c r="U6" s="1042"/>
      <c r="V6" s="1042"/>
      <c r="W6" s="1042"/>
      <c r="X6" s="1042"/>
      <c r="Y6" s="1042"/>
      <c r="Z6" s="1042"/>
      <c r="AA6" s="1042"/>
      <c r="AB6" s="1043"/>
      <c r="AC6" s="64"/>
      <c r="AD6" s="64"/>
    </row>
    <row r="7" spans="1:36" ht="13.5" x14ac:dyDescent="0.15">
      <c r="B7" s="1068" t="s">
        <v>199</v>
      </c>
      <c r="C7" s="1072" t="s">
        <v>200</v>
      </c>
      <c r="D7" s="1075" t="s">
        <v>201</v>
      </c>
      <c r="E7" s="1067" t="s">
        <v>235</v>
      </c>
      <c r="F7" s="1039"/>
      <c r="G7" s="1039"/>
      <c r="H7" s="1039"/>
      <c r="I7" s="1039"/>
      <c r="J7" s="1039"/>
      <c r="K7" s="1039"/>
      <c r="L7" s="1039"/>
      <c r="M7" s="1039"/>
      <c r="N7" s="1039"/>
      <c r="O7" s="1039"/>
      <c r="P7" s="1040"/>
      <c r="Q7" s="1067" t="s">
        <v>203</v>
      </c>
      <c r="R7" s="1039"/>
      <c r="S7" s="1039"/>
      <c r="T7" s="1039"/>
      <c r="U7" s="1044" t="s">
        <v>204</v>
      </c>
      <c r="V7" s="1039"/>
      <c r="W7" s="1039"/>
      <c r="X7" s="1039"/>
      <c r="Y7" s="1039"/>
      <c r="Z7" s="1039"/>
      <c r="AA7" s="1039"/>
      <c r="AB7" s="1045"/>
      <c r="AC7" s="64"/>
      <c r="AD7" s="64"/>
    </row>
    <row r="8" spans="1:36" ht="13.5" x14ac:dyDescent="0.15">
      <c r="B8" s="1068"/>
      <c r="C8" s="1073"/>
      <c r="D8" s="1075"/>
      <c r="E8" s="1067" t="s">
        <v>206</v>
      </c>
      <c r="F8" s="1039"/>
      <c r="G8" s="1039"/>
      <c r="H8" s="1040"/>
      <c r="I8" s="1039" t="s">
        <v>207</v>
      </c>
      <c r="J8" s="1039"/>
      <c r="K8" s="1039"/>
      <c r="L8" s="1040"/>
      <c r="M8" s="1039" t="s">
        <v>208</v>
      </c>
      <c r="N8" s="1039"/>
      <c r="O8" s="1039"/>
      <c r="P8" s="1040"/>
      <c r="Q8" s="1067" t="s">
        <v>209</v>
      </c>
      <c r="R8" s="1039"/>
      <c r="S8" s="1039"/>
      <c r="T8" s="1039"/>
      <c r="U8" s="1044" t="s">
        <v>207</v>
      </c>
      <c r="V8" s="1039"/>
      <c r="W8" s="1039"/>
      <c r="X8" s="1039"/>
      <c r="Y8" s="1044" t="s">
        <v>208</v>
      </c>
      <c r="Z8" s="1039"/>
      <c r="AA8" s="1039"/>
      <c r="AB8" s="1045"/>
      <c r="AC8" s="63"/>
      <c r="AD8" s="63"/>
      <c r="AE8" s="63"/>
      <c r="AF8" s="63"/>
      <c r="AG8" s="63"/>
      <c r="AH8" s="63"/>
      <c r="AI8" s="63"/>
      <c r="AJ8" s="63"/>
    </row>
    <row r="9" spans="1:36" s="134" customFormat="1" x14ac:dyDescent="0.15">
      <c r="B9" s="1069"/>
      <c r="C9" s="1074"/>
      <c r="D9" s="1076"/>
      <c r="E9" s="68" t="s">
        <v>210</v>
      </c>
      <c r="F9" s="71" t="s">
        <v>211</v>
      </c>
      <c r="G9" s="71" t="s">
        <v>212</v>
      </c>
      <c r="H9" s="115" t="s">
        <v>213</v>
      </c>
      <c r="I9" s="74" t="s">
        <v>210</v>
      </c>
      <c r="J9" s="71" t="s">
        <v>211</v>
      </c>
      <c r="K9" s="71" t="s">
        <v>212</v>
      </c>
      <c r="L9" s="115" t="s">
        <v>213</v>
      </c>
      <c r="M9" s="74" t="s">
        <v>210</v>
      </c>
      <c r="N9" s="71" t="s">
        <v>211</v>
      </c>
      <c r="O9" s="71" t="s">
        <v>212</v>
      </c>
      <c r="P9" s="115" t="s">
        <v>213</v>
      </c>
      <c r="Q9" s="112" t="s">
        <v>210</v>
      </c>
      <c r="R9" s="84" t="s">
        <v>211</v>
      </c>
      <c r="S9" s="71" t="s">
        <v>212</v>
      </c>
      <c r="T9" s="113" t="s">
        <v>213</v>
      </c>
      <c r="U9" s="114" t="s">
        <v>210</v>
      </c>
      <c r="V9" s="84" t="s">
        <v>211</v>
      </c>
      <c r="W9" s="71" t="s">
        <v>212</v>
      </c>
      <c r="X9" s="113" t="s">
        <v>213</v>
      </c>
      <c r="Y9" s="114" t="s">
        <v>210</v>
      </c>
      <c r="Z9" s="84" t="s">
        <v>211</v>
      </c>
      <c r="AA9" s="71" t="s">
        <v>212</v>
      </c>
      <c r="AB9" s="108" t="s">
        <v>213</v>
      </c>
      <c r="AC9" s="63"/>
      <c r="AD9" s="63"/>
      <c r="AE9" s="63"/>
      <c r="AF9" s="63"/>
      <c r="AG9" s="63"/>
      <c r="AH9" s="63"/>
      <c r="AI9" s="63"/>
      <c r="AJ9" s="63"/>
    </row>
    <row r="10" spans="1:36" x14ac:dyDescent="0.15">
      <c r="B10" s="135" t="str">
        <f>'様式D-3_PS'!AV5</f>
        <v>PS</v>
      </c>
      <c r="C10" s="136">
        <f>'様式D-3_PS'!AW5</f>
        <v>10.199999999999999</v>
      </c>
      <c r="D10" s="181" t="str">
        <f>'様式D-3_PS'!AX5</f>
        <v>Ⅱ</v>
      </c>
      <c r="E10" s="137" t="str">
        <f>'様式D-3_PS'!AY5</f>
        <v/>
      </c>
      <c r="F10" s="138" t="str">
        <f>'様式D-3_PS'!AZ5</f>
        <v/>
      </c>
      <c r="G10" s="138" t="str">
        <f>'様式D-3_PS'!BA5</f>
        <v/>
      </c>
      <c r="H10" s="139" t="str">
        <f>'様式D-3_PS'!BB5</f>
        <v/>
      </c>
      <c r="I10" s="140">
        <f>'様式D-3_PS'!BC5</f>
        <v>0</v>
      </c>
      <c r="J10" s="138">
        <f>'様式D-3_PS'!BD5</f>
        <v>0</v>
      </c>
      <c r="K10" s="138">
        <f>'様式D-3_PS'!BE5</f>
        <v>0</v>
      </c>
      <c r="L10" s="139">
        <f>'様式D-3_PS'!BF5</f>
        <v>4</v>
      </c>
      <c r="M10" s="140">
        <f>'様式D-3_PS'!BG5</f>
        <v>0</v>
      </c>
      <c r="N10" s="138">
        <f>'様式D-3_PS'!BH5</f>
        <v>0</v>
      </c>
      <c r="O10" s="138">
        <f>'様式D-3_PS'!BI5</f>
        <v>0</v>
      </c>
      <c r="P10" s="139">
        <f>'様式D-3_PS'!BJ5</f>
        <v>2</v>
      </c>
      <c r="Q10" s="141" t="str">
        <f>'様式D-3_PS'!BK5</f>
        <v/>
      </c>
      <c r="R10" s="142" t="str">
        <f>'様式D-3_PS'!BL5</f>
        <v/>
      </c>
      <c r="S10" s="142" t="str">
        <f>'様式D-3_PS'!BM5</f>
        <v/>
      </c>
      <c r="T10" s="143" t="str">
        <f>'様式D-3_PS'!BN5</f>
        <v/>
      </c>
      <c r="U10" s="144">
        <f>'様式D-3_PS'!BO5</f>
        <v>0</v>
      </c>
      <c r="V10" s="145">
        <f>'様式D-3_PS'!BP5</f>
        <v>0</v>
      </c>
      <c r="W10" s="145">
        <f>'様式D-3_PS'!BQ5</f>
        <v>0</v>
      </c>
      <c r="X10" s="146">
        <f>'様式D-3_PS'!BR5</f>
        <v>0.09</v>
      </c>
      <c r="Y10" s="147">
        <f>'様式D-3_PS'!BS5</f>
        <v>0</v>
      </c>
      <c r="Z10" s="145">
        <f>'様式D-3_PS'!BT5</f>
        <v>0</v>
      </c>
      <c r="AA10" s="145">
        <f>'様式D-3_PS'!BU5</f>
        <v>0</v>
      </c>
      <c r="AB10" s="148">
        <f>'様式D-3_PS'!BV5</f>
        <v>8.76</v>
      </c>
      <c r="AC10" s="63"/>
      <c r="AD10" s="63"/>
      <c r="AE10" s="63"/>
      <c r="AF10" s="63"/>
      <c r="AG10" s="63"/>
      <c r="AH10" s="63"/>
      <c r="AI10" s="63"/>
      <c r="AJ10" s="63"/>
    </row>
    <row r="11" spans="1:36" x14ac:dyDescent="0.15">
      <c r="B11" s="135" t="str">
        <f>'様式D-3_S001'!AV5</f>
        <v>S001</v>
      </c>
      <c r="C11" s="149">
        <f>'様式D-3_S001'!AW5</f>
        <v>10.5</v>
      </c>
      <c r="D11" s="181" t="str">
        <f>'様式D-3_S001'!AX5</f>
        <v>Ⅱ</v>
      </c>
      <c r="E11" s="137" t="str">
        <f>'様式D-3_S001'!AY5</f>
        <v/>
      </c>
      <c r="F11" s="138" t="str">
        <f>'様式D-3_S001'!AZ5</f>
        <v/>
      </c>
      <c r="G11" s="138" t="str">
        <f>'様式D-3_S001'!BA5</f>
        <v/>
      </c>
      <c r="H11" s="139" t="str">
        <f>'様式D-3_S001'!BB5</f>
        <v/>
      </c>
      <c r="I11" s="140">
        <f>'様式D-3_S001'!BC5</f>
        <v>0</v>
      </c>
      <c r="J11" s="138">
        <f>'様式D-3_S001'!BD5</f>
        <v>0</v>
      </c>
      <c r="K11" s="138">
        <f>'様式D-3_S001'!BE5</f>
        <v>0</v>
      </c>
      <c r="L11" s="139">
        <f>'様式D-3_S001'!BF5</f>
        <v>1</v>
      </c>
      <c r="M11" s="140">
        <f>'様式D-3_S001'!BG5</f>
        <v>0</v>
      </c>
      <c r="N11" s="138">
        <f>'様式D-3_S001'!BH5</f>
        <v>0</v>
      </c>
      <c r="O11" s="138">
        <f>'様式D-3_S001'!BI5</f>
        <v>0</v>
      </c>
      <c r="P11" s="139">
        <f>'様式D-3_S001'!BJ5</f>
        <v>0</v>
      </c>
      <c r="Q11" s="150" t="str">
        <f>'様式D-3_S001'!BK5</f>
        <v/>
      </c>
      <c r="R11" s="142" t="str">
        <f>'様式D-3_S001'!BL5</f>
        <v/>
      </c>
      <c r="S11" s="142" t="str">
        <f>'様式D-3_S001'!BM5</f>
        <v/>
      </c>
      <c r="T11" s="143" t="str">
        <f>'様式D-3_S001'!BN5</f>
        <v/>
      </c>
      <c r="U11" s="144">
        <f>'様式D-3_S001'!BO5</f>
        <v>0</v>
      </c>
      <c r="V11" s="145">
        <f>'様式D-3_S001'!BP5</f>
        <v>0</v>
      </c>
      <c r="W11" s="145">
        <f>'様式D-3_S001'!BQ5</f>
        <v>0</v>
      </c>
      <c r="X11" s="146">
        <f>'様式D-3_S001'!BR5</f>
        <v>0.22</v>
      </c>
      <c r="Y11" s="147">
        <f>'様式D-3_S001'!BS5</f>
        <v>0</v>
      </c>
      <c r="Z11" s="145">
        <f>'様式D-3_S001'!BT5</f>
        <v>0</v>
      </c>
      <c r="AA11" s="145">
        <f>'様式D-3_S001'!BU5</f>
        <v>0</v>
      </c>
      <c r="AB11" s="148">
        <f>'様式D-3_S001'!BV5</f>
        <v>0</v>
      </c>
      <c r="AC11" s="63"/>
      <c r="AD11" s="63"/>
      <c r="AE11" s="63"/>
      <c r="AF11" s="63"/>
      <c r="AG11" s="63"/>
      <c r="AH11" s="63"/>
      <c r="AI11" s="63"/>
      <c r="AJ11" s="63"/>
    </row>
    <row r="12" spans="1:36" x14ac:dyDescent="0.15">
      <c r="B12" s="135" t="str">
        <f>'様式D-3_S002'!AV5</f>
        <v>S002</v>
      </c>
      <c r="C12" s="149">
        <f>'様式D-3_S002'!AW5</f>
        <v>10.5</v>
      </c>
      <c r="D12" s="181" t="str">
        <f>'様式D-3_S002'!AX5</f>
        <v>Ⅰ</v>
      </c>
      <c r="E12" s="137" t="str">
        <f>'様式D-3_S002'!AY5</f>
        <v/>
      </c>
      <c r="F12" s="138" t="str">
        <f>'様式D-3_S002'!AZ5</f>
        <v/>
      </c>
      <c r="G12" s="138" t="str">
        <f>'様式D-3_S002'!BA5</f>
        <v/>
      </c>
      <c r="H12" s="139" t="str">
        <f>'様式D-3_S002'!BB5</f>
        <v/>
      </c>
      <c r="I12" s="140">
        <f>'様式D-3_S002'!BC5</f>
        <v>0</v>
      </c>
      <c r="J12" s="138">
        <f>'様式D-3_S002'!BD5</f>
        <v>0</v>
      </c>
      <c r="K12" s="138">
        <f>'様式D-3_S002'!BE5</f>
        <v>0</v>
      </c>
      <c r="L12" s="139">
        <f>'様式D-3_S002'!BF5</f>
        <v>0</v>
      </c>
      <c r="M12" s="140">
        <f>'様式D-3_S002'!BG5</f>
        <v>0</v>
      </c>
      <c r="N12" s="138">
        <f>'様式D-3_S002'!BH5</f>
        <v>0</v>
      </c>
      <c r="O12" s="138">
        <f>'様式D-3_S002'!BI5</f>
        <v>0</v>
      </c>
      <c r="P12" s="139">
        <f>'様式D-3_S002'!BJ5</f>
        <v>0</v>
      </c>
      <c r="Q12" s="141" t="str">
        <f>'様式D-3_S002'!BK5</f>
        <v/>
      </c>
      <c r="R12" s="142" t="str">
        <f>'様式D-3_S002'!BL5</f>
        <v/>
      </c>
      <c r="S12" s="151" t="str">
        <f>'様式D-3_S002'!BM5</f>
        <v/>
      </c>
      <c r="T12" s="143" t="str">
        <f>'様式D-3_S002'!BN5</f>
        <v/>
      </c>
      <c r="U12" s="144">
        <f>'様式D-3_S002'!BO5</f>
        <v>0</v>
      </c>
      <c r="V12" s="145">
        <f>'様式D-3_S002'!BP5</f>
        <v>0</v>
      </c>
      <c r="W12" s="145">
        <f>'様式D-3_S002'!BQ5</f>
        <v>0</v>
      </c>
      <c r="X12" s="146">
        <f>'様式D-3_S002'!BR5</f>
        <v>0</v>
      </c>
      <c r="Y12" s="147">
        <f>'様式D-3_S002'!BS5</f>
        <v>0</v>
      </c>
      <c r="Z12" s="145">
        <f>'様式D-3_S002'!BT5</f>
        <v>0</v>
      </c>
      <c r="AA12" s="145">
        <f>'様式D-3_S002'!BU5</f>
        <v>0</v>
      </c>
      <c r="AB12" s="148">
        <f>'様式D-3_S002'!BV5</f>
        <v>0</v>
      </c>
      <c r="AC12" s="63"/>
      <c r="AD12" s="63"/>
      <c r="AE12" s="63"/>
      <c r="AF12" s="63"/>
      <c r="AG12" s="63"/>
      <c r="AH12" s="63"/>
      <c r="AI12" s="63"/>
      <c r="AJ12" s="63"/>
    </row>
    <row r="13" spans="1:36" x14ac:dyDescent="0.15">
      <c r="B13" s="135" t="str">
        <f>'様式D-3_S003'!AV5</f>
        <v>S003</v>
      </c>
      <c r="C13" s="149">
        <f>'様式D-3_S003'!AW5</f>
        <v>10.5</v>
      </c>
      <c r="D13" s="181" t="str">
        <f>'様式D-3_S003'!AX5</f>
        <v>Ⅱ</v>
      </c>
      <c r="E13" s="137" t="str">
        <f>'様式D-3_S003'!AY5</f>
        <v/>
      </c>
      <c r="F13" s="138" t="str">
        <f>'様式D-3_S003'!AZ5</f>
        <v/>
      </c>
      <c r="G13" s="138" t="str">
        <f>'様式D-3_S003'!BA5</f>
        <v/>
      </c>
      <c r="H13" s="139" t="str">
        <f>'様式D-3_S003'!BB5</f>
        <v/>
      </c>
      <c r="I13" s="140">
        <f>'様式D-3_S003'!BC5</f>
        <v>0</v>
      </c>
      <c r="J13" s="138">
        <f>'様式D-3_S003'!BD5</f>
        <v>0</v>
      </c>
      <c r="K13" s="138">
        <f>'様式D-3_S003'!BE5</f>
        <v>0</v>
      </c>
      <c r="L13" s="139">
        <f>'様式D-3_S003'!BF5</f>
        <v>0</v>
      </c>
      <c r="M13" s="140">
        <f>'様式D-3_S003'!BG5</f>
        <v>0</v>
      </c>
      <c r="N13" s="138">
        <f>'様式D-3_S003'!BH5</f>
        <v>0</v>
      </c>
      <c r="O13" s="138">
        <f>'様式D-3_S003'!BI5</f>
        <v>0</v>
      </c>
      <c r="P13" s="139">
        <f>'様式D-3_S003'!BJ5</f>
        <v>0</v>
      </c>
      <c r="Q13" s="141" t="str">
        <f>'様式D-3_S003'!BK5</f>
        <v/>
      </c>
      <c r="R13" s="142" t="str">
        <f>'様式D-3_S003'!BL5</f>
        <v/>
      </c>
      <c r="S13" s="151" t="str">
        <f>'様式D-3_S003'!BM5</f>
        <v/>
      </c>
      <c r="T13" s="143" t="str">
        <f>'様式D-3_S003'!BN5</f>
        <v/>
      </c>
      <c r="U13" s="144">
        <f>'様式D-3_S003'!BO5</f>
        <v>0</v>
      </c>
      <c r="V13" s="145">
        <f>'様式D-3_S003'!BP5</f>
        <v>0</v>
      </c>
      <c r="W13" s="145">
        <f>'様式D-3_S003'!BQ5</f>
        <v>0</v>
      </c>
      <c r="X13" s="146">
        <f>'様式D-3_S003'!BR5</f>
        <v>0</v>
      </c>
      <c r="Y13" s="147">
        <f>'様式D-3_S003'!BS5</f>
        <v>0</v>
      </c>
      <c r="Z13" s="145">
        <f>'様式D-3_S003'!BT5</f>
        <v>0</v>
      </c>
      <c r="AA13" s="145">
        <f>'様式D-3_S003'!BU5</f>
        <v>0</v>
      </c>
      <c r="AB13" s="148">
        <f>'様式D-3_S003'!BV5</f>
        <v>0</v>
      </c>
      <c r="AC13" s="63"/>
      <c r="AD13" s="63"/>
      <c r="AE13" s="63"/>
      <c r="AF13" s="63"/>
      <c r="AG13" s="63"/>
      <c r="AH13" s="63"/>
      <c r="AI13" s="63"/>
      <c r="AJ13" s="63"/>
    </row>
    <row r="14" spans="1:36" x14ac:dyDescent="0.15">
      <c r="B14" s="135" t="str">
        <f>'様式D-3_S004'!AV5</f>
        <v>S004</v>
      </c>
      <c r="C14" s="149">
        <f>'様式D-3_S004'!AW5</f>
        <v>10.5</v>
      </c>
      <c r="D14" s="181" t="str">
        <f>'様式D-3_S004'!AX5</f>
        <v>Ⅱ</v>
      </c>
      <c r="E14" s="137" t="str">
        <f>'様式D-3_S004'!AY5</f>
        <v/>
      </c>
      <c r="F14" s="138" t="str">
        <f>'様式D-3_S004'!AZ5</f>
        <v/>
      </c>
      <c r="G14" s="138" t="str">
        <f>'様式D-3_S004'!BA5</f>
        <v/>
      </c>
      <c r="H14" s="139" t="str">
        <f>'様式D-3_S004'!BB5</f>
        <v/>
      </c>
      <c r="I14" s="140">
        <f>'様式D-3_S004'!BC5</f>
        <v>0</v>
      </c>
      <c r="J14" s="138">
        <f>'様式D-3_S004'!BD5</f>
        <v>0</v>
      </c>
      <c r="K14" s="138">
        <f>'様式D-3_S004'!BE5</f>
        <v>0</v>
      </c>
      <c r="L14" s="139">
        <f>'様式D-3_S004'!BF5</f>
        <v>1</v>
      </c>
      <c r="M14" s="140">
        <f>'様式D-3_S004'!BG5</f>
        <v>0</v>
      </c>
      <c r="N14" s="138">
        <f>'様式D-3_S004'!BH5</f>
        <v>0</v>
      </c>
      <c r="O14" s="138">
        <f>'様式D-3_S004'!BI5</f>
        <v>0</v>
      </c>
      <c r="P14" s="139">
        <f>'様式D-3_S004'!BJ5</f>
        <v>0</v>
      </c>
      <c r="Q14" s="141" t="str">
        <f>'様式D-3_S004'!BK5</f>
        <v/>
      </c>
      <c r="R14" s="142" t="str">
        <f>'様式D-3_S004'!BL5</f>
        <v/>
      </c>
      <c r="S14" s="142" t="str">
        <f>'様式D-3_S004'!BM5</f>
        <v/>
      </c>
      <c r="T14" s="143" t="str">
        <f>'様式D-3_S004'!BN5</f>
        <v/>
      </c>
      <c r="U14" s="144">
        <f>'様式D-3_S004'!BO5</f>
        <v>0</v>
      </c>
      <c r="V14" s="145">
        <f>'様式D-3_S004'!BP5</f>
        <v>0</v>
      </c>
      <c r="W14" s="145">
        <f>'様式D-3_S004'!BQ5</f>
        <v>0</v>
      </c>
      <c r="X14" s="146">
        <f>'様式D-3_S004'!BR5</f>
        <v>0.25</v>
      </c>
      <c r="Y14" s="147">
        <f>'様式D-3_S004'!BS5</f>
        <v>0</v>
      </c>
      <c r="Z14" s="145">
        <f>'様式D-3_S004'!BT5</f>
        <v>0</v>
      </c>
      <c r="AA14" s="145">
        <f>'様式D-3_S004'!BU5</f>
        <v>0</v>
      </c>
      <c r="AB14" s="148">
        <f>'様式D-3_S004'!BV5</f>
        <v>0</v>
      </c>
      <c r="AC14" s="63"/>
      <c r="AD14" s="63"/>
      <c r="AE14" s="63"/>
      <c r="AF14" s="63"/>
      <c r="AG14" s="63"/>
      <c r="AH14" s="63"/>
      <c r="AI14" s="63"/>
      <c r="AJ14" s="63"/>
    </row>
    <row r="15" spans="1:36" x14ac:dyDescent="0.15">
      <c r="B15" s="135" t="str">
        <f>'様式D-3_S005'!AV5</f>
        <v>S005</v>
      </c>
      <c r="C15" s="149">
        <f>'様式D-3_S005'!AW5</f>
        <v>10.5</v>
      </c>
      <c r="D15" s="182" t="str">
        <f>'様式D-3_S005'!AX5</f>
        <v>Ⅱ</v>
      </c>
      <c r="E15" s="69" t="str">
        <f>'様式D-3_S005'!AY5</f>
        <v/>
      </c>
      <c r="F15" s="72" t="str">
        <f>'様式D-3_S005'!AZ5</f>
        <v/>
      </c>
      <c r="G15" s="72" t="str">
        <f>'様式D-3_S005'!BA5</f>
        <v/>
      </c>
      <c r="H15" s="41" t="str">
        <f>'様式D-3_S005'!BB5</f>
        <v/>
      </c>
      <c r="I15" s="75">
        <f>'様式D-3_S005'!BC5</f>
        <v>0</v>
      </c>
      <c r="J15" s="72">
        <f>'様式D-3_S005'!BD5</f>
        <v>0</v>
      </c>
      <c r="K15" s="72">
        <f>'様式D-3_S005'!BE5</f>
        <v>1</v>
      </c>
      <c r="L15" s="41">
        <f>'様式D-3_S005'!BF5</f>
        <v>1</v>
      </c>
      <c r="M15" s="75">
        <f>'様式D-3_S005'!BG5</f>
        <v>0</v>
      </c>
      <c r="N15" s="72">
        <f>'様式D-3_S005'!BH5</f>
        <v>0</v>
      </c>
      <c r="O15" s="72">
        <f>'様式D-3_S005'!BI5</f>
        <v>0</v>
      </c>
      <c r="P15" s="41">
        <f>'様式D-3_S005'!BJ5</f>
        <v>0</v>
      </c>
      <c r="Q15" s="104" t="str">
        <f>'様式D-3_S005'!BK5</f>
        <v/>
      </c>
      <c r="R15" s="103" t="str">
        <f>'様式D-3_S005'!BL5</f>
        <v/>
      </c>
      <c r="S15" s="105" t="str">
        <f>'様式D-3_S005'!BM5</f>
        <v/>
      </c>
      <c r="T15" s="102" t="str">
        <f>'様式D-3_S005'!BN5</f>
        <v/>
      </c>
      <c r="U15" s="85">
        <f>'様式D-3_S005'!BO5</f>
        <v>0</v>
      </c>
      <c r="V15" s="86">
        <f>'様式D-3_S005'!BP5</f>
        <v>0</v>
      </c>
      <c r="W15" s="106">
        <f>'様式D-3_S005'!BQ5</f>
        <v>0.02</v>
      </c>
      <c r="X15" s="87">
        <f>'様式D-3_S005'!BR5</f>
        <v>4.95</v>
      </c>
      <c r="Y15" s="85">
        <f>'様式D-3_S005'!BS5</f>
        <v>0</v>
      </c>
      <c r="Z15" s="86">
        <f>'様式D-3_S005'!BT5</f>
        <v>0</v>
      </c>
      <c r="AA15" s="106">
        <f>'様式D-3_S005'!BU5</f>
        <v>0</v>
      </c>
      <c r="AB15" s="109">
        <f>'様式D-3_S005'!BV5</f>
        <v>0</v>
      </c>
      <c r="AC15" s="63"/>
      <c r="AD15" s="63"/>
      <c r="AE15" s="63"/>
      <c r="AF15" s="63"/>
      <c r="AG15" s="63"/>
      <c r="AH15" s="63"/>
      <c r="AI15" s="63"/>
      <c r="AJ15" s="63"/>
    </row>
    <row r="16" spans="1:36" x14ac:dyDescent="0.15">
      <c r="B16" s="135" t="str">
        <f>'様式D-3_S006'!AV5</f>
        <v>S006</v>
      </c>
      <c r="C16" s="149">
        <f>'様式D-3_S006'!AW5</f>
        <v>10.5</v>
      </c>
      <c r="D16" s="183" t="str">
        <f>'様式D-3_S006'!AX5</f>
        <v>Ⅰ</v>
      </c>
      <c r="E16" s="69" t="str">
        <f>'様式D-3_S006'!AY5</f>
        <v/>
      </c>
      <c r="F16" s="72" t="str">
        <f>'様式D-3_S006'!AZ5</f>
        <v/>
      </c>
      <c r="G16" s="72" t="str">
        <f>'様式D-3_S006'!BA5</f>
        <v/>
      </c>
      <c r="H16" s="41" t="str">
        <f>'様式D-3_S006'!BB5</f>
        <v/>
      </c>
      <c r="I16" s="75">
        <f>'様式D-3_S006'!BC5</f>
        <v>0</v>
      </c>
      <c r="J16" s="72">
        <f>'様式D-3_S006'!BD5</f>
        <v>0</v>
      </c>
      <c r="K16" s="72">
        <f>'様式D-3_S006'!BE5</f>
        <v>0</v>
      </c>
      <c r="L16" s="41">
        <f>'様式D-3_S006'!BF5</f>
        <v>0</v>
      </c>
      <c r="M16" s="75">
        <f>'様式D-3_S006'!BG5</f>
        <v>0</v>
      </c>
      <c r="N16" s="72">
        <f>'様式D-3_S006'!BH5</f>
        <v>0</v>
      </c>
      <c r="O16" s="72">
        <f>'様式D-3_S006'!BI5</f>
        <v>0</v>
      </c>
      <c r="P16" s="41">
        <f>'様式D-3_S006'!BJ5</f>
        <v>0</v>
      </c>
      <c r="Q16" s="104" t="str">
        <f>'様式D-3_S006'!BK5</f>
        <v/>
      </c>
      <c r="R16" s="103" t="str">
        <f>'様式D-3_S006'!BL5</f>
        <v/>
      </c>
      <c r="S16" s="105" t="str">
        <f>'様式D-3_S006'!BM5</f>
        <v/>
      </c>
      <c r="T16" s="102" t="str">
        <f>'様式D-3_S006'!BN5</f>
        <v/>
      </c>
      <c r="U16" s="85">
        <f>'様式D-3_S006'!BO5</f>
        <v>0</v>
      </c>
      <c r="V16" s="86">
        <f>'様式D-3_S006'!BP5</f>
        <v>0</v>
      </c>
      <c r="W16" s="106">
        <f>'様式D-3_S006'!BQ5</f>
        <v>0</v>
      </c>
      <c r="X16" s="87">
        <f>'様式D-3_S006'!BR5</f>
        <v>0</v>
      </c>
      <c r="Y16" s="85">
        <f>'様式D-3_S006'!BS5</f>
        <v>0</v>
      </c>
      <c r="Z16" s="86">
        <f>'様式D-3_S006'!BT5</f>
        <v>0</v>
      </c>
      <c r="AA16" s="106">
        <f>'様式D-3_S006'!BU5</f>
        <v>0</v>
      </c>
      <c r="AB16" s="109">
        <f>'様式D-3_S006'!BV5</f>
        <v>0</v>
      </c>
      <c r="AC16" s="63"/>
      <c r="AD16" s="63"/>
      <c r="AE16" s="63"/>
      <c r="AF16" s="63"/>
      <c r="AG16" s="63"/>
      <c r="AH16" s="63"/>
      <c r="AI16" s="63"/>
      <c r="AJ16" s="63"/>
    </row>
    <row r="17" spans="2:36" x14ac:dyDescent="0.15">
      <c r="B17" s="135" t="str">
        <f>'様式D-3_S007'!AV5</f>
        <v>S007</v>
      </c>
      <c r="C17" s="149">
        <f>'様式D-3_S007'!AW5</f>
        <v>10.5</v>
      </c>
      <c r="D17" s="183" t="str">
        <f>'様式D-3_S007'!AX5</f>
        <v>Ⅱ</v>
      </c>
      <c r="E17" s="69" t="str">
        <f>'様式D-3_S007'!AY5</f>
        <v/>
      </c>
      <c r="F17" s="72" t="str">
        <f>'様式D-3_S007'!AZ5</f>
        <v/>
      </c>
      <c r="G17" s="72" t="str">
        <f>'様式D-3_S007'!BA5</f>
        <v/>
      </c>
      <c r="H17" s="41" t="str">
        <f>'様式D-3_S007'!BB5</f>
        <v/>
      </c>
      <c r="I17" s="75">
        <f>'様式D-3_S007'!BC5</f>
        <v>0</v>
      </c>
      <c r="J17" s="72">
        <f>'様式D-3_S007'!BD5</f>
        <v>0</v>
      </c>
      <c r="K17" s="72">
        <f>'様式D-3_S007'!BE5</f>
        <v>0</v>
      </c>
      <c r="L17" s="41">
        <f>'様式D-3_S007'!BF5</f>
        <v>0</v>
      </c>
      <c r="M17" s="75">
        <f>'様式D-3_S007'!BG5</f>
        <v>0</v>
      </c>
      <c r="N17" s="72">
        <f>'様式D-3_S007'!BH5</f>
        <v>0</v>
      </c>
      <c r="O17" s="72">
        <f>'様式D-3_S007'!BI5</f>
        <v>0</v>
      </c>
      <c r="P17" s="41">
        <f>'様式D-3_S007'!BJ5</f>
        <v>4</v>
      </c>
      <c r="Q17" s="104" t="str">
        <f>'様式D-3_S007'!BK5</f>
        <v/>
      </c>
      <c r="R17" s="103" t="str">
        <f>'様式D-3_S007'!BL5</f>
        <v/>
      </c>
      <c r="S17" s="105" t="str">
        <f>'様式D-3_S007'!BM5</f>
        <v/>
      </c>
      <c r="T17" s="102" t="str">
        <f>'様式D-3_S007'!BN5</f>
        <v/>
      </c>
      <c r="U17" s="85">
        <f>'様式D-3_S007'!BO5</f>
        <v>0</v>
      </c>
      <c r="V17" s="86">
        <f>'様式D-3_S007'!BP5</f>
        <v>0</v>
      </c>
      <c r="W17" s="106">
        <f>'様式D-3_S007'!BQ5</f>
        <v>0</v>
      </c>
      <c r="X17" s="87">
        <f>'様式D-3_S007'!BR5</f>
        <v>0</v>
      </c>
      <c r="Y17" s="85">
        <f>'様式D-3_S007'!BS5</f>
        <v>0</v>
      </c>
      <c r="Z17" s="86">
        <f>'様式D-3_S007'!BT5</f>
        <v>0</v>
      </c>
      <c r="AA17" s="106">
        <f>'様式D-3_S007'!BU5</f>
        <v>0</v>
      </c>
      <c r="AB17" s="109">
        <f>'様式D-3_S007'!BV5</f>
        <v>6.3599999999999994</v>
      </c>
      <c r="AC17" s="63"/>
      <c r="AD17" s="63"/>
      <c r="AE17" s="63"/>
      <c r="AF17" s="63"/>
      <c r="AG17" s="63"/>
      <c r="AH17" s="63"/>
      <c r="AI17" s="63"/>
      <c r="AJ17" s="63"/>
    </row>
    <row r="18" spans="2:36" x14ac:dyDescent="0.15">
      <c r="B18" s="135" t="str">
        <f>'様式D-3_S008'!AV5</f>
        <v>S008</v>
      </c>
      <c r="C18" s="149">
        <f>'様式D-3_S008'!AW5</f>
        <v>10.5</v>
      </c>
      <c r="D18" s="183" t="str">
        <f>'様式D-3_S008'!AX5</f>
        <v>Ⅱ</v>
      </c>
      <c r="E18" s="69" t="str">
        <f>'様式D-3_S008'!AY5</f>
        <v/>
      </c>
      <c r="F18" s="72" t="str">
        <f>'様式D-3_S008'!AZ5</f>
        <v/>
      </c>
      <c r="G18" s="72" t="str">
        <f>'様式D-3_S008'!BA5</f>
        <v/>
      </c>
      <c r="H18" s="41" t="str">
        <f>'様式D-3_S008'!BB5</f>
        <v/>
      </c>
      <c r="I18" s="75">
        <f>'様式D-3_S008'!BC5</f>
        <v>0</v>
      </c>
      <c r="J18" s="72">
        <f>'様式D-3_S008'!BD5</f>
        <v>0</v>
      </c>
      <c r="K18" s="72">
        <f>'様式D-3_S008'!BE5</f>
        <v>0</v>
      </c>
      <c r="L18" s="41">
        <f>'様式D-3_S008'!BF5</f>
        <v>1</v>
      </c>
      <c r="M18" s="75">
        <f>'様式D-3_S008'!BG5</f>
        <v>0</v>
      </c>
      <c r="N18" s="72">
        <f>'様式D-3_S008'!BH5</f>
        <v>0</v>
      </c>
      <c r="O18" s="72">
        <f>'様式D-3_S008'!BI5</f>
        <v>0</v>
      </c>
      <c r="P18" s="41">
        <f>'様式D-3_S008'!BJ5</f>
        <v>1</v>
      </c>
      <c r="Q18" s="104" t="str">
        <f>'様式D-3_S008'!BK5</f>
        <v/>
      </c>
      <c r="R18" s="103" t="str">
        <f>'様式D-3_S008'!BL5</f>
        <v/>
      </c>
      <c r="S18" s="105" t="str">
        <f>'様式D-3_S008'!BM5</f>
        <v/>
      </c>
      <c r="T18" s="102" t="str">
        <f>'様式D-3_S008'!BN5</f>
        <v/>
      </c>
      <c r="U18" s="85">
        <f>'様式D-3_S008'!BO5</f>
        <v>0</v>
      </c>
      <c r="V18" s="86">
        <f>'様式D-3_S008'!BP5</f>
        <v>0</v>
      </c>
      <c r="W18" s="106">
        <f>'様式D-3_S008'!BQ5</f>
        <v>0</v>
      </c>
      <c r="X18" s="87">
        <f>'様式D-3_S008'!BR5</f>
        <v>0.04</v>
      </c>
      <c r="Y18" s="85">
        <f>'様式D-3_S008'!BS5</f>
        <v>0</v>
      </c>
      <c r="Z18" s="86">
        <f>'様式D-3_S008'!BT5</f>
        <v>0</v>
      </c>
      <c r="AA18" s="106">
        <f>'様式D-3_S008'!BU5</f>
        <v>0</v>
      </c>
      <c r="AB18" s="109">
        <f>'様式D-3_S008'!BV5</f>
        <v>1.43</v>
      </c>
      <c r="AC18" s="63"/>
      <c r="AD18" s="63"/>
      <c r="AE18" s="63"/>
      <c r="AF18" s="63"/>
      <c r="AG18" s="63"/>
      <c r="AH18" s="63"/>
      <c r="AI18" s="63"/>
      <c r="AJ18" s="63"/>
    </row>
    <row r="19" spans="2:36" x14ac:dyDescent="0.15">
      <c r="B19" s="135" t="str">
        <f>'様式D-3_S009'!AV5</f>
        <v>S009</v>
      </c>
      <c r="C19" s="149">
        <f>'様式D-3_S009'!AW5</f>
        <v>10.5</v>
      </c>
      <c r="D19" s="183" t="str">
        <f>'様式D-3_S009'!AX5</f>
        <v>Ⅱ</v>
      </c>
      <c r="E19" s="69" t="str">
        <f>'様式D-3_S009'!AY5</f>
        <v/>
      </c>
      <c r="F19" s="72" t="str">
        <f>'様式D-3_S009'!AZ5</f>
        <v/>
      </c>
      <c r="G19" s="72" t="str">
        <f>'様式D-3_S009'!BA5</f>
        <v/>
      </c>
      <c r="H19" s="41" t="str">
        <f>'様式D-3_S009'!BB5</f>
        <v/>
      </c>
      <c r="I19" s="75">
        <f>'様式D-3_S009'!BC5</f>
        <v>0</v>
      </c>
      <c r="J19" s="72">
        <f>'様式D-3_S009'!BD5</f>
        <v>0</v>
      </c>
      <c r="K19" s="72">
        <f>'様式D-3_S009'!BE5</f>
        <v>0</v>
      </c>
      <c r="L19" s="41">
        <f>'様式D-3_S009'!BF5</f>
        <v>1</v>
      </c>
      <c r="M19" s="75">
        <f>'様式D-3_S009'!BG5</f>
        <v>0</v>
      </c>
      <c r="N19" s="72">
        <f>'様式D-3_S009'!BH5</f>
        <v>0</v>
      </c>
      <c r="O19" s="72">
        <f>'様式D-3_S009'!BI5</f>
        <v>0</v>
      </c>
      <c r="P19" s="41">
        <f>'様式D-3_S009'!BJ5</f>
        <v>1</v>
      </c>
      <c r="Q19" s="104" t="str">
        <f>'様式D-3_S009'!BK5</f>
        <v/>
      </c>
      <c r="R19" s="103" t="str">
        <f>'様式D-3_S009'!BL5</f>
        <v/>
      </c>
      <c r="S19" s="105" t="str">
        <f>'様式D-3_S009'!BM5</f>
        <v/>
      </c>
      <c r="T19" s="102" t="str">
        <f>'様式D-3_S009'!BN5</f>
        <v/>
      </c>
      <c r="U19" s="85">
        <f>'様式D-3_S009'!BO5</f>
        <v>0</v>
      </c>
      <c r="V19" s="86">
        <f>'様式D-3_S009'!BP5</f>
        <v>0</v>
      </c>
      <c r="W19" s="106">
        <f>'様式D-3_S009'!BQ5</f>
        <v>0</v>
      </c>
      <c r="X19" s="87">
        <f>'様式D-3_S009'!BR5</f>
        <v>0.04</v>
      </c>
      <c r="Y19" s="85">
        <f>'様式D-3_S009'!BS5</f>
        <v>0</v>
      </c>
      <c r="Z19" s="86">
        <f>'様式D-3_S009'!BT5</f>
        <v>0</v>
      </c>
      <c r="AA19" s="106">
        <f>'様式D-3_S009'!BU5</f>
        <v>0</v>
      </c>
      <c r="AB19" s="109">
        <f>'様式D-3_S009'!BV5</f>
        <v>3.98</v>
      </c>
      <c r="AC19" s="63"/>
      <c r="AD19" s="63"/>
      <c r="AE19" s="63"/>
      <c r="AF19" s="63"/>
      <c r="AG19" s="63"/>
      <c r="AH19" s="63"/>
      <c r="AI19" s="63"/>
      <c r="AJ19" s="63"/>
    </row>
    <row r="20" spans="2:36" x14ac:dyDescent="0.15">
      <c r="B20" s="135" t="str">
        <f>'様式D-3_S010'!AV5</f>
        <v>S010</v>
      </c>
      <c r="C20" s="149">
        <f>'様式D-3_S010'!AW5</f>
        <v>11</v>
      </c>
      <c r="D20" s="183" t="str">
        <f>'様式D-3_S010'!AX5</f>
        <v>Ⅱ</v>
      </c>
      <c r="E20" s="69" t="str">
        <f>'様式D-3_S010'!AY5</f>
        <v/>
      </c>
      <c r="F20" s="72" t="str">
        <f>'様式D-3_S010'!AZ5</f>
        <v/>
      </c>
      <c r="G20" s="72" t="str">
        <f>'様式D-3_S010'!BA5</f>
        <v/>
      </c>
      <c r="H20" s="41" t="str">
        <f>'様式D-3_S010'!BB5</f>
        <v/>
      </c>
      <c r="I20" s="75">
        <f>'様式D-3_S010'!BC5</f>
        <v>0</v>
      </c>
      <c r="J20" s="72">
        <f>'様式D-3_S010'!BD5</f>
        <v>0</v>
      </c>
      <c r="K20" s="72">
        <f>'様式D-3_S010'!BE5</f>
        <v>0</v>
      </c>
      <c r="L20" s="41">
        <f>'様式D-3_S010'!BF5</f>
        <v>1</v>
      </c>
      <c r="M20" s="75">
        <f>'様式D-3_S010'!BG5</f>
        <v>0</v>
      </c>
      <c r="N20" s="72">
        <f>'様式D-3_S010'!BH5</f>
        <v>0</v>
      </c>
      <c r="O20" s="72">
        <f>'様式D-3_S010'!BI5</f>
        <v>0</v>
      </c>
      <c r="P20" s="41">
        <f>'様式D-3_S010'!BJ5</f>
        <v>0</v>
      </c>
      <c r="Q20" s="104" t="str">
        <f>'様式D-3_S010'!BK5</f>
        <v/>
      </c>
      <c r="R20" s="103" t="str">
        <f>'様式D-3_S010'!BL5</f>
        <v/>
      </c>
      <c r="S20" s="105" t="str">
        <f>'様式D-3_S010'!BM5</f>
        <v/>
      </c>
      <c r="T20" s="102" t="str">
        <f>'様式D-3_S010'!BN5</f>
        <v/>
      </c>
      <c r="U20" s="85">
        <f>'様式D-3_S010'!BO5</f>
        <v>0</v>
      </c>
      <c r="V20" s="86">
        <f>'様式D-3_S010'!BP5</f>
        <v>0</v>
      </c>
      <c r="W20" s="106">
        <f>'様式D-3_S010'!BQ5</f>
        <v>0</v>
      </c>
      <c r="X20" s="87">
        <f>'様式D-3_S010'!BR5</f>
        <v>0.37</v>
      </c>
      <c r="Y20" s="85">
        <f>'様式D-3_S010'!BS5</f>
        <v>0</v>
      </c>
      <c r="Z20" s="86">
        <f>'様式D-3_S010'!BT5</f>
        <v>0</v>
      </c>
      <c r="AA20" s="106">
        <f>'様式D-3_S010'!BU5</f>
        <v>0</v>
      </c>
      <c r="AB20" s="109">
        <f>'様式D-3_S010'!BV5</f>
        <v>0</v>
      </c>
      <c r="AC20" s="63"/>
      <c r="AD20" s="63"/>
      <c r="AE20" s="63"/>
      <c r="AF20" s="63"/>
      <c r="AG20" s="63"/>
      <c r="AH20" s="63"/>
      <c r="AI20" s="63"/>
      <c r="AJ20" s="63"/>
    </row>
    <row r="21" spans="2:36" x14ac:dyDescent="0.15">
      <c r="B21" s="135" t="str">
        <f>'様式D-3_S011'!AV5</f>
        <v>S011</v>
      </c>
      <c r="C21" s="149">
        <f>'様式D-3_S011'!AW5</f>
        <v>11</v>
      </c>
      <c r="D21" s="183" t="str">
        <f>'様式D-3_S011'!AX5</f>
        <v>Ⅱ</v>
      </c>
      <c r="E21" s="69" t="str">
        <f>'様式D-3_S011'!AY5</f>
        <v/>
      </c>
      <c r="F21" s="72" t="str">
        <f>'様式D-3_S011'!AZ5</f>
        <v/>
      </c>
      <c r="G21" s="72" t="str">
        <f>'様式D-3_S011'!BA5</f>
        <v/>
      </c>
      <c r="H21" s="41">
        <f>'様式D-3_S011'!BB5</f>
        <v>1</v>
      </c>
      <c r="I21" s="75">
        <f>'様式D-3_S011'!BC5</f>
        <v>0</v>
      </c>
      <c r="J21" s="72">
        <f>'様式D-3_S011'!BD5</f>
        <v>0</v>
      </c>
      <c r="K21" s="72">
        <f>'様式D-3_S011'!BE5</f>
        <v>0</v>
      </c>
      <c r="L21" s="41">
        <f>'様式D-3_S011'!BF5</f>
        <v>1</v>
      </c>
      <c r="M21" s="75">
        <f>'様式D-3_S011'!BG5</f>
        <v>0</v>
      </c>
      <c r="N21" s="72">
        <f>'様式D-3_S011'!BH5</f>
        <v>0</v>
      </c>
      <c r="O21" s="72">
        <f>'様式D-3_S011'!BI5</f>
        <v>2</v>
      </c>
      <c r="P21" s="41">
        <f>'様式D-3_S011'!BJ5</f>
        <v>1</v>
      </c>
      <c r="Q21" s="104" t="str">
        <f>'様式D-3_S011'!BK5</f>
        <v/>
      </c>
      <c r="R21" s="103" t="str">
        <f>'様式D-3_S011'!BL5</f>
        <v/>
      </c>
      <c r="S21" s="105" t="str">
        <f>'様式D-3_S011'!BM5</f>
        <v/>
      </c>
      <c r="T21" s="102">
        <f>'様式D-3_S011'!BN5</f>
        <v>11</v>
      </c>
      <c r="U21" s="85">
        <f>'様式D-3_S011'!BO5</f>
        <v>0</v>
      </c>
      <c r="V21" s="86">
        <f>'様式D-3_S011'!BP5</f>
        <v>0</v>
      </c>
      <c r="W21" s="106">
        <f>'様式D-3_S011'!BQ5</f>
        <v>0</v>
      </c>
      <c r="X21" s="87">
        <f>'様式D-3_S011'!BR5</f>
        <v>0.21</v>
      </c>
      <c r="Y21" s="85">
        <f>'様式D-3_S011'!BS5</f>
        <v>0</v>
      </c>
      <c r="Z21" s="86">
        <f>'様式D-3_S011'!BT5</f>
        <v>0</v>
      </c>
      <c r="AA21" s="106">
        <f>'様式D-3_S011'!BU5</f>
        <v>1.9</v>
      </c>
      <c r="AB21" s="109">
        <f>'様式D-3_S011'!BV5</f>
        <v>1.08</v>
      </c>
      <c r="AC21" s="63"/>
      <c r="AD21" s="63"/>
      <c r="AE21" s="63"/>
      <c r="AF21" s="63"/>
      <c r="AG21" s="63"/>
      <c r="AH21" s="63"/>
      <c r="AI21" s="63"/>
      <c r="AJ21" s="63"/>
    </row>
    <row r="22" spans="2:36" x14ac:dyDescent="0.15">
      <c r="B22" s="135" t="str">
        <f>'様式D-3_S012'!AV5</f>
        <v>S012</v>
      </c>
      <c r="C22" s="149">
        <f>'様式D-3_S012'!AW5</f>
        <v>10.5</v>
      </c>
      <c r="D22" s="183" t="str">
        <f>'様式D-3_S012'!AX5</f>
        <v>Ⅱ</v>
      </c>
      <c r="E22" s="69" t="str">
        <f>'様式D-3_S012'!AY5</f>
        <v/>
      </c>
      <c r="F22" s="72" t="str">
        <f>'様式D-3_S012'!AZ5</f>
        <v/>
      </c>
      <c r="G22" s="72">
        <f>'様式D-3_S012'!BA5</f>
        <v>1</v>
      </c>
      <c r="H22" s="41" t="str">
        <f>'様式D-3_S012'!BB5</f>
        <v/>
      </c>
      <c r="I22" s="75">
        <f>'様式D-3_S012'!BC5</f>
        <v>0</v>
      </c>
      <c r="J22" s="72">
        <f>'様式D-3_S012'!BD5</f>
        <v>0</v>
      </c>
      <c r="K22" s="72">
        <f>'様式D-3_S012'!BE5</f>
        <v>0</v>
      </c>
      <c r="L22" s="41">
        <f>'様式D-3_S012'!BF5</f>
        <v>0</v>
      </c>
      <c r="M22" s="75">
        <f>'様式D-3_S012'!BG5</f>
        <v>0</v>
      </c>
      <c r="N22" s="72">
        <f>'様式D-3_S012'!BH5</f>
        <v>0</v>
      </c>
      <c r="O22" s="72">
        <f>'様式D-3_S012'!BI5</f>
        <v>2</v>
      </c>
      <c r="P22" s="41">
        <f>'様式D-3_S012'!BJ5</f>
        <v>3</v>
      </c>
      <c r="Q22" s="104" t="str">
        <f>'様式D-3_S012'!BK5</f>
        <v/>
      </c>
      <c r="R22" s="103" t="str">
        <f>'様式D-3_S012'!BL5</f>
        <v/>
      </c>
      <c r="S22" s="105">
        <f>'様式D-3_S012'!BM5</f>
        <v>10.5</v>
      </c>
      <c r="T22" s="102" t="str">
        <f>'様式D-3_S012'!BN5</f>
        <v/>
      </c>
      <c r="U22" s="85">
        <f>'様式D-3_S012'!BO5</f>
        <v>0</v>
      </c>
      <c r="V22" s="86">
        <f>'様式D-3_S012'!BP5</f>
        <v>0</v>
      </c>
      <c r="W22" s="106">
        <f>'様式D-3_S012'!BQ5</f>
        <v>0</v>
      </c>
      <c r="X22" s="87">
        <f>'様式D-3_S012'!BR5</f>
        <v>0</v>
      </c>
      <c r="Y22" s="85">
        <f>'様式D-3_S012'!BS5</f>
        <v>0</v>
      </c>
      <c r="Z22" s="86">
        <f>'様式D-3_S012'!BT5</f>
        <v>0</v>
      </c>
      <c r="AA22" s="106">
        <f>'様式D-3_S012'!BU5</f>
        <v>7.4799999999999995</v>
      </c>
      <c r="AB22" s="109">
        <f>'様式D-3_S012'!BV5</f>
        <v>3.3899999999999997</v>
      </c>
      <c r="AC22" s="63"/>
      <c r="AD22" s="63"/>
      <c r="AE22" s="63"/>
      <c r="AF22" s="63"/>
      <c r="AG22" s="63"/>
      <c r="AH22" s="63"/>
      <c r="AI22" s="63"/>
      <c r="AJ22" s="63"/>
    </row>
    <row r="23" spans="2:36" x14ac:dyDescent="0.15">
      <c r="B23" s="135" t="str">
        <f>'様式D-3_S013'!AV5</f>
        <v>S013</v>
      </c>
      <c r="C23" s="149">
        <f>'様式D-3_S013'!AW5</f>
        <v>10.5</v>
      </c>
      <c r="D23" s="183" t="str">
        <f>'様式D-3_S013'!AX5</f>
        <v>Ⅱ</v>
      </c>
      <c r="E23" s="69" t="str">
        <f>'様式D-3_S013'!AY5</f>
        <v/>
      </c>
      <c r="F23" s="72" t="str">
        <f>'様式D-3_S013'!AZ5</f>
        <v/>
      </c>
      <c r="G23" s="72" t="str">
        <f>'様式D-3_S013'!BA5</f>
        <v/>
      </c>
      <c r="H23" s="41" t="str">
        <f>'様式D-3_S013'!BB5</f>
        <v/>
      </c>
      <c r="I23" s="75">
        <f>'様式D-3_S013'!BC5</f>
        <v>0</v>
      </c>
      <c r="J23" s="72">
        <f>'様式D-3_S013'!BD5</f>
        <v>0</v>
      </c>
      <c r="K23" s="72">
        <f>'様式D-3_S013'!BE5</f>
        <v>1</v>
      </c>
      <c r="L23" s="41">
        <f>'様式D-3_S013'!BF5</f>
        <v>2</v>
      </c>
      <c r="M23" s="75">
        <f>'様式D-3_S013'!BG5</f>
        <v>0</v>
      </c>
      <c r="N23" s="72">
        <f>'様式D-3_S013'!BH5</f>
        <v>0</v>
      </c>
      <c r="O23" s="72">
        <f>'様式D-3_S013'!BI5</f>
        <v>0</v>
      </c>
      <c r="P23" s="41">
        <f>'様式D-3_S013'!BJ5</f>
        <v>1</v>
      </c>
      <c r="Q23" s="104" t="str">
        <f>'様式D-3_S013'!BK5</f>
        <v/>
      </c>
      <c r="R23" s="103" t="str">
        <f>'様式D-3_S013'!BL5</f>
        <v/>
      </c>
      <c r="S23" s="105" t="str">
        <f>'様式D-3_S013'!BM5</f>
        <v/>
      </c>
      <c r="T23" s="102" t="str">
        <f>'様式D-3_S013'!BN5</f>
        <v/>
      </c>
      <c r="U23" s="85">
        <f>'様式D-3_S013'!BO5</f>
        <v>0</v>
      </c>
      <c r="V23" s="86">
        <f>'様式D-3_S013'!BP5</f>
        <v>0</v>
      </c>
      <c r="W23" s="106">
        <f>'様式D-3_S013'!BQ5</f>
        <v>0.01</v>
      </c>
      <c r="X23" s="87">
        <f>'様式D-3_S013'!BR5</f>
        <v>4.9300000000000006</v>
      </c>
      <c r="Y23" s="85">
        <f>'様式D-3_S013'!BS5</f>
        <v>0</v>
      </c>
      <c r="Z23" s="86">
        <f>'様式D-3_S013'!BT5</f>
        <v>0</v>
      </c>
      <c r="AA23" s="106">
        <f>'様式D-3_S013'!BU5</f>
        <v>0</v>
      </c>
      <c r="AB23" s="109">
        <f>'様式D-3_S013'!BV5</f>
        <v>4.6900000000000004</v>
      </c>
      <c r="AC23" s="63"/>
      <c r="AD23" s="63"/>
      <c r="AE23" s="63"/>
      <c r="AF23" s="63"/>
      <c r="AG23" s="63"/>
      <c r="AH23" s="63"/>
      <c r="AI23" s="63"/>
      <c r="AJ23" s="63"/>
    </row>
    <row r="24" spans="2:36" x14ac:dyDescent="0.15">
      <c r="B24" s="135" t="str">
        <f>'様式D-3_S014'!AV5</f>
        <v>S014</v>
      </c>
      <c r="C24" s="149">
        <f>'様式D-3_S014'!AW5</f>
        <v>10.5</v>
      </c>
      <c r="D24" s="183" t="str">
        <f>'様式D-3_S014'!AX5</f>
        <v>Ⅱ</v>
      </c>
      <c r="E24" s="69" t="str">
        <f>'様式D-3_S014'!AY5</f>
        <v/>
      </c>
      <c r="F24" s="72" t="str">
        <f>'様式D-3_S014'!AZ5</f>
        <v/>
      </c>
      <c r="G24" s="72" t="str">
        <f>'様式D-3_S014'!BA5</f>
        <v/>
      </c>
      <c r="H24" s="41" t="str">
        <f>'様式D-3_S014'!BB5</f>
        <v/>
      </c>
      <c r="I24" s="75">
        <f>'様式D-3_S014'!BC5</f>
        <v>0</v>
      </c>
      <c r="J24" s="72">
        <f>'様式D-3_S014'!BD5</f>
        <v>0</v>
      </c>
      <c r="K24" s="72">
        <f>'様式D-3_S014'!BE5</f>
        <v>0</v>
      </c>
      <c r="L24" s="41">
        <f>'様式D-3_S014'!BF5</f>
        <v>0</v>
      </c>
      <c r="M24" s="75">
        <f>'様式D-3_S014'!BG5</f>
        <v>0</v>
      </c>
      <c r="N24" s="72">
        <f>'様式D-3_S014'!BH5</f>
        <v>0</v>
      </c>
      <c r="O24" s="72">
        <f>'様式D-3_S014'!BI5</f>
        <v>0</v>
      </c>
      <c r="P24" s="41">
        <f>'様式D-3_S014'!BJ5</f>
        <v>1</v>
      </c>
      <c r="Q24" s="104" t="str">
        <f>'様式D-3_S014'!BK5</f>
        <v/>
      </c>
      <c r="R24" s="103" t="str">
        <f>'様式D-3_S014'!BL5</f>
        <v/>
      </c>
      <c r="S24" s="105" t="str">
        <f>'様式D-3_S014'!BM5</f>
        <v/>
      </c>
      <c r="T24" s="102" t="str">
        <f>'様式D-3_S014'!BN5</f>
        <v/>
      </c>
      <c r="U24" s="85">
        <f>'様式D-3_S014'!BO5</f>
        <v>0</v>
      </c>
      <c r="V24" s="86">
        <f>'様式D-3_S014'!BP5</f>
        <v>0</v>
      </c>
      <c r="W24" s="106">
        <f>'様式D-3_S014'!BQ5</f>
        <v>0</v>
      </c>
      <c r="X24" s="87">
        <f>'様式D-3_S014'!BR5</f>
        <v>0</v>
      </c>
      <c r="Y24" s="85">
        <f>'様式D-3_S014'!BS5</f>
        <v>0</v>
      </c>
      <c r="Z24" s="86">
        <f>'様式D-3_S014'!BT5</f>
        <v>0</v>
      </c>
      <c r="AA24" s="106">
        <f>'様式D-3_S014'!BU5</f>
        <v>0</v>
      </c>
      <c r="AB24" s="109">
        <f>'様式D-3_S014'!BV5</f>
        <v>0.77</v>
      </c>
      <c r="AC24" s="63"/>
      <c r="AD24" s="63"/>
      <c r="AE24" s="63"/>
      <c r="AF24" s="63"/>
      <c r="AG24" s="63"/>
      <c r="AH24" s="63"/>
      <c r="AI24" s="63"/>
      <c r="AJ24" s="63"/>
    </row>
    <row r="25" spans="2:36" x14ac:dyDescent="0.15">
      <c r="B25" s="135" t="str">
        <f>'様式D-3_S015'!AV5</f>
        <v>S015</v>
      </c>
      <c r="C25" s="149">
        <f>'様式D-3_S015'!AW5</f>
        <v>10.5</v>
      </c>
      <c r="D25" s="183" t="str">
        <f>'様式D-3_S015'!AX5</f>
        <v>Ⅱ</v>
      </c>
      <c r="E25" s="69" t="str">
        <f>'様式D-3_S015'!AY5</f>
        <v/>
      </c>
      <c r="F25" s="72" t="str">
        <f>'様式D-3_S015'!AZ5</f>
        <v/>
      </c>
      <c r="G25" s="72">
        <f>'様式D-3_S015'!BA5</f>
        <v>1</v>
      </c>
      <c r="H25" s="41" t="str">
        <f>'様式D-3_S015'!BB5</f>
        <v/>
      </c>
      <c r="I25" s="75">
        <f>'様式D-3_S015'!BC5</f>
        <v>0</v>
      </c>
      <c r="J25" s="72">
        <f>'様式D-3_S015'!BD5</f>
        <v>0</v>
      </c>
      <c r="K25" s="72">
        <f>'様式D-3_S015'!BE5</f>
        <v>0</v>
      </c>
      <c r="L25" s="41">
        <f>'様式D-3_S015'!BF5</f>
        <v>0</v>
      </c>
      <c r="M25" s="75">
        <f>'様式D-3_S015'!BG5</f>
        <v>0</v>
      </c>
      <c r="N25" s="72">
        <f>'様式D-3_S015'!BH5</f>
        <v>0</v>
      </c>
      <c r="O25" s="72">
        <f>'様式D-3_S015'!BI5</f>
        <v>0</v>
      </c>
      <c r="P25" s="41">
        <f>'様式D-3_S015'!BJ5</f>
        <v>2</v>
      </c>
      <c r="Q25" s="104" t="str">
        <f>'様式D-3_S015'!BK5</f>
        <v/>
      </c>
      <c r="R25" s="103" t="str">
        <f>'様式D-3_S015'!BL5</f>
        <v/>
      </c>
      <c r="S25" s="105">
        <f>'様式D-3_S015'!BM5</f>
        <v>10.5</v>
      </c>
      <c r="T25" s="102" t="str">
        <f>'様式D-3_S015'!BN5</f>
        <v/>
      </c>
      <c r="U25" s="85">
        <f>'様式D-3_S015'!BO5</f>
        <v>0</v>
      </c>
      <c r="V25" s="86">
        <f>'様式D-3_S015'!BP5</f>
        <v>0</v>
      </c>
      <c r="W25" s="106">
        <f>'様式D-3_S015'!BQ5</f>
        <v>0</v>
      </c>
      <c r="X25" s="87">
        <f>'様式D-3_S015'!BR5</f>
        <v>0</v>
      </c>
      <c r="Y25" s="85">
        <f>'様式D-3_S015'!BS5</f>
        <v>0</v>
      </c>
      <c r="Z25" s="86">
        <f>'様式D-3_S015'!BT5</f>
        <v>0</v>
      </c>
      <c r="AA25" s="106">
        <f>'様式D-3_S015'!BU5</f>
        <v>0</v>
      </c>
      <c r="AB25" s="109">
        <f>'様式D-3_S015'!BV5</f>
        <v>5.66</v>
      </c>
      <c r="AC25" s="63"/>
      <c r="AD25" s="63"/>
      <c r="AE25" s="63"/>
      <c r="AF25" s="63"/>
      <c r="AG25" s="63"/>
      <c r="AH25" s="63"/>
      <c r="AI25" s="63"/>
      <c r="AJ25" s="63"/>
    </row>
    <row r="26" spans="2:36" x14ac:dyDescent="0.15">
      <c r="B26" s="135" t="str">
        <f>'様式D-3_S016'!AV5</f>
        <v>S016</v>
      </c>
      <c r="C26" s="149">
        <f>'様式D-3_S016'!AW5</f>
        <v>10.5</v>
      </c>
      <c r="D26" s="183" t="str">
        <f>'様式D-3_S016'!AX5</f>
        <v>Ⅱ</v>
      </c>
      <c r="E26" s="69" t="str">
        <f>'様式D-3_S016'!AY5</f>
        <v/>
      </c>
      <c r="F26" s="72" t="str">
        <f>'様式D-3_S016'!AZ5</f>
        <v/>
      </c>
      <c r="G26" s="72" t="str">
        <f>'様式D-3_S016'!BA5</f>
        <v/>
      </c>
      <c r="H26" s="41" t="str">
        <f>'様式D-3_S016'!BB5</f>
        <v/>
      </c>
      <c r="I26" s="75">
        <f>'様式D-3_S016'!BC5</f>
        <v>0</v>
      </c>
      <c r="J26" s="72">
        <f>'様式D-3_S016'!BD5</f>
        <v>0</v>
      </c>
      <c r="K26" s="72">
        <f>'様式D-3_S016'!BE5</f>
        <v>0</v>
      </c>
      <c r="L26" s="41">
        <f>'様式D-3_S016'!BF5</f>
        <v>0</v>
      </c>
      <c r="M26" s="75">
        <f>'様式D-3_S016'!BG5</f>
        <v>0</v>
      </c>
      <c r="N26" s="72">
        <f>'様式D-3_S016'!BH5</f>
        <v>0</v>
      </c>
      <c r="O26" s="72">
        <f>'様式D-3_S016'!BI5</f>
        <v>0</v>
      </c>
      <c r="P26" s="41">
        <f>'様式D-3_S016'!BJ5</f>
        <v>1</v>
      </c>
      <c r="Q26" s="104" t="str">
        <f>'様式D-3_S016'!BK5</f>
        <v/>
      </c>
      <c r="R26" s="103" t="str">
        <f>'様式D-3_S016'!BL5</f>
        <v/>
      </c>
      <c r="S26" s="105" t="str">
        <f>'様式D-3_S016'!BM5</f>
        <v/>
      </c>
      <c r="T26" s="102" t="str">
        <f>'様式D-3_S016'!BN5</f>
        <v/>
      </c>
      <c r="U26" s="85">
        <f>'様式D-3_S016'!BO5</f>
        <v>0</v>
      </c>
      <c r="V26" s="86">
        <f>'様式D-3_S016'!BP5</f>
        <v>0</v>
      </c>
      <c r="W26" s="106">
        <f>'様式D-3_S016'!BQ5</f>
        <v>0</v>
      </c>
      <c r="X26" s="87">
        <f>'様式D-3_S016'!BR5</f>
        <v>0</v>
      </c>
      <c r="Y26" s="85">
        <f>'様式D-3_S016'!BS5</f>
        <v>0</v>
      </c>
      <c r="Z26" s="86">
        <f>'様式D-3_S016'!BT5</f>
        <v>0</v>
      </c>
      <c r="AA26" s="106">
        <f>'様式D-3_S016'!BU5</f>
        <v>0</v>
      </c>
      <c r="AB26" s="109">
        <f>'様式D-3_S016'!BV5</f>
        <v>3.34</v>
      </c>
      <c r="AC26" s="63"/>
      <c r="AD26" s="63"/>
      <c r="AE26" s="63"/>
      <c r="AF26" s="63"/>
      <c r="AG26" s="63"/>
      <c r="AH26" s="63"/>
      <c r="AI26" s="63"/>
      <c r="AJ26" s="63"/>
    </row>
    <row r="27" spans="2:36" x14ac:dyDescent="0.15">
      <c r="B27" s="135" t="str">
        <f>'様式D-3_S017'!AV5</f>
        <v>S017</v>
      </c>
      <c r="C27" s="149">
        <f>'様式D-3_S017'!AW5</f>
        <v>10.5</v>
      </c>
      <c r="D27" s="183" t="str">
        <f>'様式D-3_S017'!AX5</f>
        <v>Ⅱ</v>
      </c>
      <c r="E27" s="69" t="str">
        <f>'様式D-3_S017'!AY5</f>
        <v/>
      </c>
      <c r="F27" s="72" t="str">
        <f>'様式D-3_S017'!AZ5</f>
        <v/>
      </c>
      <c r="G27" s="72" t="str">
        <f>'様式D-3_S017'!BA5</f>
        <v/>
      </c>
      <c r="H27" s="41" t="str">
        <f>'様式D-3_S017'!BB5</f>
        <v/>
      </c>
      <c r="I27" s="75">
        <f>'様式D-3_S017'!BC5</f>
        <v>0</v>
      </c>
      <c r="J27" s="72">
        <f>'様式D-3_S017'!BD5</f>
        <v>0</v>
      </c>
      <c r="K27" s="72">
        <f>'様式D-3_S017'!BE5</f>
        <v>2</v>
      </c>
      <c r="L27" s="41">
        <f>'様式D-3_S017'!BF5</f>
        <v>1</v>
      </c>
      <c r="M27" s="75">
        <f>'様式D-3_S017'!BG5</f>
        <v>0</v>
      </c>
      <c r="N27" s="72">
        <f>'様式D-3_S017'!BH5</f>
        <v>0</v>
      </c>
      <c r="O27" s="72">
        <f>'様式D-3_S017'!BI5</f>
        <v>0</v>
      </c>
      <c r="P27" s="41">
        <f>'様式D-3_S017'!BJ5</f>
        <v>1</v>
      </c>
      <c r="Q27" s="104" t="str">
        <f>'様式D-3_S017'!BK5</f>
        <v/>
      </c>
      <c r="R27" s="103" t="str">
        <f>'様式D-3_S017'!BL5</f>
        <v/>
      </c>
      <c r="S27" s="105" t="str">
        <f>'様式D-3_S017'!BM5</f>
        <v/>
      </c>
      <c r="T27" s="102" t="str">
        <f>'様式D-3_S017'!BN5</f>
        <v/>
      </c>
      <c r="U27" s="85">
        <f>'様式D-3_S017'!BO5</f>
        <v>0</v>
      </c>
      <c r="V27" s="86">
        <f>'様式D-3_S017'!BP5</f>
        <v>0</v>
      </c>
      <c r="W27" s="106">
        <f>'様式D-3_S017'!BQ5</f>
        <v>0.05</v>
      </c>
      <c r="X27" s="87">
        <f>'様式D-3_S017'!BR5</f>
        <v>8.32</v>
      </c>
      <c r="Y27" s="85">
        <f>'様式D-3_S017'!BS5</f>
        <v>0</v>
      </c>
      <c r="Z27" s="86">
        <f>'様式D-3_S017'!BT5</f>
        <v>0</v>
      </c>
      <c r="AA27" s="106">
        <f>'様式D-3_S017'!BU5</f>
        <v>0</v>
      </c>
      <c r="AB27" s="109">
        <f>'様式D-3_S017'!BV5</f>
        <v>0.78</v>
      </c>
      <c r="AC27" s="63"/>
      <c r="AD27" s="63"/>
      <c r="AE27" s="63"/>
      <c r="AF27" s="63"/>
      <c r="AG27" s="63"/>
      <c r="AH27" s="63"/>
      <c r="AI27" s="63"/>
      <c r="AJ27" s="63"/>
    </row>
    <row r="28" spans="2:36" x14ac:dyDescent="0.15">
      <c r="B28" s="135" t="str">
        <f>'様式D-3_S018'!AV5</f>
        <v>S018</v>
      </c>
      <c r="C28" s="149">
        <f>'様式D-3_S018'!AW5</f>
        <v>11</v>
      </c>
      <c r="D28" s="183" t="str">
        <f>'様式D-3_S018'!AX5</f>
        <v>Ⅱ</v>
      </c>
      <c r="E28" s="69" t="str">
        <f>'様式D-3_S018'!AY5</f>
        <v/>
      </c>
      <c r="F28" s="72" t="str">
        <f>'様式D-3_S018'!AZ5</f>
        <v/>
      </c>
      <c r="G28" s="72" t="str">
        <f>'様式D-3_S018'!BA5</f>
        <v/>
      </c>
      <c r="H28" s="41" t="str">
        <f>'様式D-3_S018'!BB5</f>
        <v/>
      </c>
      <c r="I28" s="75">
        <f>'様式D-3_S018'!BC5</f>
        <v>0</v>
      </c>
      <c r="J28" s="72">
        <f>'様式D-3_S018'!BD5</f>
        <v>0</v>
      </c>
      <c r="K28" s="72">
        <f>'様式D-3_S018'!BE5</f>
        <v>0</v>
      </c>
      <c r="L28" s="41">
        <f>'様式D-3_S018'!BF5</f>
        <v>1</v>
      </c>
      <c r="M28" s="75">
        <f>'様式D-3_S018'!BG5</f>
        <v>0</v>
      </c>
      <c r="N28" s="72">
        <f>'様式D-3_S018'!BH5</f>
        <v>0</v>
      </c>
      <c r="O28" s="72">
        <f>'様式D-3_S018'!BI5</f>
        <v>0</v>
      </c>
      <c r="P28" s="41">
        <f>'様式D-3_S018'!BJ5</f>
        <v>1</v>
      </c>
      <c r="Q28" s="104" t="str">
        <f>'様式D-3_S018'!BK5</f>
        <v/>
      </c>
      <c r="R28" s="103" t="str">
        <f>'様式D-3_S018'!BL5</f>
        <v/>
      </c>
      <c r="S28" s="105" t="str">
        <f>'様式D-3_S018'!BM5</f>
        <v/>
      </c>
      <c r="T28" s="102" t="str">
        <f>'様式D-3_S018'!BN5</f>
        <v/>
      </c>
      <c r="U28" s="85">
        <f>'様式D-3_S018'!BO5</f>
        <v>0</v>
      </c>
      <c r="V28" s="86">
        <f>'様式D-3_S018'!BP5</f>
        <v>0</v>
      </c>
      <c r="W28" s="106">
        <f>'様式D-3_S018'!BQ5</f>
        <v>0</v>
      </c>
      <c r="X28" s="87">
        <f>'様式D-3_S018'!BR5</f>
        <v>0.02</v>
      </c>
      <c r="Y28" s="85">
        <f>'様式D-3_S018'!BS5</f>
        <v>0</v>
      </c>
      <c r="Z28" s="86">
        <f>'様式D-3_S018'!BT5</f>
        <v>0</v>
      </c>
      <c r="AA28" s="106">
        <f>'様式D-3_S018'!BU5</f>
        <v>0</v>
      </c>
      <c r="AB28" s="109">
        <f>'様式D-3_S018'!BV5</f>
        <v>2.44</v>
      </c>
      <c r="AC28" s="63"/>
      <c r="AD28" s="63"/>
      <c r="AE28" s="63"/>
      <c r="AF28" s="63"/>
      <c r="AG28" s="63"/>
      <c r="AH28" s="63"/>
      <c r="AI28" s="63"/>
      <c r="AJ28" s="63"/>
    </row>
    <row r="29" spans="2:36" x14ac:dyDescent="0.15">
      <c r="B29" s="135" t="str">
        <f>'様式D-3_S019'!AV5</f>
        <v>S019</v>
      </c>
      <c r="C29" s="149">
        <f>'様式D-3_S019'!AW5</f>
        <v>11</v>
      </c>
      <c r="D29" s="183" t="str">
        <f>'様式D-3_S019'!AX5</f>
        <v>Ⅱ</v>
      </c>
      <c r="E29" s="69" t="str">
        <f>'様式D-3_S019'!AY5</f>
        <v/>
      </c>
      <c r="F29" s="72" t="str">
        <f>'様式D-3_S019'!AZ5</f>
        <v/>
      </c>
      <c r="G29" s="72" t="str">
        <f>'様式D-3_S019'!BA5</f>
        <v/>
      </c>
      <c r="H29" s="41" t="str">
        <f>'様式D-3_S019'!BB5</f>
        <v/>
      </c>
      <c r="I29" s="75">
        <f>'様式D-3_S019'!BC5</f>
        <v>0</v>
      </c>
      <c r="J29" s="72">
        <f>'様式D-3_S019'!BD5</f>
        <v>0</v>
      </c>
      <c r="K29" s="72">
        <f>'様式D-3_S019'!BE5</f>
        <v>1</v>
      </c>
      <c r="L29" s="41">
        <f>'様式D-3_S019'!BF5</f>
        <v>1</v>
      </c>
      <c r="M29" s="75">
        <f>'様式D-3_S019'!BG5</f>
        <v>0</v>
      </c>
      <c r="N29" s="72">
        <f>'様式D-3_S019'!BH5</f>
        <v>0</v>
      </c>
      <c r="O29" s="72">
        <f>'様式D-3_S019'!BI5</f>
        <v>0</v>
      </c>
      <c r="P29" s="41">
        <f>'様式D-3_S019'!BJ5</f>
        <v>2</v>
      </c>
      <c r="Q29" s="104" t="str">
        <f>'様式D-3_S019'!BK5</f>
        <v/>
      </c>
      <c r="R29" s="103" t="str">
        <f>'様式D-3_S019'!BL5</f>
        <v/>
      </c>
      <c r="S29" s="105" t="str">
        <f>'様式D-3_S019'!BM5</f>
        <v/>
      </c>
      <c r="T29" s="102" t="str">
        <f>'様式D-3_S019'!BN5</f>
        <v/>
      </c>
      <c r="U29" s="85">
        <f>'様式D-3_S019'!BO5</f>
        <v>0</v>
      </c>
      <c r="V29" s="86">
        <f>'様式D-3_S019'!BP5</f>
        <v>0</v>
      </c>
      <c r="W29" s="106">
        <f>'様式D-3_S019'!BQ5</f>
        <v>0.02</v>
      </c>
      <c r="X29" s="87">
        <f>'様式D-3_S019'!BR5</f>
        <v>4.08</v>
      </c>
      <c r="Y29" s="85">
        <f>'様式D-3_S019'!BS5</f>
        <v>0</v>
      </c>
      <c r="Z29" s="86">
        <f>'様式D-3_S019'!BT5</f>
        <v>0</v>
      </c>
      <c r="AA29" s="106">
        <f>'様式D-3_S019'!BU5</f>
        <v>0</v>
      </c>
      <c r="AB29" s="109">
        <f>'様式D-3_S019'!BV5</f>
        <v>7.87</v>
      </c>
      <c r="AC29" s="63"/>
      <c r="AD29" s="63"/>
      <c r="AE29" s="63"/>
      <c r="AF29" s="63"/>
      <c r="AG29" s="63"/>
      <c r="AH29" s="63"/>
      <c r="AI29" s="63"/>
      <c r="AJ29" s="63"/>
    </row>
    <row r="30" spans="2:36" x14ac:dyDescent="0.15">
      <c r="B30" s="135" t="str">
        <f>'様式D-3_S020'!AV5</f>
        <v>S020</v>
      </c>
      <c r="C30" s="149">
        <f>'様式D-3_S020'!AW5</f>
        <v>11</v>
      </c>
      <c r="D30" s="183" t="str">
        <f>'様式D-3_S020'!AX5</f>
        <v>Ⅱ</v>
      </c>
      <c r="E30" s="69" t="str">
        <f>'様式D-3_S020'!AY5</f>
        <v/>
      </c>
      <c r="F30" s="72" t="str">
        <f>'様式D-3_S020'!AZ5</f>
        <v/>
      </c>
      <c r="G30" s="72" t="str">
        <f>'様式D-3_S020'!BA5</f>
        <v/>
      </c>
      <c r="H30" s="41" t="str">
        <f>'様式D-3_S020'!BB5</f>
        <v/>
      </c>
      <c r="I30" s="75">
        <f>'様式D-3_S020'!BC5</f>
        <v>0</v>
      </c>
      <c r="J30" s="72">
        <f>'様式D-3_S020'!BD5</f>
        <v>0</v>
      </c>
      <c r="K30" s="72">
        <f>'様式D-3_S020'!BE5</f>
        <v>0</v>
      </c>
      <c r="L30" s="41">
        <f>'様式D-3_S020'!BF5</f>
        <v>0</v>
      </c>
      <c r="M30" s="75">
        <f>'様式D-3_S020'!BG5</f>
        <v>0</v>
      </c>
      <c r="N30" s="72">
        <f>'様式D-3_S020'!BH5</f>
        <v>0</v>
      </c>
      <c r="O30" s="72">
        <f>'様式D-3_S020'!BI5</f>
        <v>0</v>
      </c>
      <c r="P30" s="41">
        <f>'様式D-3_S020'!BJ5</f>
        <v>0</v>
      </c>
      <c r="Q30" s="104" t="str">
        <f>'様式D-3_S020'!BK5</f>
        <v/>
      </c>
      <c r="R30" s="103" t="str">
        <f>'様式D-3_S020'!BL5</f>
        <v/>
      </c>
      <c r="S30" s="105" t="str">
        <f>'様式D-3_S020'!BM5</f>
        <v/>
      </c>
      <c r="T30" s="102" t="str">
        <f>'様式D-3_S020'!BN5</f>
        <v/>
      </c>
      <c r="U30" s="85">
        <f>'様式D-3_S020'!BO5</f>
        <v>0</v>
      </c>
      <c r="V30" s="86">
        <f>'様式D-3_S020'!BP5</f>
        <v>0</v>
      </c>
      <c r="W30" s="106">
        <f>'様式D-3_S020'!BQ5</f>
        <v>0</v>
      </c>
      <c r="X30" s="87">
        <f>'様式D-3_S020'!BR5</f>
        <v>0</v>
      </c>
      <c r="Y30" s="85">
        <f>'様式D-3_S020'!BS5</f>
        <v>0</v>
      </c>
      <c r="Z30" s="86">
        <f>'様式D-3_S020'!BT5</f>
        <v>0</v>
      </c>
      <c r="AA30" s="106">
        <f>'様式D-3_S020'!BU5</f>
        <v>0</v>
      </c>
      <c r="AB30" s="109">
        <f>'様式D-3_S020'!BV5</f>
        <v>0</v>
      </c>
      <c r="AC30" s="63"/>
      <c r="AD30" s="63"/>
      <c r="AE30" s="63"/>
      <c r="AF30" s="63"/>
      <c r="AG30" s="63"/>
      <c r="AH30" s="63"/>
      <c r="AI30" s="63"/>
      <c r="AJ30" s="63"/>
    </row>
    <row r="31" spans="2:36" x14ac:dyDescent="0.15">
      <c r="B31" s="135" t="str">
        <f>'様式D-3_S021'!AV5</f>
        <v>S021</v>
      </c>
      <c r="C31" s="149">
        <f>'様式D-3_S021'!AW5</f>
        <v>11</v>
      </c>
      <c r="D31" s="183" t="str">
        <f>'様式D-3_S021'!AX5</f>
        <v>Ⅱ</v>
      </c>
      <c r="E31" s="69" t="str">
        <f>'様式D-3_S021'!AY5</f>
        <v/>
      </c>
      <c r="F31" s="72" t="str">
        <f>'様式D-3_S021'!AZ5</f>
        <v/>
      </c>
      <c r="G31" s="72" t="str">
        <f>'様式D-3_S021'!BA5</f>
        <v/>
      </c>
      <c r="H31" s="41" t="str">
        <f>'様式D-3_S021'!BB5</f>
        <v/>
      </c>
      <c r="I31" s="75">
        <f>'様式D-3_S021'!BC5</f>
        <v>0</v>
      </c>
      <c r="J31" s="72">
        <f>'様式D-3_S021'!BD5</f>
        <v>0</v>
      </c>
      <c r="K31" s="72">
        <f>'様式D-3_S021'!BE5</f>
        <v>2</v>
      </c>
      <c r="L31" s="41">
        <f>'様式D-3_S021'!BF5</f>
        <v>0</v>
      </c>
      <c r="M31" s="75">
        <f>'様式D-3_S021'!BG5</f>
        <v>0</v>
      </c>
      <c r="N31" s="72">
        <f>'様式D-3_S021'!BH5</f>
        <v>0</v>
      </c>
      <c r="O31" s="72">
        <f>'様式D-3_S021'!BI5</f>
        <v>0</v>
      </c>
      <c r="P31" s="41">
        <f>'様式D-3_S021'!BJ5</f>
        <v>1</v>
      </c>
      <c r="Q31" s="104" t="str">
        <f>'様式D-3_S021'!BK5</f>
        <v/>
      </c>
      <c r="R31" s="103" t="str">
        <f>'様式D-3_S021'!BL5</f>
        <v/>
      </c>
      <c r="S31" s="105" t="str">
        <f>'様式D-3_S021'!BM5</f>
        <v/>
      </c>
      <c r="T31" s="102" t="str">
        <f>'様式D-3_S021'!BN5</f>
        <v/>
      </c>
      <c r="U31" s="85">
        <f>'様式D-3_S021'!BO5</f>
        <v>0</v>
      </c>
      <c r="V31" s="86">
        <f>'様式D-3_S021'!BP5</f>
        <v>0</v>
      </c>
      <c r="W31" s="106">
        <f>'様式D-3_S021'!BQ5</f>
        <v>0.05</v>
      </c>
      <c r="X31" s="87">
        <f>'様式D-3_S021'!BR5</f>
        <v>0</v>
      </c>
      <c r="Y31" s="85">
        <f>'様式D-3_S021'!BS5</f>
        <v>0</v>
      </c>
      <c r="Z31" s="86">
        <f>'様式D-3_S021'!BT5</f>
        <v>0</v>
      </c>
      <c r="AA31" s="106">
        <f>'様式D-3_S021'!BU5</f>
        <v>0</v>
      </c>
      <c r="AB31" s="109">
        <f>'様式D-3_S021'!BV5</f>
        <v>1.85</v>
      </c>
      <c r="AC31" s="63"/>
      <c r="AD31" s="63"/>
      <c r="AE31" s="63"/>
      <c r="AF31" s="63"/>
      <c r="AG31" s="63"/>
      <c r="AH31" s="63"/>
      <c r="AI31" s="63"/>
      <c r="AJ31" s="63"/>
    </row>
    <row r="32" spans="2:36" x14ac:dyDescent="0.15">
      <c r="B32" s="135" t="str">
        <f>'様式D-3_S022'!AV5</f>
        <v>S022</v>
      </c>
      <c r="C32" s="149">
        <f>'様式D-3_S022'!AW5</f>
        <v>11</v>
      </c>
      <c r="D32" s="183" t="str">
        <f>'様式D-3_S022'!AX5</f>
        <v>Ⅱ</v>
      </c>
      <c r="E32" s="69" t="str">
        <f>'様式D-3_S022'!AY5</f>
        <v/>
      </c>
      <c r="F32" s="72" t="str">
        <f>'様式D-3_S022'!AZ5</f>
        <v/>
      </c>
      <c r="G32" s="72" t="str">
        <f>'様式D-3_S022'!BA5</f>
        <v/>
      </c>
      <c r="H32" s="41" t="str">
        <f>'様式D-3_S022'!BB5</f>
        <v/>
      </c>
      <c r="I32" s="75">
        <f>'様式D-3_S022'!BC5</f>
        <v>0</v>
      </c>
      <c r="J32" s="72">
        <f>'様式D-3_S022'!BD5</f>
        <v>0</v>
      </c>
      <c r="K32" s="72">
        <f>'様式D-3_S022'!BE5</f>
        <v>2</v>
      </c>
      <c r="L32" s="41">
        <f>'様式D-3_S022'!BF5</f>
        <v>0</v>
      </c>
      <c r="M32" s="75">
        <f>'様式D-3_S022'!BG5</f>
        <v>0</v>
      </c>
      <c r="N32" s="72">
        <f>'様式D-3_S022'!BH5</f>
        <v>0</v>
      </c>
      <c r="O32" s="72">
        <f>'様式D-3_S022'!BI5</f>
        <v>1</v>
      </c>
      <c r="P32" s="41">
        <f>'様式D-3_S022'!BJ5</f>
        <v>0</v>
      </c>
      <c r="Q32" s="104" t="str">
        <f>'様式D-3_S022'!BK5</f>
        <v/>
      </c>
      <c r="R32" s="103" t="str">
        <f>'様式D-3_S022'!BL5</f>
        <v/>
      </c>
      <c r="S32" s="105" t="str">
        <f>'様式D-3_S022'!BM5</f>
        <v/>
      </c>
      <c r="T32" s="102" t="str">
        <f>'様式D-3_S022'!BN5</f>
        <v/>
      </c>
      <c r="U32" s="85">
        <f>'様式D-3_S022'!BO5</f>
        <v>0</v>
      </c>
      <c r="V32" s="86">
        <f>'様式D-3_S022'!BP5</f>
        <v>0</v>
      </c>
      <c r="W32" s="106">
        <f>'様式D-3_S022'!BQ5</f>
        <v>0.05</v>
      </c>
      <c r="X32" s="87">
        <f>'様式D-3_S022'!BR5</f>
        <v>0</v>
      </c>
      <c r="Y32" s="85">
        <f>'様式D-3_S022'!BS5</f>
        <v>0</v>
      </c>
      <c r="Z32" s="86">
        <f>'様式D-3_S022'!BT5</f>
        <v>0</v>
      </c>
      <c r="AA32" s="106">
        <f>'様式D-3_S022'!BU5</f>
        <v>2.5499999999999998</v>
      </c>
      <c r="AB32" s="109">
        <f>'様式D-3_S022'!BV5</f>
        <v>0</v>
      </c>
      <c r="AC32" s="63"/>
      <c r="AD32" s="63"/>
      <c r="AE32" s="63"/>
      <c r="AF32" s="63"/>
      <c r="AG32" s="63"/>
      <c r="AH32" s="63"/>
      <c r="AI32" s="63"/>
      <c r="AJ32" s="63"/>
    </row>
    <row r="33" spans="2:36" x14ac:dyDescent="0.15">
      <c r="B33" s="135" t="str">
        <f>'様式D-3_S023'!AV5</f>
        <v>S023</v>
      </c>
      <c r="C33" s="149">
        <f>'様式D-3_S023'!AW5</f>
        <v>11</v>
      </c>
      <c r="D33" s="183" t="str">
        <f>'様式D-3_S023'!AX5</f>
        <v>Ⅱ</v>
      </c>
      <c r="E33" s="69" t="str">
        <f>'様式D-3_S023'!AY5</f>
        <v/>
      </c>
      <c r="F33" s="72" t="str">
        <f>'様式D-3_S023'!AZ5</f>
        <v/>
      </c>
      <c r="G33" s="72">
        <f>'様式D-3_S023'!BA5</f>
        <v>1</v>
      </c>
      <c r="H33" s="41" t="str">
        <f>'様式D-3_S023'!BB5</f>
        <v/>
      </c>
      <c r="I33" s="75">
        <f>'様式D-3_S023'!BC5</f>
        <v>0</v>
      </c>
      <c r="J33" s="72">
        <f>'様式D-3_S023'!BD5</f>
        <v>0</v>
      </c>
      <c r="K33" s="72">
        <f>'様式D-3_S023'!BE5</f>
        <v>1</v>
      </c>
      <c r="L33" s="41">
        <f>'様式D-3_S023'!BF5</f>
        <v>0</v>
      </c>
      <c r="M33" s="75">
        <f>'様式D-3_S023'!BG5</f>
        <v>0</v>
      </c>
      <c r="N33" s="72">
        <f>'様式D-3_S023'!BH5</f>
        <v>0</v>
      </c>
      <c r="O33" s="72">
        <f>'様式D-3_S023'!BI5</f>
        <v>0</v>
      </c>
      <c r="P33" s="41">
        <f>'様式D-3_S023'!BJ5</f>
        <v>0</v>
      </c>
      <c r="Q33" s="104" t="str">
        <f>'様式D-3_S023'!BK5</f>
        <v/>
      </c>
      <c r="R33" s="103" t="str">
        <f>'様式D-3_S023'!BL5</f>
        <v/>
      </c>
      <c r="S33" s="105">
        <f>'様式D-3_S023'!BM5</f>
        <v>11</v>
      </c>
      <c r="T33" s="102" t="str">
        <f>'様式D-3_S023'!BN5</f>
        <v/>
      </c>
      <c r="U33" s="85">
        <f>'様式D-3_S023'!BO5</f>
        <v>0</v>
      </c>
      <c r="V33" s="86">
        <f>'様式D-3_S023'!BP5</f>
        <v>0</v>
      </c>
      <c r="W33" s="106">
        <f>'様式D-3_S023'!BQ5</f>
        <v>0.04</v>
      </c>
      <c r="X33" s="87">
        <f>'様式D-3_S023'!BR5</f>
        <v>0</v>
      </c>
      <c r="Y33" s="85">
        <f>'様式D-3_S023'!BS5</f>
        <v>0</v>
      </c>
      <c r="Z33" s="86">
        <f>'様式D-3_S023'!BT5</f>
        <v>0</v>
      </c>
      <c r="AA33" s="106">
        <f>'様式D-3_S023'!BU5</f>
        <v>0</v>
      </c>
      <c r="AB33" s="109">
        <f>'様式D-3_S023'!BV5</f>
        <v>0</v>
      </c>
      <c r="AC33" s="63"/>
      <c r="AD33" s="63"/>
      <c r="AE33" s="63"/>
      <c r="AF33" s="63"/>
      <c r="AG33" s="63"/>
      <c r="AH33" s="63"/>
      <c r="AI33" s="63"/>
      <c r="AJ33" s="63"/>
    </row>
    <row r="34" spans="2:36" x14ac:dyDescent="0.15">
      <c r="B34" s="135" t="str">
        <f>'様式D-3_S024'!AV5</f>
        <v>S024</v>
      </c>
      <c r="C34" s="149">
        <f>'様式D-3_S024'!AW5</f>
        <v>11</v>
      </c>
      <c r="D34" s="183" t="str">
        <f>'様式D-3_S024'!AX5</f>
        <v>Ⅱ</v>
      </c>
      <c r="E34" s="69" t="str">
        <f>'様式D-3_S024'!AY5</f>
        <v/>
      </c>
      <c r="F34" s="72" t="str">
        <f>'様式D-3_S024'!AZ5</f>
        <v/>
      </c>
      <c r="G34" s="72" t="str">
        <f>'様式D-3_S024'!BA5</f>
        <v/>
      </c>
      <c r="H34" s="41" t="str">
        <f>'様式D-3_S024'!BB5</f>
        <v/>
      </c>
      <c r="I34" s="75">
        <f>'様式D-3_S024'!BC5</f>
        <v>0</v>
      </c>
      <c r="J34" s="72">
        <f>'様式D-3_S024'!BD5</f>
        <v>0</v>
      </c>
      <c r="K34" s="72">
        <f>'様式D-3_S024'!BE5</f>
        <v>0</v>
      </c>
      <c r="L34" s="41">
        <f>'様式D-3_S024'!BF5</f>
        <v>1</v>
      </c>
      <c r="M34" s="75">
        <f>'様式D-3_S024'!BG5</f>
        <v>0</v>
      </c>
      <c r="N34" s="72">
        <f>'様式D-3_S024'!BH5</f>
        <v>0</v>
      </c>
      <c r="O34" s="72">
        <f>'様式D-3_S024'!BI5</f>
        <v>0</v>
      </c>
      <c r="P34" s="41">
        <f>'様式D-3_S024'!BJ5</f>
        <v>1</v>
      </c>
      <c r="Q34" s="104" t="str">
        <f>'様式D-3_S024'!BK5</f>
        <v/>
      </c>
      <c r="R34" s="103" t="str">
        <f>'様式D-3_S024'!BL5</f>
        <v/>
      </c>
      <c r="S34" s="105" t="str">
        <f>'様式D-3_S024'!BM5</f>
        <v/>
      </c>
      <c r="T34" s="102" t="str">
        <f>'様式D-3_S024'!BN5</f>
        <v/>
      </c>
      <c r="U34" s="85">
        <f>'様式D-3_S024'!BO5</f>
        <v>0</v>
      </c>
      <c r="V34" s="86">
        <f>'様式D-3_S024'!BP5</f>
        <v>0</v>
      </c>
      <c r="W34" s="106">
        <f>'様式D-3_S024'!BQ5</f>
        <v>0</v>
      </c>
      <c r="X34" s="87">
        <f>'様式D-3_S024'!BR5</f>
        <v>0.1</v>
      </c>
      <c r="Y34" s="85">
        <f>'様式D-3_S024'!BS5</f>
        <v>0</v>
      </c>
      <c r="Z34" s="86">
        <f>'様式D-3_S024'!BT5</f>
        <v>0</v>
      </c>
      <c r="AA34" s="106">
        <f>'様式D-3_S024'!BU5</f>
        <v>0</v>
      </c>
      <c r="AB34" s="109">
        <f>'様式D-3_S024'!BV5</f>
        <v>0.73</v>
      </c>
      <c r="AC34" s="63"/>
      <c r="AD34" s="63"/>
      <c r="AE34" s="63"/>
      <c r="AF34" s="63"/>
      <c r="AG34" s="63"/>
      <c r="AH34" s="63"/>
      <c r="AI34" s="63"/>
      <c r="AJ34" s="63"/>
    </row>
    <row r="35" spans="2:36" x14ac:dyDescent="0.15">
      <c r="B35" s="135" t="str">
        <f>'様式D-3_S025'!AV5</f>
        <v>S025</v>
      </c>
      <c r="C35" s="149">
        <f>'様式D-3_S025'!AW5</f>
        <v>11</v>
      </c>
      <c r="D35" s="183" t="str">
        <f>'様式D-3_S025'!AX5</f>
        <v>Ⅰ</v>
      </c>
      <c r="E35" s="69" t="str">
        <f>'様式D-3_S025'!AY5</f>
        <v/>
      </c>
      <c r="F35" s="72" t="str">
        <f>'様式D-3_S025'!AZ5</f>
        <v/>
      </c>
      <c r="G35" s="72" t="str">
        <f>'様式D-3_S025'!BA5</f>
        <v/>
      </c>
      <c r="H35" s="41" t="str">
        <f>'様式D-3_S025'!BB5</f>
        <v/>
      </c>
      <c r="I35" s="75">
        <f>'様式D-3_S025'!BC5</f>
        <v>0</v>
      </c>
      <c r="J35" s="72">
        <f>'様式D-3_S025'!BD5</f>
        <v>0</v>
      </c>
      <c r="K35" s="72">
        <f>'様式D-3_S025'!BE5</f>
        <v>0</v>
      </c>
      <c r="L35" s="41">
        <f>'様式D-3_S025'!BF5</f>
        <v>0</v>
      </c>
      <c r="M35" s="75">
        <f>'様式D-3_S025'!BG5</f>
        <v>0</v>
      </c>
      <c r="N35" s="72">
        <f>'様式D-3_S025'!BH5</f>
        <v>0</v>
      </c>
      <c r="O35" s="72">
        <f>'様式D-3_S025'!BI5</f>
        <v>0</v>
      </c>
      <c r="P35" s="41">
        <f>'様式D-3_S025'!BJ5</f>
        <v>0</v>
      </c>
      <c r="Q35" s="104" t="str">
        <f>'様式D-3_S025'!BK5</f>
        <v/>
      </c>
      <c r="R35" s="103" t="str">
        <f>'様式D-3_S025'!BL5</f>
        <v/>
      </c>
      <c r="S35" s="105" t="str">
        <f>'様式D-3_S025'!BM5</f>
        <v/>
      </c>
      <c r="T35" s="102" t="str">
        <f>'様式D-3_S025'!BN5</f>
        <v/>
      </c>
      <c r="U35" s="85">
        <f>'様式D-3_S025'!BO5</f>
        <v>0</v>
      </c>
      <c r="V35" s="86">
        <f>'様式D-3_S025'!BP5</f>
        <v>0</v>
      </c>
      <c r="W35" s="106">
        <f>'様式D-3_S025'!BQ5</f>
        <v>0</v>
      </c>
      <c r="X35" s="87">
        <f>'様式D-3_S025'!BR5</f>
        <v>0</v>
      </c>
      <c r="Y35" s="85">
        <f>'様式D-3_S025'!BS5</f>
        <v>0</v>
      </c>
      <c r="Z35" s="86">
        <f>'様式D-3_S025'!BT5</f>
        <v>0</v>
      </c>
      <c r="AA35" s="106">
        <f>'様式D-3_S025'!BU5</f>
        <v>0</v>
      </c>
      <c r="AB35" s="109">
        <f>'様式D-3_S025'!BV5</f>
        <v>0</v>
      </c>
      <c r="AC35" s="63"/>
      <c r="AD35" s="63"/>
      <c r="AE35" s="63"/>
      <c r="AF35" s="63"/>
      <c r="AG35" s="63"/>
      <c r="AH35" s="63"/>
      <c r="AI35" s="63"/>
      <c r="AJ35" s="63"/>
    </row>
    <row r="36" spans="2:36" x14ac:dyDescent="0.15">
      <c r="B36" s="135" t="str">
        <f>'様式D-3_PE'!AV5</f>
        <v>PE</v>
      </c>
      <c r="C36" s="149">
        <f>'様式D-3_PE'!AW5</f>
        <v>8.6999999999999993</v>
      </c>
      <c r="D36" s="183" t="str">
        <f>'様式D-3_PE'!AX5</f>
        <v>Ⅰ</v>
      </c>
      <c r="E36" s="69" t="str">
        <f>'様式D-3_PE'!AY5</f>
        <v/>
      </c>
      <c r="F36" s="72" t="str">
        <f>'様式D-3_PE'!AZ5</f>
        <v/>
      </c>
      <c r="G36" s="72" t="str">
        <f>'様式D-3_PE'!BA5</f>
        <v/>
      </c>
      <c r="H36" s="41" t="str">
        <f>'様式D-3_PE'!BB5</f>
        <v/>
      </c>
      <c r="I36" s="75">
        <f>'様式D-3_PE'!BC5</f>
        <v>0</v>
      </c>
      <c r="J36" s="72">
        <f>'様式D-3_PE'!BD5</f>
        <v>0</v>
      </c>
      <c r="K36" s="72">
        <f>'様式D-3_PE'!BE5</f>
        <v>0</v>
      </c>
      <c r="L36" s="41">
        <f>'様式D-3_PE'!BF5</f>
        <v>0</v>
      </c>
      <c r="M36" s="75">
        <f>'様式D-3_PE'!BG5</f>
        <v>0</v>
      </c>
      <c r="N36" s="72">
        <f>'様式D-3_PE'!BH5</f>
        <v>0</v>
      </c>
      <c r="O36" s="72">
        <f>'様式D-3_PE'!BI5</f>
        <v>0</v>
      </c>
      <c r="P36" s="41">
        <f>'様式D-3_PE'!BJ5</f>
        <v>0</v>
      </c>
      <c r="Q36" s="104" t="str">
        <f>'様式D-3_PE'!BK5</f>
        <v/>
      </c>
      <c r="R36" s="103" t="str">
        <f>'様式D-3_PE'!BL5</f>
        <v/>
      </c>
      <c r="S36" s="105" t="str">
        <f>'様式D-3_PE'!BM5</f>
        <v/>
      </c>
      <c r="T36" s="102" t="str">
        <f>'様式D-3_PE'!BN5</f>
        <v/>
      </c>
      <c r="U36" s="85">
        <f>'様式D-3_PE'!BO5</f>
        <v>0</v>
      </c>
      <c r="V36" s="86">
        <f>'様式D-3_PE'!BP5</f>
        <v>0</v>
      </c>
      <c r="W36" s="106">
        <f>'様式D-3_PE'!BQ5</f>
        <v>0</v>
      </c>
      <c r="X36" s="87">
        <f>'様式D-3_PE'!BR5</f>
        <v>0</v>
      </c>
      <c r="Y36" s="85">
        <f>'様式D-3_PE'!BS5</f>
        <v>0</v>
      </c>
      <c r="Z36" s="86">
        <f>'様式D-3_PE'!BT5</f>
        <v>0</v>
      </c>
      <c r="AA36" s="106">
        <f>'様式D-3_PE'!BU5</f>
        <v>0</v>
      </c>
      <c r="AB36" s="109">
        <f>'様式D-3_PE'!BV5</f>
        <v>0</v>
      </c>
      <c r="AC36" s="63"/>
      <c r="AD36" s="63"/>
      <c r="AE36" s="63"/>
      <c r="AF36" s="63"/>
      <c r="AG36" s="63"/>
      <c r="AH36" s="63"/>
      <c r="AI36" s="63"/>
      <c r="AJ36" s="63"/>
    </row>
    <row r="37" spans="2:36" x14ac:dyDescent="0.15">
      <c r="B37" s="135"/>
      <c r="C37" s="149"/>
      <c r="D37" s="183"/>
      <c r="E37" s="69"/>
      <c r="F37" s="72"/>
      <c r="G37" s="72"/>
      <c r="H37" s="41"/>
      <c r="I37" s="75"/>
      <c r="J37" s="72"/>
      <c r="K37" s="72"/>
      <c r="L37" s="41"/>
      <c r="M37" s="75"/>
      <c r="N37" s="72"/>
      <c r="O37" s="72"/>
      <c r="P37" s="41"/>
      <c r="Q37" s="104"/>
      <c r="R37" s="103"/>
      <c r="S37" s="105"/>
      <c r="T37" s="102"/>
      <c r="U37" s="85"/>
      <c r="V37" s="86"/>
      <c r="W37" s="106"/>
      <c r="X37" s="87"/>
      <c r="Y37" s="85"/>
      <c r="Z37" s="86"/>
      <c r="AA37" s="106"/>
      <c r="AB37" s="109"/>
      <c r="AC37" s="63"/>
      <c r="AD37" s="63"/>
      <c r="AE37" s="63"/>
      <c r="AF37" s="63"/>
      <c r="AG37" s="63"/>
      <c r="AH37" s="63"/>
      <c r="AI37" s="63"/>
      <c r="AJ37" s="63"/>
    </row>
    <row r="38" spans="2:36" x14ac:dyDescent="0.15">
      <c r="B38" s="135"/>
      <c r="C38" s="149"/>
      <c r="D38" s="183"/>
      <c r="E38" s="69"/>
      <c r="F38" s="72"/>
      <c r="G38" s="72"/>
      <c r="H38" s="41"/>
      <c r="I38" s="75"/>
      <c r="J38" s="72"/>
      <c r="K38" s="72"/>
      <c r="L38" s="41"/>
      <c r="M38" s="75"/>
      <c r="N38" s="72"/>
      <c r="O38" s="72"/>
      <c r="P38" s="41"/>
      <c r="Q38" s="104"/>
      <c r="R38" s="103"/>
      <c r="S38" s="105"/>
      <c r="T38" s="102"/>
      <c r="U38" s="85"/>
      <c r="V38" s="86"/>
      <c r="W38" s="106"/>
      <c r="X38" s="87"/>
      <c r="Y38" s="85"/>
      <c r="Z38" s="86"/>
      <c r="AA38" s="106"/>
      <c r="AB38" s="109"/>
      <c r="AC38" s="63"/>
      <c r="AD38" s="63"/>
      <c r="AE38" s="63"/>
      <c r="AF38" s="63"/>
      <c r="AG38" s="63"/>
      <c r="AH38" s="63"/>
      <c r="AI38" s="63"/>
      <c r="AJ38" s="63"/>
    </row>
    <row r="39" spans="2:36" x14ac:dyDescent="0.15">
      <c r="B39" s="135"/>
      <c r="C39" s="149"/>
      <c r="D39" s="183"/>
      <c r="E39" s="69"/>
      <c r="F39" s="72"/>
      <c r="G39" s="72"/>
      <c r="H39" s="41"/>
      <c r="I39" s="75"/>
      <c r="J39" s="72"/>
      <c r="K39" s="72"/>
      <c r="L39" s="41"/>
      <c r="M39" s="75"/>
      <c r="N39" s="72"/>
      <c r="O39" s="72"/>
      <c r="P39" s="41"/>
      <c r="Q39" s="104"/>
      <c r="R39" s="103"/>
      <c r="S39" s="105"/>
      <c r="T39" s="102"/>
      <c r="U39" s="85"/>
      <c r="V39" s="86"/>
      <c r="W39" s="106"/>
      <c r="X39" s="87"/>
      <c r="Y39" s="85"/>
      <c r="Z39" s="86"/>
      <c r="AA39" s="106"/>
      <c r="AB39" s="109"/>
      <c r="AC39" s="63"/>
      <c r="AD39" s="63"/>
      <c r="AE39" s="63"/>
      <c r="AF39" s="63"/>
      <c r="AG39" s="63"/>
      <c r="AH39" s="63"/>
      <c r="AI39" s="63"/>
      <c r="AJ39" s="63"/>
    </row>
    <row r="40" spans="2:36" x14ac:dyDescent="0.15">
      <c r="B40" s="135"/>
      <c r="C40" s="149"/>
      <c r="D40" s="183"/>
      <c r="E40" s="69"/>
      <c r="F40" s="72"/>
      <c r="G40" s="72"/>
      <c r="H40" s="41"/>
      <c r="I40" s="75"/>
      <c r="J40" s="72"/>
      <c r="K40" s="72"/>
      <c r="L40" s="41"/>
      <c r="M40" s="75"/>
      <c r="N40" s="72"/>
      <c r="O40" s="72"/>
      <c r="P40" s="41"/>
      <c r="Q40" s="104"/>
      <c r="R40" s="103"/>
      <c r="S40" s="105"/>
      <c r="T40" s="102"/>
      <c r="U40" s="85"/>
      <c r="V40" s="86"/>
      <c r="W40" s="106"/>
      <c r="X40" s="87"/>
      <c r="Y40" s="85"/>
      <c r="Z40" s="86"/>
      <c r="AA40" s="106"/>
      <c r="AB40" s="109"/>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033" t="s">
        <v>236</v>
      </c>
      <c r="C44" s="1034"/>
      <c r="D44" s="1035"/>
      <c r="E44" s="1057">
        <f>SUM(E10:E43)</f>
        <v>0</v>
      </c>
      <c r="F44" s="1055">
        <f t="shared" ref="F44:O44" si="0">SUM(F10:F43)</f>
        <v>0</v>
      </c>
      <c r="G44" s="185">
        <f>SUM(G10:G43)</f>
        <v>3</v>
      </c>
      <c r="H44" s="186">
        <f t="shared" si="0"/>
        <v>1</v>
      </c>
      <c r="I44" s="1059">
        <f t="shared" si="0"/>
        <v>0</v>
      </c>
      <c r="J44" s="1055">
        <f>SUM(J10:J43)</f>
        <v>0</v>
      </c>
      <c r="K44" s="185">
        <f t="shared" si="0"/>
        <v>10</v>
      </c>
      <c r="L44" s="186">
        <f t="shared" si="0"/>
        <v>17</v>
      </c>
      <c r="M44" s="1059">
        <f>SUM(M10:M43)</f>
        <v>0</v>
      </c>
      <c r="N44" s="1055">
        <f t="shared" si="0"/>
        <v>0</v>
      </c>
      <c r="O44" s="187">
        <f t="shared" si="0"/>
        <v>5</v>
      </c>
      <c r="P44" s="188">
        <f t="shared" ref="P44:U44" si="1">SUM(P10:P43)</f>
        <v>23</v>
      </c>
      <c r="Q44" s="189">
        <f t="shared" si="1"/>
        <v>0</v>
      </c>
      <c r="R44" s="190">
        <f t="shared" si="1"/>
        <v>0</v>
      </c>
      <c r="S44" s="191">
        <f t="shared" si="1"/>
        <v>32</v>
      </c>
      <c r="T44" s="192">
        <f t="shared" si="1"/>
        <v>11</v>
      </c>
      <c r="U44" s="193">
        <f t="shared" si="1"/>
        <v>0</v>
      </c>
      <c r="V44" s="194">
        <f t="shared" ref="V44:X44" si="2">SUM(V10:V43)</f>
        <v>0</v>
      </c>
      <c r="W44" s="195">
        <f t="shared" si="2"/>
        <v>0.24000000000000002</v>
      </c>
      <c r="X44" s="196">
        <f t="shared" si="2"/>
        <v>23.620000000000005</v>
      </c>
      <c r="Y44" s="193">
        <f>SUM(Y10:Y43)</f>
        <v>0</v>
      </c>
      <c r="Z44" s="194">
        <f>SUM(Z10:Z43)</f>
        <v>0</v>
      </c>
      <c r="AA44" s="195">
        <f>SUM(AA10:AA43)</f>
        <v>11.93</v>
      </c>
      <c r="AB44" s="197">
        <f>SUM(AB10:AB43)</f>
        <v>53.13</v>
      </c>
      <c r="AC44" s="65"/>
      <c r="AD44" s="65"/>
      <c r="AE44" s="65"/>
      <c r="AF44" s="65"/>
      <c r="AG44" s="65"/>
      <c r="AH44" s="65"/>
      <c r="AI44" s="65"/>
    </row>
    <row r="45" spans="2:36" ht="15" customHeight="1" thickBot="1" x14ac:dyDescent="0.2">
      <c r="B45" s="1036"/>
      <c r="C45" s="1037"/>
      <c r="D45" s="1038"/>
      <c r="E45" s="1058"/>
      <c r="F45" s="1056"/>
      <c r="G45" s="1061">
        <f>G44+H44</f>
        <v>4</v>
      </c>
      <c r="H45" s="1062"/>
      <c r="I45" s="1060"/>
      <c r="J45" s="1056"/>
      <c r="K45" s="1061">
        <f>K44+L44</f>
        <v>27</v>
      </c>
      <c r="L45" s="1062"/>
      <c r="M45" s="1060"/>
      <c r="N45" s="1056"/>
      <c r="O45" s="1063">
        <f>O44+P44</f>
        <v>28</v>
      </c>
      <c r="P45" s="1038"/>
      <c r="Q45" s="1064"/>
      <c r="R45" s="1065"/>
      <c r="S45" s="1065"/>
      <c r="T45" s="1065"/>
      <c r="U45" s="1065"/>
      <c r="V45" s="1065"/>
      <c r="W45" s="1065"/>
      <c r="X45" s="1065"/>
      <c r="Y45" s="1065"/>
      <c r="Z45" s="1065"/>
      <c r="AA45" s="1065"/>
      <c r="AB45" s="1066"/>
    </row>
    <row r="46" spans="2:36" x14ac:dyDescent="0.15">
      <c r="B46" s="152" t="s">
        <v>237</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238</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239</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240</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241</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Z2:AB3"/>
    <mergeCell ref="B3:E3"/>
    <mergeCell ref="T2:U3"/>
    <mergeCell ref="F2:K2"/>
    <mergeCell ref="L2:N2"/>
    <mergeCell ref="O2:S2"/>
    <mergeCell ref="F3:K3"/>
    <mergeCell ref="B2:E2"/>
    <mergeCell ref="Q8:T8"/>
    <mergeCell ref="B7:B9"/>
    <mergeCell ref="Q7:T7"/>
    <mergeCell ref="I8:L8"/>
    <mergeCell ref="Y2:Y3"/>
    <mergeCell ref="E7:P7"/>
    <mergeCell ref="E8:H8"/>
    <mergeCell ref="C7:C9"/>
    <mergeCell ref="D7:D9"/>
    <mergeCell ref="B6:D6"/>
    <mergeCell ref="E6:P6"/>
    <mergeCell ref="M44:M45"/>
    <mergeCell ref="G45:H45"/>
    <mergeCell ref="K45:L45"/>
    <mergeCell ref="O45:P45"/>
    <mergeCell ref="Q45:AB45"/>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s>
  <phoneticPr fontId="12"/>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AEFC8AB-3A74-4DE3-909C-91989C5F2104}">
          <x14:formula1>
            <xm:f>'(参考)リスト'!$G$16:$G$19</xm:f>
          </x14:formula1>
          <xm:sqref>D36:D43</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topLeftCell="A6" zoomScale="72" zoomScaleNormal="55" zoomScaleSheetLayoutView="72"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985</v>
      </c>
      <c r="C2" s="3"/>
      <c r="D2" s="3"/>
      <c r="E2" s="3"/>
      <c r="F2" s="3"/>
      <c r="G2" s="3"/>
      <c r="H2" s="3"/>
      <c r="I2" s="3"/>
      <c r="J2" s="3"/>
      <c r="K2" s="3"/>
      <c r="L2" s="3"/>
      <c r="M2" s="3"/>
      <c r="N2" s="3"/>
      <c r="O2" s="77"/>
      <c r="P2" s="78"/>
      <c r="Q2" s="1115"/>
      <c r="R2" s="1116"/>
      <c r="S2" s="1116"/>
      <c r="T2" s="1116"/>
      <c r="U2" s="1117" t="s">
        <v>379</v>
      </c>
      <c r="V2" s="1118"/>
      <c r="W2" s="1119"/>
      <c r="X2" s="1112" t="s">
        <v>380</v>
      </c>
      <c r="Y2" s="1113"/>
      <c r="Z2" s="1114"/>
    </row>
    <row r="3" spans="2:26" s="1" customFormat="1" ht="25.35" customHeight="1" x14ac:dyDescent="0.15">
      <c r="B3" s="505" t="s">
        <v>381</v>
      </c>
      <c r="C3" s="506"/>
      <c r="D3" s="507"/>
      <c r="E3" s="673" t="s">
        <v>382</v>
      </c>
      <c r="F3" s="674"/>
      <c r="G3" s="674"/>
      <c r="H3" s="675"/>
      <c r="I3" s="1120" t="s">
        <v>383</v>
      </c>
      <c r="J3" s="1121"/>
      <c r="K3" s="676"/>
      <c r="L3" s="1122" t="s">
        <v>504</v>
      </c>
      <c r="M3" s="1123"/>
      <c r="N3" s="1124"/>
      <c r="O3" s="530" t="s">
        <v>505</v>
      </c>
      <c r="P3" s="531"/>
      <c r="Q3" s="532"/>
      <c r="R3" s="688" t="s">
        <v>506</v>
      </c>
      <c r="S3" s="689"/>
      <c r="T3" s="690"/>
      <c r="U3" s="542" t="s">
        <v>503</v>
      </c>
      <c r="V3" s="543"/>
      <c r="W3" s="543"/>
      <c r="X3" s="1106">
        <v>45903</v>
      </c>
      <c r="Y3" s="1107"/>
      <c r="Z3" s="1108"/>
    </row>
    <row r="4" spans="2:26" s="1" customFormat="1" ht="25.35" customHeight="1" x14ac:dyDescent="0.15">
      <c r="B4" s="519" t="s">
        <v>522</v>
      </c>
      <c r="C4" s="520"/>
      <c r="D4" s="521"/>
      <c r="E4" s="685" t="s">
        <v>389</v>
      </c>
      <c r="F4" s="686"/>
      <c r="G4" s="686"/>
      <c r="H4" s="687"/>
      <c r="I4" s="653" t="s">
        <v>385</v>
      </c>
      <c r="J4" s="654"/>
      <c r="K4" s="655"/>
      <c r="L4" s="1112" t="s">
        <v>386</v>
      </c>
      <c r="M4" s="1113"/>
      <c r="N4" s="1114"/>
      <c r="O4" s="533"/>
      <c r="P4" s="534"/>
      <c r="Q4" s="535"/>
      <c r="R4" s="691" t="s">
        <v>507</v>
      </c>
      <c r="S4" s="692"/>
      <c r="T4" s="693"/>
      <c r="U4" s="545"/>
      <c r="V4" s="546"/>
      <c r="W4" s="546"/>
      <c r="X4" s="1109"/>
      <c r="Y4" s="1110"/>
      <c r="Z4" s="1111"/>
    </row>
    <row r="5" spans="2:26" ht="50.1" customHeight="1" x14ac:dyDescent="0.15">
      <c r="B5" s="1103" t="s">
        <v>242</v>
      </c>
      <c r="C5" s="1104"/>
      <c r="D5" s="1104"/>
      <c r="E5" s="1104"/>
      <c r="F5" s="1104"/>
      <c r="G5" s="1104"/>
      <c r="H5" s="1104"/>
      <c r="I5" s="1104"/>
      <c r="J5" s="1104"/>
      <c r="K5" s="1104"/>
      <c r="L5" s="1104"/>
      <c r="M5" s="1104"/>
      <c r="N5" s="1104"/>
      <c r="O5" s="1104"/>
      <c r="P5" s="1104"/>
      <c r="Q5" s="1104"/>
      <c r="R5" s="1104"/>
      <c r="S5" s="1104"/>
      <c r="T5" s="1104"/>
      <c r="U5" s="1104"/>
      <c r="V5" s="1104"/>
      <c r="W5" s="1104"/>
      <c r="X5" s="1104"/>
      <c r="Y5" s="1104"/>
      <c r="Z5" s="1105"/>
    </row>
    <row r="6" spans="2:26" ht="50.1" customHeight="1" x14ac:dyDescent="0.15">
      <c r="B6" s="1094" t="s">
        <v>998</v>
      </c>
      <c r="C6" s="1095"/>
      <c r="D6" s="1095"/>
      <c r="E6" s="1095"/>
      <c r="F6" s="1095"/>
      <c r="G6" s="1095"/>
      <c r="H6" s="1095"/>
      <c r="I6" s="1095"/>
      <c r="J6" s="1095"/>
      <c r="K6" s="1095"/>
      <c r="L6" s="1095"/>
      <c r="M6" s="1095"/>
      <c r="N6" s="1095"/>
      <c r="O6" s="1095"/>
      <c r="P6" s="1095"/>
      <c r="Q6" s="1095"/>
      <c r="R6" s="1095"/>
      <c r="S6" s="1095"/>
      <c r="T6" s="1095"/>
      <c r="U6" s="1095"/>
      <c r="V6" s="1095"/>
      <c r="W6" s="1095"/>
      <c r="X6" s="1095"/>
      <c r="Y6" s="1095"/>
      <c r="Z6" s="1096"/>
    </row>
    <row r="7" spans="2:26" ht="100.35" customHeight="1" x14ac:dyDescent="0.15">
      <c r="B7" s="1097"/>
      <c r="C7" s="1098"/>
      <c r="D7" s="1098"/>
      <c r="E7" s="1098"/>
      <c r="F7" s="1098"/>
      <c r="G7" s="1098"/>
      <c r="H7" s="1098"/>
      <c r="I7" s="1098"/>
      <c r="J7" s="1098"/>
      <c r="K7" s="1098"/>
      <c r="L7" s="1098"/>
      <c r="M7" s="1098"/>
      <c r="N7" s="1098"/>
      <c r="O7" s="1098"/>
      <c r="P7" s="1098"/>
      <c r="Q7" s="1098"/>
      <c r="R7" s="1098"/>
      <c r="S7" s="1098"/>
      <c r="T7" s="1098"/>
      <c r="U7" s="1098"/>
      <c r="V7" s="1098"/>
      <c r="W7" s="1098"/>
      <c r="X7" s="1098"/>
      <c r="Y7" s="1098"/>
      <c r="Z7" s="1099"/>
    </row>
    <row r="8" spans="2:26" ht="50.1" customHeight="1" x14ac:dyDescent="0.15">
      <c r="B8" s="1097"/>
      <c r="C8" s="1098"/>
      <c r="D8" s="1098"/>
      <c r="E8" s="1098"/>
      <c r="F8" s="1098"/>
      <c r="G8" s="1098"/>
      <c r="H8" s="1098"/>
      <c r="I8" s="1098"/>
      <c r="J8" s="1098"/>
      <c r="K8" s="1098"/>
      <c r="L8" s="1098"/>
      <c r="M8" s="1098"/>
      <c r="N8" s="1098"/>
      <c r="O8" s="1098"/>
      <c r="P8" s="1098"/>
      <c r="Q8" s="1098"/>
      <c r="R8" s="1098"/>
      <c r="S8" s="1098"/>
      <c r="T8" s="1098"/>
      <c r="U8" s="1098"/>
      <c r="V8" s="1098"/>
      <c r="W8" s="1098"/>
      <c r="X8" s="1098"/>
      <c r="Y8" s="1098"/>
      <c r="Z8" s="1099"/>
    </row>
    <row r="9" spans="2:26" ht="100.35" customHeight="1" x14ac:dyDescent="0.15">
      <c r="B9" s="1097"/>
      <c r="C9" s="1098"/>
      <c r="D9" s="1098"/>
      <c r="E9" s="1098"/>
      <c r="F9" s="1098"/>
      <c r="G9" s="1098"/>
      <c r="H9" s="1098"/>
      <c r="I9" s="1098"/>
      <c r="J9" s="1098"/>
      <c r="K9" s="1098"/>
      <c r="L9" s="1098"/>
      <c r="M9" s="1098"/>
      <c r="N9" s="1098"/>
      <c r="O9" s="1098"/>
      <c r="P9" s="1098"/>
      <c r="Q9" s="1098"/>
      <c r="R9" s="1098"/>
      <c r="S9" s="1098"/>
      <c r="T9" s="1098"/>
      <c r="U9" s="1098"/>
      <c r="V9" s="1098"/>
      <c r="W9" s="1098"/>
      <c r="X9" s="1098"/>
      <c r="Y9" s="1098"/>
      <c r="Z9" s="1099"/>
    </row>
    <row r="10" spans="2:26" ht="50.1" customHeight="1" x14ac:dyDescent="0.15">
      <c r="B10" s="1097"/>
      <c r="C10" s="1098"/>
      <c r="D10" s="1098"/>
      <c r="E10" s="1098"/>
      <c r="F10" s="1098"/>
      <c r="G10" s="1098"/>
      <c r="H10" s="1098"/>
      <c r="I10" s="1098"/>
      <c r="J10" s="1098"/>
      <c r="K10" s="1098"/>
      <c r="L10" s="1098"/>
      <c r="M10" s="1098"/>
      <c r="N10" s="1098"/>
      <c r="O10" s="1098"/>
      <c r="P10" s="1098"/>
      <c r="Q10" s="1098"/>
      <c r="R10" s="1098"/>
      <c r="S10" s="1098"/>
      <c r="T10" s="1098"/>
      <c r="U10" s="1098"/>
      <c r="V10" s="1098"/>
      <c r="W10" s="1098"/>
      <c r="X10" s="1098"/>
      <c r="Y10" s="1098"/>
      <c r="Z10" s="1099"/>
    </row>
    <row r="11" spans="2:26" ht="100.35" customHeight="1" x14ac:dyDescent="0.15">
      <c r="B11" s="1097"/>
      <c r="C11" s="1098"/>
      <c r="D11" s="1098"/>
      <c r="E11" s="1098"/>
      <c r="F11" s="1098"/>
      <c r="G11" s="1098"/>
      <c r="H11" s="1098"/>
      <c r="I11" s="1098"/>
      <c r="J11" s="1098"/>
      <c r="K11" s="1098"/>
      <c r="L11" s="1098"/>
      <c r="M11" s="1098"/>
      <c r="N11" s="1098"/>
      <c r="O11" s="1098"/>
      <c r="P11" s="1098"/>
      <c r="Q11" s="1098"/>
      <c r="R11" s="1098"/>
      <c r="S11" s="1098"/>
      <c r="T11" s="1098"/>
      <c r="U11" s="1098"/>
      <c r="V11" s="1098"/>
      <c r="W11" s="1098"/>
      <c r="X11" s="1098"/>
      <c r="Y11" s="1098"/>
      <c r="Z11" s="1099"/>
    </row>
    <row r="12" spans="2:26" ht="50.1" customHeight="1" x14ac:dyDescent="0.15">
      <c r="B12" s="1097"/>
      <c r="C12" s="1098"/>
      <c r="D12" s="1098"/>
      <c r="E12" s="1098"/>
      <c r="F12" s="1098"/>
      <c r="G12" s="1098"/>
      <c r="H12" s="1098"/>
      <c r="I12" s="1098"/>
      <c r="J12" s="1098"/>
      <c r="K12" s="1098"/>
      <c r="L12" s="1098"/>
      <c r="M12" s="1098"/>
      <c r="N12" s="1098"/>
      <c r="O12" s="1098"/>
      <c r="P12" s="1098"/>
      <c r="Q12" s="1098"/>
      <c r="R12" s="1098"/>
      <c r="S12" s="1098"/>
      <c r="T12" s="1098"/>
      <c r="U12" s="1098"/>
      <c r="V12" s="1098"/>
      <c r="W12" s="1098"/>
      <c r="X12" s="1098"/>
      <c r="Y12" s="1098"/>
      <c r="Z12" s="1099"/>
    </row>
    <row r="13" spans="2:26" ht="100.35" customHeight="1" x14ac:dyDescent="0.15">
      <c r="B13" s="1097"/>
      <c r="C13" s="1098"/>
      <c r="D13" s="1098"/>
      <c r="E13" s="1098"/>
      <c r="F13" s="1098"/>
      <c r="G13" s="1098"/>
      <c r="H13" s="1098"/>
      <c r="I13" s="1098"/>
      <c r="J13" s="1098"/>
      <c r="K13" s="1098"/>
      <c r="L13" s="1098"/>
      <c r="M13" s="1098"/>
      <c r="N13" s="1098"/>
      <c r="O13" s="1098"/>
      <c r="P13" s="1098"/>
      <c r="Q13" s="1098"/>
      <c r="R13" s="1098"/>
      <c r="S13" s="1098"/>
      <c r="T13" s="1098"/>
      <c r="U13" s="1098"/>
      <c r="V13" s="1098"/>
      <c r="W13" s="1098"/>
      <c r="X13" s="1098"/>
      <c r="Y13" s="1098"/>
      <c r="Z13" s="1099"/>
    </row>
    <row r="14" spans="2:26" ht="50.1" customHeight="1" x14ac:dyDescent="0.15">
      <c r="B14" s="1097"/>
      <c r="C14" s="1098"/>
      <c r="D14" s="1098"/>
      <c r="E14" s="1098"/>
      <c r="F14" s="1098"/>
      <c r="G14" s="1098"/>
      <c r="H14" s="1098"/>
      <c r="I14" s="1098"/>
      <c r="J14" s="1098"/>
      <c r="K14" s="1098"/>
      <c r="L14" s="1098"/>
      <c r="M14" s="1098"/>
      <c r="N14" s="1098"/>
      <c r="O14" s="1098"/>
      <c r="P14" s="1098"/>
      <c r="Q14" s="1098"/>
      <c r="R14" s="1098"/>
      <c r="S14" s="1098"/>
      <c r="T14" s="1098"/>
      <c r="U14" s="1098"/>
      <c r="V14" s="1098"/>
      <c r="W14" s="1098"/>
      <c r="X14" s="1098"/>
      <c r="Y14" s="1098"/>
      <c r="Z14" s="1099"/>
    </row>
    <row r="15" spans="2:26" ht="100.35" customHeight="1" x14ac:dyDescent="0.15">
      <c r="B15" s="1100"/>
      <c r="C15" s="1101"/>
      <c r="D15" s="1101"/>
      <c r="E15" s="1101"/>
      <c r="F15" s="1101"/>
      <c r="G15" s="1101"/>
      <c r="H15" s="1101"/>
      <c r="I15" s="1101"/>
      <c r="J15" s="1101"/>
      <c r="K15" s="1101"/>
      <c r="L15" s="1101"/>
      <c r="M15" s="1101"/>
      <c r="N15" s="1101"/>
      <c r="O15" s="1101"/>
      <c r="P15" s="1101"/>
      <c r="Q15" s="1101"/>
      <c r="R15" s="1101"/>
      <c r="S15" s="1101"/>
      <c r="T15" s="1101"/>
      <c r="U15" s="1101"/>
      <c r="V15" s="1101"/>
      <c r="W15" s="1101"/>
      <c r="X15" s="1101"/>
      <c r="Y15" s="1101"/>
      <c r="Z15" s="1102"/>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2"/>
  <dataValidations count="1">
    <dataValidation allowBlank="1" showInputMessage="1" showErrorMessage="1" prompt="診断区分の所見を、１ページあたり5,000文字以内で入力する。_x000a_文字数が多い場合には、シートをコピーし複数ページで入力する。" sqref="B6:Z15" xr:uid="{F45B59D0-E05F-4A02-BB57-A182822F7432}"/>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25" t="s">
        <v>243</v>
      </c>
      <c r="C4" s="1126"/>
      <c r="D4" s="1126"/>
      <c r="E4" s="1126"/>
      <c r="F4" s="1127"/>
    </row>
    <row r="5" spans="2:10" ht="14.25" thickBot="1" x14ac:dyDescent="0.2">
      <c r="B5" s="159" t="s">
        <v>244</v>
      </c>
      <c r="C5" s="160" t="s">
        <v>245</v>
      </c>
      <c r="D5" s="160" t="s">
        <v>246</v>
      </c>
      <c r="E5" s="160" t="s">
        <v>247</v>
      </c>
      <c r="F5" s="161" t="s">
        <v>248</v>
      </c>
    </row>
    <row r="6" spans="2:10" ht="14.25" thickTop="1" x14ac:dyDescent="0.15">
      <c r="B6" s="169" t="s">
        <v>249</v>
      </c>
      <c r="C6" s="170" t="s">
        <v>250</v>
      </c>
      <c r="D6" s="170" t="s">
        <v>251</v>
      </c>
      <c r="E6" s="170" t="s">
        <v>252</v>
      </c>
      <c r="F6" s="171" t="s">
        <v>253</v>
      </c>
    </row>
    <row r="7" spans="2:10" x14ac:dyDescent="0.15">
      <c r="B7" s="169" t="s">
        <v>254</v>
      </c>
      <c r="C7" s="170" t="s">
        <v>255</v>
      </c>
      <c r="D7" s="170" t="s">
        <v>256</v>
      </c>
      <c r="E7" s="170" t="s">
        <v>257</v>
      </c>
      <c r="F7" s="171" t="s">
        <v>258</v>
      </c>
    </row>
    <row r="8" spans="2:10" x14ac:dyDescent="0.15">
      <c r="B8" s="169" t="s">
        <v>259</v>
      </c>
      <c r="C8" s="170" t="s">
        <v>260</v>
      </c>
      <c r="D8" s="170"/>
      <c r="E8" s="170" t="s">
        <v>261</v>
      </c>
      <c r="F8" s="171"/>
    </row>
    <row r="9" spans="2:10" x14ac:dyDescent="0.15">
      <c r="B9" s="169" t="s">
        <v>262</v>
      </c>
      <c r="C9" s="170" t="s">
        <v>263</v>
      </c>
      <c r="D9" s="170"/>
      <c r="E9" s="170" t="s">
        <v>264</v>
      </c>
      <c r="F9" s="171"/>
    </row>
    <row r="10" spans="2:10" x14ac:dyDescent="0.15">
      <c r="B10" s="169" t="s">
        <v>265</v>
      </c>
      <c r="C10" s="170" t="s">
        <v>266</v>
      </c>
      <c r="D10" s="170"/>
      <c r="E10" s="170" t="s">
        <v>267</v>
      </c>
      <c r="F10" s="171"/>
    </row>
    <row r="11" spans="2:10" x14ac:dyDescent="0.15">
      <c r="B11" s="169" t="s">
        <v>268</v>
      </c>
      <c r="C11" s="170" t="s">
        <v>269</v>
      </c>
      <c r="D11" s="170"/>
      <c r="E11" s="170"/>
      <c r="F11" s="171"/>
    </row>
    <row r="12" spans="2:10" ht="14.25" thickBot="1" x14ac:dyDescent="0.2">
      <c r="B12" s="172" t="s">
        <v>270</v>
      </c>
      <c r="C12" s="173"/>
      <c r="D12" s="173"/>
      <c r="E12" s="173"/>
      <c r="F12" s="174"/>
    </row>
    <row r="13" spans="2:10" ht="14.25" thickBot="1" x14ac:dyDescent="0.2"/>
    <row r="14" spans="2:10" x14ac:dyDescent="0.15">
      <c r="B14" s="1125" t="s">
        <v>271</v>
      </c>
      <c r="C14" s="1126"/>
      <c r="D14" s="1126"/>
      <c r="E14" s="1126"/>
      <c r="F14" s="1126"/>
      <c r="G14" s="1126"/>
      <c r="H14" s="1126"/>
      <c r="I14" s="1126"/>
      <c r="J14" s="1127"/>
    </row>
    <row r="15" spans="2:10" ht="14.25" thickBot="1" x14ac:dyDescent="0.2">
      <c r="B15" s="159" t="s">
        <v>272</v>
      </c>
      <c r="C15" s="160" t="s">
        <v>273</v>
      </c>
      <c r="D15" s="160" t="s">
        <v>274</v>
      </c>
      <c r="E15" s="160" t="s">
        <v>275</v>
      </c>
      <c r="F15" s="160" t="s">
        <v>276</v>
      </c>
      <c r="G15" s="160" t="s">
        <v>277</v>
      </c>
      <c r="H15" s="160" t="s">
        <v>278</v>
      </c>
      <c r="I15" s="160" t="s">
        <v>279</v>
      </c>
      <c r="J15" s="161" t="s">
        <v>280</v>
      </c>
    </row>
    <row r="16" spans="2:10" ht="14.25" thickTop="1" x14ac:dyDescent="0.15">
      <c r="B16" s="162" t="s">
        <v>281</v>
      </c>
      <c r="C16" s="163" t="s">
        <v>282</v>
      </c>
      <c r="D16" s="163" t="s">
        <v>283</v>
      </c>
      <c r="E16" s="163" t="s">
        <v>284</v>
      </c>
      <c r="F16" s="163" t="s">
        <v>285</v>
      </c>
      <c r="G16" s="163" t="s">
        <v>285</v>
      </c>
      <c r="H16" s="163" t="s">
        <v>286</v>
      </c>
      <c r="I16" s="163" t="s">
        <v>287</v>
      </c>
      <c r="J16" s="164" t="s">
        <v>288</v>
      </c>
    </row>
    <row r="17" spans="2:10" x14ac:dyDescent="0.15">
      <c r="B17" s="162" t="s">
        <v>289</v>
      </c>
      <c r="C17" s="163" t="s">
        <v>290</v>
      </c>
      <c r="D17" s="163" t="s">
        <v>291</v>
      </c>
      <c r="E17" s="163" t="s">
        <v>292</v>
      </c>
      <c r="F17" s="163" t="s">
        <v>293</v>
      </c>
      <c r="G17" s="163" t="s">
        <v>294</v>
      </c>
      <c r="H17" s="163" t="s">
        <v>295</v>
      </c>
      <c r="I17" s="163" t="s">
        <v>296</v>
      </c>
      <c r="J17" s="164" t="s">
        <v>297</v>
      </c>
    </row>
    <row r="18" spans="2:10" x14ac:dyDescent="0.15">
      <c r="B18" s="162" t="s">
        <v>298</v>
      </c>
      <c r="C18" s="163" t="s">
        <v>299</v>
      </c>
      <c r="D18" s="163" t="s">
        <v>300</v>
      </c>
      <c r="E18" s="163" t="s">
        <v>301</v>
      </c>
      <c r="F18" s="163" t="s">
        <v>302</v>
      </c>
      <c r="G18" s="163" t="s">
        <v>303</v>
      </c>
      <c r="H18" s="163"/>
      <c r="I18" s="163" t="s">
        <v>295</v>
      </c>
      <c r="J18" s="164" t="s">
        <v>304</v>
      </c>
    </row>
    <row r="19" spans="2:10" x14ac:dyDescent="0.15">
      <c r="B19" s="162" t="s">
        <v>305</v>
      </c>
      <c r="C19" s="163" t="s">
        <v>306</v>
      </c>
      <c r="D19" s="163"/>
      <c r="E19" s="163" t="s">
        <v>307</v>
      </c>
      <c r="F19" s="163" t="s">
        <v>303</v>
      </c>
      <c r="G19" s="163" t="s">
        <v>308</v>
      </c>
      <c r="H19" s="163"/>
      <c r="I19" s="163"/>
      <c r="J19" s="164"/>
    </row>
    <row r="20" spans="2:10" x14ac:dyDescent="0.15">
      <c r="B20" s="162" t="s">
        <v>309</v>
      </c>
      <c r="C20" s="163" t="s">
        <v>310</v>
      </c>
      <c r="D20" s="163"/>
      <c r="E20" s="163" t="s">
        <v>311</v>
      </c>
      <c r="F20" s="163" t="s">
        <v>308</v>
      </c>
      <c r="G20" s="163" t="s">
        <v>312</v>
      </c>
      <c r="H20" s="163"/>
      <c r="I20" s="163"/>
      <c r="J20" s="164"/>
    </row>
    <row r="21" spans="2:10" x14ac:dyDescent="0.15">
      <c r="B21" s="162" t="s">
        <v>266</v>
      </c>
      <c r="C21" s="163" t="s">
        <v>313</v>
      </c>
      <c r="D21" s="163"/>
      <c r="E21" s="163" t="s">
        <v>314</v>
      </c>
      <c r="F21" s="163" t="s">
        <v>312</v>
      </c>
      <c r="G21" s="163"/>
      <c r="H21" s="163"/>
      <c r="I21" s="163"/>
      <c r="J21" s="164"/>
    </row>
    <row r="22" spans="2:10" x14ac:dyDescent="0.15">
      <c r="B22" s="162"/>
      <c r="C22" s="163" t="s">
        <v>315</v>
      </c>
      <c r="D22" s="163"/>
      <c r="E22" s="163" t="s">
        <v>316</v>
      </c>
      <c r="F22" s="163"/>
      <c r="G22" s="163"/>
      <c r="H22" s="163"/>
      <c r="I22" s="163"/>
      <c r="J22" s="164"/>
    </row>
    <row r="23" spans="2:10" x14ac:dyDescent="0.15">
      <c r="B23" s="162"/>
      <c r="C23" s="163" t="s">
        <v>317</v>
      </c>
      <c r="D23" s="163"/>
      <c r="E23" s="163" t="s">
        <v>318</v>
      </c>
      <c r="F23" s="163"/>
      <c r="G23" s="163"/>
      <c r="H23" s="163"/>
      <c r="I23" s="163"/>
      <c r="J23" s="164"/>
    </row>
    <row r="24" spans="2:10" x14ac:dyDescent="0.15">
      <c r="B24" s="162"/>
      <c r="C24" s="163" t="s">
        <v>319</v>
      </c>
      <c r="D24" s="163"/>
      <c r="E24" s="163" t="s">
        <v>320</v>
      </c>
      <c r="F24" s="163"/>
      <c r="G24" s="163"/>
      <c r="H24" s="163"/>
      <c r="I24" s="163"/>
      <c r="J24" s="164"/>
    </row>
    <row r="25" spans="2:10" x14ac:dyDescent="0.15">
      <c r="B25" s="162"/>
      <c r="C25" s="163" t="s">
        <v>321</v>
      </c>
      <c r="D25" s="163"/>
      <c r="E25" s="163" t="s">
        <v>322</v>
      </c>
      <c r="F25" s="163"/>
      <c r="G25" s="163"/>
      <c r="H25" s="163"/>
      <c r="I25" s="163"/>
      <c r="J25" s="164"/>
    </row>
    <row r="26" spans="2:10" x14ac:dyDescent="0.15">
      <c r="B26" s="162"/>
      <c r="C26" s="163" t="s">
        <v>323</v>
      </c>
      <c r="D26" s="163"/>
      <c r="E26" s="165" t="s">
        <v>324</v>
      </c>
      <c r="F26" s="163"/>
      <c r="G26" s="163"/>
      <c r="H26" s="163"/>
      <c r="I26" s="163"/>
      <c r="J26" s="164"/>
    </row>
    <row r="27" spans="2:10" x14ac:dyDescent="0.15">
      <c r="B27" s="162"/>
      <c r="C27" s="163" t="s">
        <v>325</v>
      </c>
      <c r="D27" s="163"/>
      <c r="E27" s="163" t="s">
        <v>326</v>
      </c>
      <c r="F27" s="163"/>
      <c r="G27" s="163"/>
      <c r="H27" s="163"/>
      <c r="I27" s="163"/>
      <c r="J27" s="164"/>
    </row>
    <row r="28" spans="2:10" x14ac:dyDescent="0.15">
      <c r="B28" s="162"/>
      <c r="C28" s="163" t="s">
        <v>327</v>
      </c>
      <c r="D28" s="163"/>
      <c r="E28" s="165"/>
      <c r="F28" s="163"/>
      <c r="G28" s="163"/>
      <c r="H28" s="163"/>
      <c r="I28" s="163"/>
      <c r="J28" s="164"/>
    </row>
    <row r="29" spans="2:10" x14ac:dyDescent="0.15">
      <c r="B29" s="162"/>
      <c r="C29" s="163" t="s">
        <v>266</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327</v>
      </c>
      <c r="D31" s="163"/>
      <c r="E31" s="163"/>
      <c r="F31" s="163"/>
      <c r="G31" s="163"/>
      <c r="H31" s="163"/>
      <c r="I31" s="163"/>
      <c r="J31" s="164"/>
    </row>
    <row r="32" spans="2:10" x14ac:dyDescent="0.15">
      <c r="B32" s="162"/>
      <c r="C32" s="163" t="s">
        <v>266</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328</v>
      </c>
      <c r="D34" s="163"/>
      <c r="E34" s="163"/>
      <c r="F34" s="163"/>
      <c r="G34" s="163"/>
      <c r="H34" s="163"/>
      <c r="I34" s="163"/>
      <c r="J34" s="164"/>
    </row>
    <row r="35" spans="2:10" x14ac:dyDescent="0.15">
      <c r="B35" s="162"/>
      <c r="C35" s="163" t="s">
        <v>266</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329</v>
      </c>
      <c r="D37" s="163"/>
      <c r="E37" s="163"/>
      <c r="F37" s="163"/>
      <c r="G37" s="163"/>
      <c r="H37" s="163"/>
      <c r="I37" s="163"/>
      <c r="J37" s="164"/>
    </row>
    <row r="38" spans="2:10" x14ac:dyDescent="0.15">
      <c r="B38" s="162"/>
      <c r="C38" s="163" t="s">
        <v>330</v>
      </c>
      <c r="D38" s="163"/>
      <c r="E38" s="163"/>
      <c r="F38" s="163"/>
      <c r="G38" s="163"/>
      <c r="H38" s="163"/>
      <c r="I38" s="163"/>
      <c r="J38" s="164"/>
    </row>
    <row r="39" spans="2:10" x14ac:dyDescent="0.15">
      <c r="B39" s="162"/>
      <c r="C39" s="163" t="s">
        <v>266</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331</v>
      </c>
      <c r="D41" s="163"/>
      <c r="E41" s="163"/>
      <c r="F41" s="163"/>
      <c r="G41" s="163"/>
      <c r="H41" s="163"/>
      <c r="I41" s="163"/>
      <c r="J41" s="164"/>
    </row>
    <row r="42" spans="2:10" x14ac:dyDescent="0.15">
      <c r="B42" s="162"/>
      <c r="C42" s="163" t="s">
        <v>332</v>
      </c>
      <c r="D42" s="163"/>
      <c r="E42" s="163"/>
      <c r="F42" s="163"/>
      <c r="G42" s="163"/>
      <c r="H42" s="163"/>
      <c r="I42" s="163"/>
      <c r="J42" s="164"/>
    </row>
    <row r="43" spans="2:10" x14ac:dyDescent="0.15">
      <c r="B43" s="162"/>
      <c r="C43" s="163" t="s">
        <v>333</v>
      </c>
      <c r="D43" s="163"/>
      <c r="E43" s="163"/>
      <c r="F43" s="163"/>
      <c r="G43" s="163"/>
      <c r="H43" s="163"/>
      <c r="I43" s="163"/>
      <c r="J43" s="164"/>
    </row>
    <row r="44" spans="2:10" x14ac:dyDescent="0.15">
      <c r="B44" s="162"/>
      <c r="C44" s="163" t="s">
        <v>334</v>
      </c>
      <c r="D44" s="163"/>
      <c r="E44" s="163"/>
      <c r="F44" s="163"/>
      <c r="G44" s="163"/>
      <c r="H44" s="163"/>
      <c r="I44" s="163"/>
      <c r="J44" s="164"/>
    </row>
    <row r="45" spans="2:10" x14ac:dyDescent="0.15">
      <c r="B45" s="162"/>
      <c r="C45" s="163" t="s">
        <v>266</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266</v>
      </c>
      <c r="D47" s="167"/>
      <c r="E47" s="167"/>
      <c r="F47" s="167"/>
      <c r="G47" s="167"/>
      <c r="H47" s="167"/>
      <c r="I47" s="167"/>
      <c r="J47" s="168"/>
    </row>
    <row r="49" spans="2:7" ht="14.25" thickBot="1" x14ac:dyDescent="0.2">
      <c r="C49" s="51"/>
      <c r="D49" s="51"/>
      <c r="E49" s="51"/>
      <c r="F49" s="51"/>
      <c r="G49" s="51"/>
    </row>
    <row r="50" spans="2:7" x14ac:dyDescent="0.15">
      <c r="B50" s="1128" t="s">
        <v>335</v>
      </c>
      <c r="C50" s="1129"/>
      <c r="D50" s="1129"/>
      <c r="E50" s="1129"/>
      <c r="F50" s="1129"/>
      <c r="G50" s="1130"/>
    </row>
    <row r="51" spans="2:7" ht="14.25" thickBot="1" x14ac:dyDescent="0.2">
      <c r="B51" s="157" t="s">
        <v>336</v>
      </c>
      <c r="C51" s="45" t="s">
        <v>272</v>
      </c>
      <c r="D51" s="45" t="s">
        <v>337</v>
      </c>
      <c r="E51" s="45" t="s">
        <v>338</v>
      </c>
      <c r="F51" s="46" t="s">
        <v>339</v>
      </c>
      <c r="G51" s="158" t="s">
        <v>340</v>
      </c>
    </row>
    <row r="52" spans="2:7" ht="14.25" thickTop="1" x14ac:dyDescent="0.15">
      <c r="B52" s="175" t="s">
        <v>341</v>
      </c>
      <c r="C52" s="163" t="s">
        <v>342</v>
      </c>
      <c r="D52" s="163" t="s">
        <v>343</v>
      </c>
      <c r="E52" s="163" t="s">
        <v>344</v>
      </c>
      <c r="F52" s="163" t="s">
        <v>345</v>
      </c>
      <c r="G52" s="164" t="s">
        <v>288</v>
      </c>
    </row>
    <row r="53" spans="2:7" x14ac:dyDescent="0.15">
      <c r="B53" s="175" t="s">
        <v>346</v>
      </c>
      <c r="C53" s="163" t="s">
        <v>347</v>
      </c>
      <c r="D53" s="163" t="s">
        <v>348</v>
      </c>
      <c r="E53" s="163" t="s">
        <v>349</v>
      </c>
      <c r="F53" s="163" t="s">
        <v>350</v>
      </c>
      <c r="G53" s="164" t="s">
        <v>297</v>
      </c>
    </row>
    <row r="54" spans="2:7" x14ac:dyDescent="0.15">
      <c r="B54" s="175" t="s">
        <v>351</v>
      </c>
      <c r="C54" s="163" t="s">
        <v>352</v>
      </c>
      <c r="D54" s="163" t="s">
        <v>353</v>
      </c>
      <c r="E54" s="163" t="s">
        <v>354</v>
      </c>
      <c r="F54" s="163"/>
      <c r="G54" s="164" t="s">
        <v>304</v>
      </c>
    </row>
    <row r="55" spans="2:7" x14ac:dyDescent="0.15">
      <c r="B55" s="175" t="s">
        <v>355</v>
      </c>
      <c r="C55" s="163"/>
      <c r="D55" s="163"/>
      <c r="E55" s="163" t="s">
        <v>356</v>
      </c>
      <c r="F55" s="163"/>
      <c r="G55" s="164"/>
    </row>
    <row r="56" spans="2:7" x14ac:dyDescent="0.15">
      <c r="B56" s="175"/>
      <c r="C56" s="163" t="s">
        <v>357</v>
      </c>
      <c r="D56" s="163"/>
      <c r="E56" s="163" t="s">
        <v>358</v>
      </c>
      <c r="F56" s="163"/>
      <c r="G56" s="164"/>
    </row>
    <row r="57" spans="2:7" x14ac:dyDescent="0.15">
      <c r="B57" s="175"/>
      <c r="C57" s="163" t="s">
        <v>359</v>
      </c>
      <c r="D57" s="163"/>
      <c r="E57" s="163" t="s">
        <v>360</v>
      </c>
      <c r="F57" s="163"/>
      <c r="G57" s="164"/>
    </row>
    <row r="58" spans="2:7" x14ac:dyDescent="0.15">
      <c r="B58" s="175"/>
      <c r="C58" s="163" t="s">
        <v>361</v>
      </c>
      <c r="D58" s="163"/>
      <c r="E58" s="163" t="s">
        <v>326</v>
      </c>
      <c r="F58" s="163"/>
      <c r="G58" s="164"/>
    </row>
    <row r="59" spans="2:7" x14ac:dyDescent="0.15">
      <c r="B59" s="175"/>
      <c r="C59" s="163" t="s">
        <v>362</v>
      </c>
      <c r="D59" s="163"/>
      <c r="E59" s="163"/>
      <c r="F59" s="163"/>
      <c r="G59" s="164"/>
    </row>
    <row r="60" spans="2:7" x14ac:dyDescent="0.15">
      <c r="B60" s="175"/>
      <c r="C60" s="163" t="s">
        <v>266</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363</v>
      </c>
      <c r="D66" s="163"/>
      <c r="E66" s="163"/>
      <c r="F66" s="163"/>
      <c r="G66" s="164"/>
    </row>
    <row r="67" spans="2:7" x14ac:dyDescent="0.15">
      <c r="B67" s="175"/>
      <c r="C67" s="163" t="s">
        <v>364</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365</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326</v>
      </c>
      <c r="D77" s="163"/>
      <c r="E77" s="163"/>
      <c r="F77" s="163"/>
      <c r="G77" s="164"/>
    </row>
    <row r="78" spans="2:7" x14ac:dyDescent="0.15">
      <c r="B78" s="175"/>
      <c r="C78" s="163"/>
      <c r="D78" s="163"/>
      <c r="E78" s="163"/>
      <c r="F78" s="163"/>
      <c r="G78" s="164"/>
    </row>
    <row r="79" spans="2:7" x14ac:dyDescent="0.15">
      <c r="B79" s="175"/>
      <c r="C79" s="163" t="s">
        <v>366</v>
      </c>
      <c r="D79" s="163"/>
      <c r="E79" s="163"/>
      <c r="F79" s="163"/>
      <c r="G79" s="164"/>
    </row>
    <row r="80" spans="2:7" x14ac:dyDescent="0.15">
      <c r="B80" s="175"/>
      <c r="C80" s="163" t="s">
        <v>367</v>
      </c>
      <c r="D80" s="163"/>
      <c r="E80" s="163"/>
      <c r="F80" s="163"/>
      <c r="G80" s="164"/>
    </row>
    <row r="81" spans="2:7" x14ac:dyDescent="0.15">
      <c r="B81" s="175"/>
      <c r="C81" s="163" t="s">
        <v>368</v>
      </c>
      <c r="D81" s="163"/>
      <c r="E81" s="163"/>
      <c r="F81" s="163"/>
      <c r="G81" s="164"/>
    </row>
    <row r="82" spans="2:7" x14ac:dyDescent="0.15">
      <c r="B82" s="175"/>
      <c r="C82" s="163" t="s">
        <v>369</v>
      </c>
      <c r="D82" s="163"/>
      <c r="E82" s="163"/>
      <c r="F82" s="163"/>
      <c r="G82" s="164"/>
    </row>
    <row r="83" spans="2:7" ht="14.25" thickBot="1" x14ac:dyDescent="0.2">
      <c r="B83" s="176"/>
      <c r="C83" s="167" t="s">
        <v>326</v>
      </c>
      <c r="D83" s="167"/>
      <c r="E83" s="167"/>
      <c r="F83" s="167"/>
      <c r="G83" s="168"/>
    </row>
  </sheetData>
  <mergeCells count="3">
    <mergeCell ref="B14:J14"/>
    <mergeCell ref="B50:G50"/>
    <mergeCell ref="B4:F4"/>
  </mergeCells>
  <phoneticPr fontId="12"/>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106</vt:i4>
      </vt:variant>
      <vt:variant>
        <vt:lpstr>名前付き一覧</vt:lpstr>
      </vt:variant>
      <vt:variant>
        <vt:i4>196</vt:i4>
      </vt:variant>
    </vt:vector>
  </HeadingPairs>
  <TitlesOfParts>
    <vt:vector size="302"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様式D-1-1 (43)</vt:lpstr>
      <vt:lpstr>様式D-1-1 (44)</vt:lpstr>
      <vt:lpstr>様式D-1-1 (45)</vt:lpstr>
      <vt:lpstr>様式D-1-1 (46)</vt:lpstr>
      <vt:lpstr>様式D-1-1 (47)</vt:lpstr>
      <vt:lpstr>様式D-1-1 (48)</vt:lpstr>
      <vt:lpstr>様式D-1-2 (1)</vt:lpstr>
      <vt:lpstr>様式D-1-2 (2)</vt:lpstr>
      <vt:lpstr>様式D-1-2 (3)</vt:lpstr>
      <vt:lpstr>様式D-1-2 (4)</vt:lpstr>
      <vt:lpstr>様式D-2-1 (1)</vt:lpstr>
      <vt:lpstr>様式D-2-1 (2)</vt:lpstr>
      <vt:lpstr>様式D-2-1 (3)</vt:lpstr>
      <vt:lpstr>様式D-2-1 (4)</vt:lpstr>
      <vt:lpstr>様式D-2-1 (5)</vt:lpstr>
      <vt:lpstr>様式D-2-1´ (1)</vt:lpstr>
      <vt:lpstr>様式D-2-1´ (2)</vt:lpstr>
      <vt:lpstr>様式D-2-1´ (3)</vt:lpstr>
      <vt:lpstr>様式D-2-1´ (4)</vt:lpstr>
      <vt:lpstr>様式D-2-1´ (5)</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'様式B (4)'!Print_Area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(43)'!Print_Area</vt:lpstr>
      <vt:lpstr>'様式D-1-1 (44)'!Print_Area</vt:lpstr>
      <vt:lpstr>'様式D-1-1 (45)'!Print_Area</vt:lpstr>
      <vt:lpstr>'様式D-1-1 (46)'!Print_Area</vt:lpstr>
      <vt:lpstr>'様式D-1-1 (47)'!Print_Area</vt:lpstr>
      <vt:lpstr>'様式D-1-1 (48)'!Print_Area</vt:lpstr>
      <vt:lpstr>'様式D-1-1 (5)'!Print_Area</vt:lpstr>
      <vt:lpstr>'様式D-1-1 (6)'!Print_Area</vt:lpstr>
      <vt:lpstr>'様式D-1-1 (7)'!Print_Area</vt:lpstr>
      <vt:lpstr>'様式D-1-1 (8)'!Print_Area</vt:lpstr>
      <vt:lpstr>'様式D-1-1 (9)'!Print_Area</vt:lpstr>
      <vt:lpstr>'様式D-1-2 (1)'!Print_Area</vt:lpstr>
      <vt:lpstr>'様式D-1-2 (2)'!Print_Area</vt:lpstr>
      <vt:lpstr>'様式D-1-2 (3)'!Print_Area</vt:lpstr>
      <vt:lpstr>'様式D-1-2 (4)'!Print_Area</vt:lpstr>
      <vt:lpstr>'様式D-2-1 (1)'!Print_Area</vt:lpstr>
      <vt:lpstr>'様式D-2-1 (2)'!Print_Area</vt:lpstr>
      <vt:lpstr>'様式D-2-1 (3)'!Print_Area</vt:lpstr>
      <vt:lpstr>'様式D-2-1 (4)'!Print_Area</vt:lpstr>
      <vt:lpstr>'様式D-2-1 (5)'!Print_Area</vt:lpstr>
      <vt:lpstr>'様式D-2-1´ (1)'!Print_Area</vt:lpstr>
      <vt:lpstr>'様式D-2-1´ (2)'!Print_Area</vt:lpstr>
      <vt:lpstr>'様式D-2-1´ (3)'!Print_Area</vt:lpstr>
      <vt:lpstr>'様式D-2-1´ (4)'!Print_Area</vt:lpstr>
      <vt:lpstr>'様式D-2-1´ (5)'!Print_Area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様式E!Print_Area</vt:lpstr>
      <vt:lpstr>'様式F '!Print_Area</vt:lpstr>
      <vt:lpstr>様式G!Print_Area</vt:lpstr>
      <vt:lpstr>'様式A-2'!Print_Titles</vt:lpstr>
      <vt:lpstr>'様式C-1-1'!Print_Titles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(43)'!Print_Titles</vt:lpstr>
      <vt:lpstr>'様式D-1-1 (44)'!Print_Titles</vt:lpstr>
      <vt:lpstr>'様式D-1-1 (45)'!Print_Titles</vt:lpstr>
      <vt:lpstr>'様式D-1-1 (46)'!Print_Titles</vt:lpstr>
      <vt:lpstr>'様式D-1-1 (47)'!Print_Titles</vt:lpstr>
      <vt:lpstr>'様式D-1-1 (48)'!Print_Titles</vt:lpstr>
      <vt:lpstr>'様式D-1-1 (5)'!Print_Titles</vt:lpstr>
      <vt:lpstr>'様式D-1-1 (6)'!Print_Titles</vt:lpstr>
      <vt:lpstr>'様式D-1-1 (7)'!Print_Titles</vt:lpstr>
      <vt:lpstr>'様式D-1-1 (8)'!Print_Titles</vt:lpstr>
      <vt:lpstr>'様式D-1-1 (9)'!Print_Titles</vt:lpstr>
      <vt:lpstr>'様式D-1-2 (1)'!Print_Titles</vt:lpstr>
      <vt:lpstr>'様式D-1-2 (2)'!Print_Titles</vt:lpstr>
      <vt:lpstr>'様式D-1-2 (3)'!Print_Titles</vt:lpstr>
      <vt:lpstr>'様式D-1-2 (4)'!Print_Titles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福本 真理(FUKUMOTO Mari)</cp:lastModifiedBy>
  <cp:revision/>
  <cp:lastPrinted>2026-02-19T09:55:13Z</cp:lastPrinted>
  <dcterms:created xsi:type="dcterms:W3CDTF">2012-04-09T00:49:26Z</dcterms:created>
  <dcterms:modified xsi:type="dcterms:W3CDTF">2026-04-21T00:37:03Z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