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24226"/>
  <mc:AlternateContent xmlns:mc="http://schemas.openxmlformats.org/markup-compatibility/2006">
    <mc:Choice Requires="x15">
      <x15ac:absPath xmlns:x15ac="http://schemas.microsoft.com/office/spreadsheetml/2010/11/ac" url="F:\00_進行中\05_業務\山口県道路整備課_彦島トンネル\10_成果\ORG\02_点検調書\照査後修正_2回目\"/>
    </mc:Choice>
  </mc:AlternateContent>
  <xr:revisionPtr revIDLastSave="0" documentId="13_ncr:1_{E2322A77-ADD5-4923-93A9-1EDCE2146F35}" xr6:coauthVersionLast="47" xr6:coauthVersionMax="47" xr10:uidLastSave="{00000000-0000-0000-0000-000000000000}"/>
  <bookViews>
    <workbookView xWindow="5415" yWindow="840" windowWidth="22875" windowHeight="1440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2 (2)" sheetId="207" r:id="rId6"/>
    <sheet name="様式A-3" sheetId="59" r:id="rId7"/>
    <sheet name="様式B (1)" sheetId="99" r:id="rId8"/>
    <sheet name="様式B (2)" sheetId="197" r:id="rId9"/>
    <sheet name="様式B (3)" sheetId="198" r:id="rId10"/>
    <sheet name="様式B (4)" sheetId="199" r:id="rId11"/>
    <sheet name="様式B (5)" sheetId="200" r:id="rId12"/>
    <sheet name="様式C-1-1" sheetId="60" r:id="rId13"/>
    <sheet name="様式C-1-1 (2)" sheetId="201" r:id="rId14"/>
    <sheet name="様式C-1-1 (3)" sheetId="202" r:id="rId15"/>
    <sheet name="様式C-1-1 (4)" sheetId="203" r:id="rId16"/>
    <sheet name="様式C-1-1 (5)" sheetId="204" r:id="rId17"/>
    <sheet name="様式C-1-2" sheetId="61" r:id="rId18"/>
    <sheet name="様式C-2" sheetId="63" r:id="rId19"/>
    <sheet name="様式D-1-1 (1)" sheetId="108" r:id="rId20"/>
    <sheet name="様式D-1-1 (2)" sheetId="97" r:id="rId21"/>
    <sheet name="様式D-1-1 (3)" sheetId="98" r:id="rId22"/>
    <sheet name="様式D-1-1 (4)" sheetId="107" r:id="rId23"/>
    <sheet name="様式D-1-1 (5)" sheetId="109" r:id="rId24"/>
    <sheet name="様式D-1-1 (6)" sheetId="110" r:id="rId25"/>
    <sheet name="様式D-1-1 (7)" sheetId="111" r:id="rId26"/>
    <sheet name="様式D-1-1 (8)" sheetId="112" r:id="rId27"/>
    <sheet name="様式D-1-1 (9)" sheetId="114" r:id="rId28"/>
    <sheet name="様式D-1-1 (10)" sheetId="115" r:id="rId29"/>
    <sheet name="様式D-1-1 (11)" sheetId="117" r:id="rId30"/>
    <sheet name="様式D-1-1 (12)" sheetId="118" r:id="rId31"/>
    <sheet name="様式D-1-1 (13)" sheetId="119" r:id="rId32"/>
    <sheet name="様式D-1-1 (14)" sheetId="120" r:id="rId33"/>
    <sheet name="様式D-1-1 (15)" sheetId="121" r:id="rId34"/>
    <sheet name="様式D-1-1 (16)" sheetId="122" r:id="rId35"/>
    <sheet name="様式D-1-1 (17)" sheetId="124" r:id="rId36"/>
    <sheet name="様式D-1-1 (18)" sheetId="125" r:id="rId37"/>
    <sheet name="様式D-1-1 (19)" sheetId="126" r:id="rId38"/>
    <sheet name="様式D-1-1 (20)" sheetId="127" r:id="rId39"/>
    <sheet name="様式D-1-1 (21)" sheetId="128" r:id="rId40"/>
    <sheet name="様式D-1-1 (22)" sheetId="129" r:id="rId41"/>
    <sheet name="様式D-1-1 (23)" sheetId="130" r:id="rId42"/>
    <sheet name="様式D-1-1 (24)" sheetId="131" r:id="rId43"/>
    <sheet name="様式D-1-1 (25)" sheetId="132" r:id="rId44"/>
    <sheet name="様式D-1-1 (26)" sheetId="133" r:id="rId45"/>
    <sheet name="様式D-1-1 (27)" sheetId="134" r:id="rId46"/>
    <sheet name="様式D-1-1 (28)" sheetId="94" r:id="rId47"/>
    <sheet name="様式D-1-1 (29)" sheetId="136" r:id="rId48"/>
    <sheet name="様式D-1-1 (30)" sheetId="137" r:id="rId49"/>
    <sheet name="様式D-1-1 (31)" sheetId="138" r:id="rId50"/>
    <sheet name="様式D-1-1 (32)" sheetId="139" r:id="rId51"/>
    <sheet name="様式D-1-1 (33)" sheetId="140" r:id="rId52"/>
    <sheet name="様式D-1-1 (34)" sheetId="141" r:id="rId53"/>
    <sheet name="様式D-1-1 (35)" sheetId="142" r:id="rId54"/>
    <sheet name="様式D-1-1 (36)" sheetId="143" r:id="rId55"/>
    <sheet name="様式D-1-1 (37)" sheetId="144" r:id="rId56"/>
    <sheet name="様式D-1-1 (38)" sheetId="145" r:id="rId57"/>
    <sheet name="様式D-1-1 (39)" sheetId="146" r:id="rId58"/>
    <sheet name="様式D-1-1" sheetId="135" state="hidden" r:id="rId59"/>
    <sheet name="様式D-1-2 (1)" sheetId="113" r:id="rId60"/>
    <sheet name="様式D-1-2 (2)" sheetId="116" r:id="rId61"/>
    <sheet name="様式D-1-2 (3)" sheetId="123" r:id="rId62"/>
    <sheet name="様式D-1-2" sheetId="65" state="hidden" r:id="rId63"/>
    <sheet name="様式D-2-1 (1)" sheetId="42" r:id="rId64"/>
    <sheet name="様式D-2-1 (2)" sheetId="102" r:id="rId65"/>
    <sheet name="様式D-2-1 (3)" sheetId="101" r:id="rId66"/>
    <sheet name="様式D-2-1 (4)" sheetId="190" r:id="rId67"/>
    <sheet name="様式D-2-1 (5)" sheetId="191" r:id="rId68"/>
    <sheet name="様式D-2-1 (6)" sheetId="192" r:id="rId69"/>
    <sheet name="様式D-2-1´ (1)" sheetId="103" r:id="rId70"/>
    <sheet name="様式D-2-1´ (2)" sheetId="104" r:id="rId71"/>
    <sheet name="様式D-2-1´ (3)" sheetId="55" r:id="rId72"/>
    <sheet name="様式D-2-1´ (4)" sheetId="193" r:id="rId73"/>
    <sheet name="様式D-3_PS" sheetId="83" r:id="rId74"/>
    <sheet name="様式D-3_S01" sheetId="105" r:id="rId75"/>
    <sheet name="様式D-3_S02" sheetId="106" r:id="rId76"/>
    <sheet name="様式D-3_S03" sheetId="147" r:id="rId77"/>
    <sheet name="様式D-3_S04" sheetId="148" r:id="rId78"/>
    <sheet name="様式D-3_S05" sheetId="149" r:id="rId79"/>
    <sheet name="様式D-3_S06" sheetId="150" r:id="rId80"/>
    <sheet name="様式D-3_S07" sheetId="151" r:id="rId81"/>
    <sheet name="様式D-3_S08" sheetId="152" r:id="rId82"/>
    <sheet name="様式D-3_S09" sheetId="153" r:id="rId83"/>
    <sheet name="様式D-3_S10" sheetId="154" r:id="rId84"/>
    <sheet name="様式D-3_S11" sheetId="155" r:id="rId85"/>
    <sheet name="様式D-3_S12" sheetId="156" r:id="rId86"/>
    <sheet name="様式D-3_S13" sheetId="157" r:id="rId87"/>
    <sheet name="様式D-3_S14" sheetId="158" r:id="rId88"/>
    <sheet name="様式D-3_S15" sheetId="159" r:id="rId89"/>
    <sheet name="様式D-3_S16" sheetId="160" r:id="rId90"/>
    <sheet name="様式D-3_S17" sheetId="161" r:id="rId91"/>
    <sheet name="様式D-3_S18" sheetId="162" r:id="rId92"/>
    <sheet name="様式D-3_S19" sheetId="163" r:id="rId93"/>
    <sheet name="様式D-3_S20" sheetId="164" r:id="rId94"/>
    <sheet name="様式D-3_S21" sheetId="165" r:id="rId95"/>
    <sheet name="様式D-3_S22" sheetId="166" r:id="rId96"/>
    <sheet name="様式D-3_S23" sheetId="167" r:id="rId97"/>
    <sheet name="様式D-3_S24" sheetId="168" r:id="rId98"/>
    <sheet name="様式D-3_S25" sheetId="169" r:id="rId99"/>
    <sheet name="様式D-3_S26" sheetId="170" r:id="rId100"/>
    <sheet name="様式D-3_S27" sheetId="171" r:id="rId101"/>
    <sheet name="様式D-3_S28" sheetId="172" r:id="rId102"/>
    <sheet name="様式D-3_S29" sheetId="173" r:id="rId103"/>
    <sheet name="様式D-3_S30" sheetId="174" r:id="rId104"/>
    <sheet name="様式D-3_S31" sheetId="175" r:id="rId105"/>
    <sheet name="様式D-3_S32" sheetId="176" r:id="rId106"/>
    <sheet name="様式D-3_S33" sheetId="177" r:id="rId107"/>
    <sheet name="様式D-3_S34" sheetId="178" r:id="rId108"/>
    <sheet name="様式D-3_S35" sheetId="179" r:id="rId109"/>
    <sheet name="様式D-3_S36" sheetId="180" r:id="rId110"/>
    <sheet name="様式D-3_S37" sheetId="181" r:id="rId111"/>
    <sheet name="様式D-3_S38" sheetId="182" r:id="rId112"/>
    <sheet name="様式D-3_S39" sheetId="183" r:id="rId113"/>
    <sheet name="様式D-3_S40" sheetId="184" r:id="rId114"/>
    <sheet name="様式D-3_S41" sheetId="185" r:id="rId115"/>
    <sheet name="様式D-3_S42" sheetId="186" r:id="rId116"/>
    <sheet name="様式D-3_S43" sheetId="187" r:id="rId117"/>
    <sheet name="様式D-3_S44" sheetId="188" r:id="rId118"/>
    <sheet name="様式D-3_PE" sheetId="189" r:id="rId119"/>
    <sheet name="様式E" sheetId="64" r:id="rId120"/>
    <sheet name="様式F (全体)" sheetId="81" state="hidden" r:id="rId121"/>
    <sheet name="様式F  (1)" sheetId="205" r:id="rId122"/>
    <sheet name="様式F  (2)" sheetId="206" r:id="rId123"/>
    <sheet name="様式G" sheetId="95" r:id="rId124"/>
    <sheet name="(参考)リスト" sheetId="74" r:id="rId125"/>
  </sheets>
  <externalReferences>
    <externalReference r:id="rId126"/>
    <externalReference r:id="rId127"/>
  </externalReferences>
  <definedNames>
    <definedName name="_xlnm._FilterDatabase" localSheetId="12" hidden="1">'様式C-1-1'!$I$7:$L$8</definedName>
    <definedName name="_xlnm._FilterDatabase" localSheetId="13" hidden="1">'様式C-1-1 (2)'!$I$7:$L$8</definedName>
    <definedName name="_xlnm._FilterDatabase" localSheetId="14" hidden="1">'様式C-1-1 (3)'!$I$7:$L$8</definedName>
    <definedName name="_xlnm._FilterDatabase" localSheetId="15" hidden="1">'様式C-1-1 (4)'!$I$7:$L$8</definedName>
    <definedName name="_xlnm._FilterDatabase" localSheetId="16" hidden="1">'様式C-1-1 (5)'!$I$7:$L$8</definedName>
    <definedName name="_xlnm.Print_Area" localSheetId="124">'(参考)リスト'!$A$3:$K$84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'様式A-2'!$B$3:$AN$61</definedName>
    <definedName name="_xlnm.Print_Area" localSheetId="5">'様式A-2 (2)'!$B$3:$AN$48</definedName>
    <definedName name="_xlnm.Print_Area" localSheetId="6">'様式A-3'!$B$3:$AI$31</definedName>
    <definedName name="_xlnm.Print_Area" localSheetId="7">'様式B (1)'!$B$2:$Z$33</definedName>
    <definedName name="_xlnm.Print_Area" localSheetId="8">'様式B (2)'!$B$2:$Z$33</definedName>
    <definedName name="_xlnm.Print_Area" localSheetId="9">'様式B (3)'!$B$2:$Z$33</definedName>
    <definedName name="_xlnm.Print_Area" localSheetId="10">'様式B (4)'!$B$2:$Z$33</definedName>
    <definedName name="_xlnm.Print_Area" localSheetId="11">'様式B (5)'!$B$2:$Z$33</definedName>
    <definedName name="_xlnm.Print_Area" localSheetId="12">'様式C-1-1'!$B$2:$Y$47</definedName>
    <definedName name="_xlnm.Print_Area" localSheetId="13">'様式C-1-1 (2)'!$B$2:$Y$47</definedName>
    <definedName name="_xlnm.Print_Area" localSheetId="14">'様式C-1-1 (3)'!$B$2:$Y$47</definedName>
    <definedName name="_xlnm.Print_Area" localSheetId="15">'様式C-1-1 (4)'!$B$2:$Y$47</definedName>
    <definedName name="_xlnm.Print_Area" localSheetId="16">'様式C-1-1 (5)'!$B$2:$Y$47</definedName>
    <definedName name="_xlnm.Print_Area" localSheetId="17">'様式C-1-2'!$B$2:$X$48</definedName>
    <definedName name="_xlnm.Print_Area" localSheetId="18">'様式C-2'!$B$2:$Z$23</definedName>
    <definedName name="_xlnm.Print_Area" localSheetId="58">'様式D-1-1'!$B$2:$W$30</definedName>
    <definedName name="_xlnm.Print_Area" localSheetId="19">'様式D-1-1 (1)'!$B$2:$W$30</definedName>
    <definedName name="_xlnm.Print_Area" localSheetId="28">'様式D-1-1 (10)'!$B$2:$W$30</definedName>
    <definedName name="_xlnm.Print_Area" localSheetId="29">'様式D-1-1 (11)'!$B$2:$W$30</definedName>
    <definedName name="_xlnm.Print_Area" localSheetId="30">'様式D-1-1 (12)'!$B$2:$W$30</definedName>
    <definedName name="_xlnm.Print_Area" localSheetId="31">'様式D-1-1 (13)'!$B$2:$W$30</definedName>
    <definedName name="_xlnm.Print_Area" localSheetId="32">'様式D-1-1 (14)'!$B$2:$W$30</definedName>
    <definedName name="_xlnm.Print_Area" localSheetId="33">'様式D-1-1 (15)'!$B$2:$W$30</definedName>
    <definedName name="_xlnm.Print_Area" localSheetId="34">'様式D-1-1 (16)'!$B$2:$W$30</definedName>
    <definedName name="_xlnm.Print_Area" localSheetId="35">'様式D-1-1 (17)'!$B$2:$W$30</definedName>
    <definedName name="_xlnm.Print_Area" localSheetId="36">'様式D-1-1 (18)'!$B$2:$W$30</definedName>
    <definedName name="_xlnm.Print_Area" localSheetId="37">'様式D-1-1 (19)'!$B$2:$W$30</definedName>
    <definedName name="_xlnm.Print_Area" localSheetId="20">'様式D-1-1 (2)'!$B$2:$W$30</definedName>
    <definedName name="_xlnm.Print_Area" localSheetId="38">'様式D-1-1 (20)'!$B$2:$W$30</definedName>
    <definedName name="_xlnm.Print_Area" localSheetId="39">'様式D-1-1 (21)'!$B$2:$W$30</definedName>
    <definedName name="_xlnm.Print_Area" localSheetId="40">'様式D-1-1 (22)'!$B$2:$W$30</definedName>
    <definedName name="_xlnm.Print_Area" localSheetId="41">'様式D-1-1 (23)'!$B$2:$W$30</definedName>
    <definedName name="_xlnm.Print_Area" localSheetId="42">'様式D-1-1 (24)'!$B$2:$W$30</definedName>
    <definedName name="_xlnm.Print_Area" localSheetId="43">'様式D-1-1 (25)'!$B$2:$W$30</definedName>
    <definedName name="_xlnm.Print_Area" localSheetId="44">'様式D-1-1 (26)'!$B$2:$W$30</definedName>
    <definedName name="_xlnm.Print_Area" localSheetId="45">'様式D-1-1 (27)'!$B$2:$W$30</definedName>
    <definedName name="_xlnm.Print_Area" localSheetId="46">'様式D-1-1 (28)'!$B$2:$W$30</definedName>
    <definedName name="_xlnm.Print_Area" localSheetId="47">'様式D-1-1 (29)'!$B$2:$W$30</definedName>
    <definedName name="_xlnm.Print_Area" localSheetId="21">'様式D-1-1 (3)'!$B$2:$W$30</definedName>
    <definedName name="_xlnm.Print_Area" localSheetId="48">'様式D-1-1 (30)'!$B$2:$W$30</definedName>
    <definedName name="_xlnm.Print_Area" localSheetId="49">'様式D-1-1 (31)'!$B$2:$W$30</definedName>
    <definedName name="_xlnm.Print_Area" localSheetId="50">'様式D-1-1 (32)'!$B$2:$W$30</definedName>
    <definedName name="_xlnm.Print_Area" localSheetId="51">'様式D-1-1 (33)'!$B$2:$W$30</definedName>
    <definedName name="_xlnm.Print_Area" localSheetId="52">'様式D-1-1 (34)'!$B$2:$W$30</definedName>
    <definedName name="_xlnm.Print_Area" localSheetId="53">'様式D-1-1 (35)'!$B$2:$W$30</definedName>
    <definedName name="_xlnm.Print_Area" localSheetId="54">'様式D-1-1 (36)'!$B$2:$W$30</definedName>
    <definedName name="_xlnm.Print_Area" localSheetId="55">'様式D-1-1 (37)'!$B$2:$W$30</definedName>
    <definedName name="_xlnm.Print_Area" localSheetId="56">'様式D-1-1 (38)'!$B$2:$W$30</definedName>
    <definedName name="_xlnm.Print_Area" localSheetId="57">'様式D-1-1 (39)'!$B$2:$W$30</definedName>
    <definedName name="_xlnm.Print_Area" localSheetId="22">'様式D-1-1 (4)'!$B$2:$W$30</definedName>
    <definedName name="_xlnm.Print_Area" localSheetId="23">'様式D-1-1 (5)'!$B$2:$W$30</definedName>
    <definedName name="_xlnm.Print_Area" localSheetId="24">'様式D-1-1 (6)'!$B$2:$W$30</definedName>
    <definedName name="_xlnm.Print_Area" localSheetId="25">'様式D-1-1 (7)'!$B$2:$W$30</definedName>
    <definedName name="_xlnm.Print_Area" localSheetId="26">'様式D-1-1 (8)'!$B$2:$W$30</definedName>
    <definedName name="_xlnm.Print_Area" localSheetId="27">'様式D-1-1 (9)'!$B$2:$W$30</definedName>
    <definedName name="_xlnm.Print_Area" localSheetId="62">'様式D-1-2'!$B$2:$Y$41</definedName>
    <definedName name="_xlnm.Print_Area" localSheetId="59">'様式D-1-2 (1)'!$B$2:$Y$41</definedName>
    <definedName name="_xlnm.Print_Area" localSheetId="60">'様式D-1-2 (2)'!$B$2:$Y$41</definedName>
    <definedName name="_xlnm.Print_Area" localSheetId="61">'様式D-1-2 (3)'!$B$2:$Y$41</definedName>
    <definedName name="_xlnm.Print_Area" localSheetId="63">'様式D-2-1 (1)'!$B$3:$AI$18</definedName>
    <definedName name="_xlnm.Print_Area" localSheetId="64">'様式D-2-1 (2)'!$B$3:$AI$18</definedName>
    <definedName name="_xlnm.Print_Area" localSheetId="65">'様式D-2-1 (3)'!$B$3:$AI$18</definedName>
    <definedName name="_xlnm.Print_Area" localSheetId="66">'様式D-2-1 (4)'!$B$3:$AI$18</definedName>
    <definedName name="_xlnm.Print_Area" localSheetId="67">'様式D-2-1 (5)'!$B$3:$AI$18</definedName>
    <definedName name="_xlnm.Print_Area" localSheetId="68">'様式D-2-1 (6)'!$B$3:$AI$18</definedName>
    <definedName name="_xlnm.Print_Area" localSheetId="69">'様式D-2-1´ (1)'!$B$3:$AI$18</definedName>
    <definedName name="_xlnm.Print_Area" localSheetId="70">'様式D-2-1´ (2)'!$B$3:$AI$18</definedName>
    <definedName name="_xlnm.Print_Area" localSheetId="71">'様式D-2-1´ (3)'!$B$3:$AI$18</definedName>
    <definedName name="_xlnm.Print_Area" localSheetId="72">'様式D-2-1´ (4)'!$B$3:$AI$18</definedName>
    <definedName name="_xlnm.Print_Area" localSheetId="118">'様式D-3_PE'!$A$3:$AO$53</definedName>
    <definedName name="_xlnm.Print_Area" localSheetId="73">'様式D-3_PS'!$A$3:$AO$53</definedName>
    <definedName name="_xlnm.Print_Area" localSheetId="74">'様式D-3_S01'!$A$3:$AO$53</definedName>
    <definedName name="_xlnm.Print_Area" localSheetId="75">'様式D-3_S02'!$A$3:$AO$53</definedName>
    <definedName name="_xlnm.Print_Area" localSheetId="76">'様式D-3_S03'!$A$3:$AO$53</definedName>
    <definedName name="_xlnm.Print_Area" localSheetId="77">'様式D-3_S04'!$A$3:$AO$53</definedName>
    <definedName name="_xlnm.Print_Area" localSheetId="78">'様式D-3_S05'!$A$3:$AO$53</definedName>
    <definedName name="_xlnm.Print_Area" localSheetId="79">'様式D-3_S06'!$A$3:$AO$53</definedName>
    <definedName name="_xlnm.Print_Area" localSheetId="80">'様式D-3_S07'!$A$3:$AO$53</definedName>
    <definedName name="_xlnm.Print_Area" localSheetId="81">'様式D-3_S08'!$A$3:$AO$53</definedName>
    <definedName name="_xlnm.Print_Area" localSheetId="82">'様式D-3_S09'!$A$3:$AO$53</definedName>
    <definedName name="_xlnm.Print_Area" localSheetId="83">'様式D-3_S10'!$A$3:$AO$53</definedName>
    <definedName name="_xlnm.Print_Area" localSheetId="84">'様式D-3_S11'!$A$3:$AO$53</definedName>
    <definedName name="_xlnm.Print_Area" localSheetId="85">'様式D-3_S12'!$A$3:$AO$53</definedName>
    <definedName name="_xlnm.Print_Area" localSheetId="86">'様式D-3_S13'!$A$3:$AO$53</definedName>
    <definedName name="_xlnm.Print_Area" localSheetId="87">'様式D-3_S14'!$A$3:$AO$53</definedName>
    <definedName name="_xlnm.Print_Area" localSheetId="88">'様式D-3_S15'!$A$3:$AO$53</definedName>
    <definedName name="_xlnm.Print_Area" localSheetId="89">'様式D-3_S16'!$A$3:$AO$53</definedName>
    <definedName name="_xlnm.Print_Area" localSheetId="90">'様式D-3_S17'!$A$3:$AO$53</definedName>
    <definedName name="_xlnm.Print_Area" localSheetId="91">'様式D-3_S18'!$A$3:$AO$53</definedName>
    <definedName name="_xlnm.Print_Area" localSheetId="92">'様式D-3_S19'!$A$3:$AO$53</definedName>
    <definedName name="_xlnm.Print_Area" localSheetId="93">'様式D-3_S20'!$A$3:$AO$53</definedName>
    <definedName name="_xlnm.Print_Area" localSheetId="94">'様式D-3_S21'!$A$3:$AO$53</definedName>
    <definedName name="_xlnm.Print_Area" localSheetId="95">'様式D-3_S22'!$A$3:$AO$53</definedName>
    <definedName name="_xlnm.Print_Area" localSheetId="96">'様式D-3_S23'!$A$3:$AO$53</definedName>
    <definedName name="_xlnm.Print_Area" localSheetId="97">'様式D-3_S24'!$A$3:$AO$53</definedName>
    <definedName name="_xlnm.Print_Area" localSheetId="98">'様式D-3_S25'!$A$3:$AO$53</definedName>
    <definedName name="_xlnm.Print_Area" localSheetId="99">'様式D-3_S26'!$A$3:$AO$53</definedName>
    <definedName name="_xlnm.Print_Area" localSheetId="100">'様式D-3_S27'!$A$3:$AO$53</definedName>
    <definedName name="_xlnm.Print_Area" localSheetId="101">'様式D-3_S28'!$A$3:$AO$53</definedName>
    <definedName name="_xlnm.Print_Area" localSheetId="102">'様式D-3_S29'!$A$3:$AO$53</definedName>
    <definedName name="_xlnm.Print_Area" localSheetId="103">'様式D-3_S30'!$A$3:$AO$53</definedName>
    <definedName name="_xlnm.Print_Area" localSheetId="104">'様式D-3_S31'!$A$3:$AO$53</definedName>
    <definedName name="_xlnm.Print_Area" localSheetId="105">'様式D-3_S32'!$A$3:$AO$53</definedName>
    <definedName name="_xlnm.Print_Area" localSheetId="106">'様式D-3_S33'!$A$3:$AO$53</definedName>
    <definedName name="_xlnm.Print_Area" localSheetId="107">'様式D-3_S34'!$A$3:$AO$53</definedName>
    <definedName name="_xlnm.Print_Area" localSheetId="108">'様式D-3_S35'!$A$3:$AO$53</definedName>
    <definedName name="_xlnm.Print_Area" localSheetId="109">'様式D-3_S36'!$A$3:$AO$53</definedName>
    <definedName name="_xlnm.Print_Area" localSheetId="110">'様式D-3_S37'!$A$3:$AO$53</definedName>
    <definedName name="_xlnm.Print_Area" localSheetId="111">'様式D-3_S38'!$A$3:$AO$53</definedName>
    <definedName name="_xlnm.Print_Area" localSheetId="112">'様式D-3_S39'!$A$3:$AO$53</definedName>
    <definedName name="_xlnm.Print_Area" localSheetId="113">'様式D-3_S40'!$A$3:$AO$53</definedName>
    <definedName name="_xlnm.Print_Area" localSheetId="114">'様式D-3_S41'!$A$3:$AO$53</definedName>
    <definedName name="_xlnm.Print_Area" localSheetId="115">'様式D-3_S42'!$A$3:$AO$53</definedName>
    <definedName name="_xlnm.Print_Area" localSheetId="116">'様式D-3_S43'!$A$3:$AO$53</definedName>
    <definedName name="_xlnm.Print_Area" localSheetId="117">'様式D-3_S44'!$A$3:$AO$53</definedName>
    <definedName name="_xlnm.Print_Area" localSheetId="119">様式E!$B$2:$BK$21</definedName>
    <definedName name="_xlnm.Print_Area" localSheetId="121">'様式F  (1)'!$B$1:$AB$50</definedName>
    <definedName name="_xlnm.Print_Area" localSheetId="122">'様式F  (2)'!$B$1:$AB$50</definedName>
    <definedName name="_xlnm.Print_Area" localSheetId="120">'様式F (全体)'!$B$1:$AB$66</definedName>
    <definedName name="_xlnm.Print_Area" localSheetId="123">様式G!$B$2:$Z$15</definedName>
    <definedName name="_xlnm.Print_Titles" localSheetId="4">'様式A-2'!$3:$9</definedName>
    <definedName name="_xlnm.Print_Titles" localSheetId="5">'様式A-2 (2)'!$3:$9</definedName>
    <definedName name="_xlnm.Print_Titles" localSheetId="6">'様式A-3'!$3:$5</definedName>
    <definedName name="_xlnm.Print_Titles" localSheetId="12">'様式C-1-1'!$2:$8</definedName>
    <definedName name="_xlnm.Print_Titles" localSheetId="13">'様式C-1-1 (2)'!$2:$8</definedName>
    <definedName name="_xlnm.Print_Titles" localSheetId="14">'様式C-1-1 (3)'!$2:$8</definedName>
    <definedName name="_xlnm.Print_Titles" localSheetId="15">'様式C-1-1 (4)'!$2:$8</definedName>
    <definedName name="_xlnm.Print_Titles" localSheetId="16">'様式C-1-1 (5)'!$2:$8</definedName>
    <definedName name="_xlnm.Print_Titles" localSheetId="58">'様式D-1-1'!$B:$W,'様式D-1-1'!$2:$4</definedName>
    <definedName name="_xlnm.Print_Titles" localSheetId="19">'様式D-1-1 (1)'!$B:$W,'様式D-1-1 (1)'!$2:$4</definedName>
    <definedName name="_xlnm.Print_Titles" localSheetId="28">'様式D-1-1 (10)'!$B:$W,'様式D-1-1 (10)'!$2:$4</definedName>
    <definedName name="_xlnm.Print_Titles" localSheetId="29">'様式D-1-1 (11)'!$B:$W,'様式D-1-1 (11)'!$2:$4</definedName>
    <definedName name="_xlnm.Print_Titles" localSheetId="30">'様式D-1-1 (12)'!$B:$W,'様式D-1-1 (12)'!$2:$4</definedName>
    <definedName name="_xlnm.Print_Titles" localSheetId="31">'様式D-1-1 (13)'!$B:$W,'様式D-1-1 (13)'!$2:$4</definedName>
    <definedName name="_xlnm.Print_Titles" localSheetId="32">'様式D-1-1 (14)'!$B:$W,'様式D-1-1 (14)'!$2:$4</definedName>
    <definedName name="_xlnm.Print_Titles" localSheetId="33">'様式D-1-1 (15)'!$B:$W,'様式D-1-1 (15)'!$2:$4</definedName>
    <definedName name="_xlnm.Print_Titles" localSheetId="34">'様式D-1-1 (16)'!$B:$W,'様式D-1-1 (16)'!$2:$4</definedName>
    <definedName name="_xlnm.Print_Titles" localSheetId="35">'様式D-1-1 (17)'!$B:$W,'様式D-1-1 (17)'!$2:$4</definedName>
    <definedName name="_xlnm.Print_Titles" localSheetId="36">'様式D-1-1 (18)'!$B:$W,'様式D-1-1 (18)'!$2:$4</definedName>
    <definedName name="_xlnm.Print_Titles" localSheetId="37">'様式D-1-1 (19)'!$B:$W,'様式D-1-1 (19)'!$2:$4</definedName>
    <definedName name="_xlnm.Print_Titles" localSheetId="20">'様式D-1-1 (2)'!$B:$W,'様式D-1-1 (2)'!$2:$4</definedName>
    <definedName name="_xlnm.Print_Titles" localSheetId="38">'様式D-1-1 (20)'!$B:$W,'様式D-1-1 (20)'!$2:$4</definedName>
    <definedName name="_xlnm.Print_Titles" localSheetId="39">'様式D-1-1 (21)'!$B:$W,'様式D-1-1 (21)'!$2:$4</definedName>
    <definedName name="_xlnm.Print_Titles" localSheetId="40">'様式D-1-1 (22)'!$B:$W,'様式D-1-1 (22)'!$2:$4</definedName>
    <definedName name="_xlnm.Print_Titles" localSheetId="41">'様式D-1-1 (23)'!$B:$W,'様式D-1-1 (23)'!$2:$4</definedName>
    <definedName name="_xlnm.Print_Titles" localSheetId="42">'様式D-1-1 (24)'!$B:$W,'様式D-1-1 (24)'!$2:$4</definedName>
    <definedName name="_xlnm.Print_Titles" localSheetId="43">'様式D-1-1 (25)'!$B:$W,'様式D-1-1 (25)'!$2:$4</definedName>
    <definedName name="_xlnm.Print_Titles" localSheetId="44">'様式D-1-1 (26)'!$B:$W,'様式D-1-1 (26)'!$2:$4</definedName>
    <definedName name="_xlnm.Print_Titles" localSheetId="45">'様式D-1-1 (27)'!$B:$W,'様式D-1-1 (27)'!$2:$4</definedName>
    <definedName name="_xlnm.Print_Titles" localSheetId="46">'様式D-1-1 (28)'!$B:$W,'様式D-1-1 (28)'!$2:$4</definedName>
    <definedName name="_xlnm.Print_Titles" localSheetId="47">'様式D-1-1 (29)'!$B:$W,'様式D-1-1 (29)'!$2:$4</definedName>
    <definedName name="_xlnm.Print_Titles" localSheetId="21">'様式D-1-1 (3)'!$B:$W,'様式D-1-1 (3)'!$2:$4</definedName>
    <definedName name="_xlnm.Print_Titles" localSheetId="48">'様式D-1-1 (30)'!$B:$W,'様式D-1-1 (30)'!$2:$4</definedName>
    <definedName name="_xlnm.Print_Titles" localSheetId="49">'様式D-1-1 (31)'!$B:$W,'様式D-1-1 (31)'!$2:$4</definedName>
    <definedName name="_xlnm.Print_Titles" localSheetId="50">'様式D-1-1 (32)'!$B:$W,'様式D-1-1 (32)'!$2:$4</definedName>
    <definedName name="_xlnm.Print_Titles" localSheetId="51">'様式D-1-1 (33)'!$B:$W,'様式D-1-1 (33)'!$2:$4</definedName>
    <definedName name="_xlnm.Print_Titles" localSheetId="52">'様式D-1-1 (34)'!$B:$W,'様式D-1-1 (34)'!$2:$4</definedName>
    <definedName name="_xlnm.Print_Titles" localSheetId="53">'様式D-1-1 (35)'!$B:$W,'様式D-1-1 (35)'!$2:$4</definedName>
    <definedName name="_xlnm.Print_Titles" localSheetId="54">'様式D-1-1 (36)'!$B:$W,'様式D-1-1 (36)'!$2:$4</definedName>
    <definedName name="_xlnm.Print_Titles" localSheetId="55">'様式D-1-1 (37)'!$B:$W,'様式D-1-1 (37)'!$2:$4</definedName>
    <definedName name="_xlnm.Print_Titles" localSheetId="56">'様式D-1-1 (38)'!$B:$W,'様式D-1-1 (38)'!$2:$4</definedName>
    <definedName name="_xlnm.Print_Titles" localSheetId="57">'様式D-1-1 (39)'!$B:$W,'様式D-1-1 (39)'!$2:$4</definedName>
    <definedName name="_xlnm.Print_Titles" localSheetId="22">'様式D-1-1 (4)'!$B:$W,'様式D-1-1 (4)'!$2:$4</definedName>
    <definedName name="_xlnm.Print_Titles" localSheetId="23">'様式D-1-1 (5)'!$B:$W,'様式D-1-1 (5)'!$2:$4</definedName>
    <definedName name="_xlnm.Print_Titles" localSheetId="24">'様式D-1-1 (6)'!$B:$W,'様式D-1-1 (6)'!$2:$4</definedName>
    <definedName name="_xlnm.Print_Titles" localSheetId="25">'様式D-1-1 (7)'!$B:$W,'様式D-1-1 (7)'!$2:$4</definedName>
    <definedName name="_xlnm.Print_Titles" localSheetId="26">'様式D-1-1 (8)'!$B:$W,'様式D-1-1 (8)'!$2:$4</definedName>
    <definedName name="_xlnm.Print_Titles" localSheetId="27">'様式D-1-1 (9)'!$B:$W,'様式D-1-1 (9)'!$2:$4</definedName>
    <definedName name="_xlnm.Print_Titles" localSheetId="62">'様式D-1-2'!$B:$Y,'様式D-1-2'!$2:$8</definedName>
    <definedName name="_xlnm.Print_Titles" localSheetId="59">'様式D-1-2 (1)'!$B:$Y,'様式D-1-2 (1)'!$2:$8</definedName>
    <definedName name="_xlnm.Print_Titles" localSheetId="60">'様式D-1-2 (2)'!$B:$Y,'様式D-1-2 (2)'!$2:$8</definedName>
    <definedName name="_xlnm.Print_Titles" localSheetId="61">'様式D-1-2 (3)'!$B:$Y,'様式D-1-2 (3)'!$2:$8</definedName>
    <definedName name="_xlnm.Print_Titles" localSheetId="118">'様式D-3_PE'!$B:$AO,'様式D-3_PE'!$3:$5</definedName>
    <definedName name="_xlnm.Print_Titles" localSheetId="73">'様式D-3_PS'!$B:$AO,'様式D-3_PS'!$3:$5</definedName>
    <definedName name="_xlnm.Print_Titles" localSheetId="74">'様式D-3_S01'!$B:$AO,'様式D-3_S01'!$3:$5</definedName>
    <definedName name="_xlnm.Print_Titles" localSheetId="75">'様式D-3_S02'!$B:$AO,'様式D-3_S02'!$3:$5</definedName>
    <definedName name="_xlnm.Print_Titles" localSheetId="76">'様式D-3_S03'!$B:$AO,'様式D-3_S03'!$3:$5</definedName>
    <definedName name="_xlnm.Print_Titles" localSheetId="77">'様式D-3_S04'!$B:$AO,'様式D-3_S04'!$3:$5</definedName>
    <definedName name="_xlnm.Print_Titles" localSheetId="78">'様式D-3_S05'!$B:$AO,'様式D-3_S05'!$3:$5</definedName>
    <definedName name="_xlnm.Print_Titles" localSheetId="79">'様式D-3_S06'!$B:$AO,'様式D-3_S06'!$3:$5</definedName>
    <definedName name="_xlnm.Print_Titles" localSheetId="80">'様式D-3_S07'!$B:$AO,'様式D-3_S07'!$3:$5</definedName>
    <definedName name="_xlnm.Print_Titles" localSheetId="81">'様式D-3_S08'!$B:$AO,'様式D-3_S08'!$3:$5</definedName>
    <definedName name="_xlnm.Print_Titles" localSheetId="82">'様式D-3_S09'!$B:$AO,'様式D-3_S09'!$3:$5</definedName>
    <definedName name="_xlnm.Print_Titles" localSheetId="83">'様式D-3_S10'!$B:$AO,'様式D-3_S10'!$3:$5</definedName>
    <definedName name="_xlnm.Print_Titles" localSheetId="84">'様式D-3_S11'!$B:$AO,'様式D-3_S11'!$3:$5</definedName>
    <definedName name="_xlnm.Print_Titles" localSheetId="85">'様式D-3_S12'!$B:$AO,'様式D-3_S12'!$3:$5</definedName>
    <definedName name="_xlnm.Print_Titles" localSheetId="86">'様式D-3_S13'!$B:$AO,'様式D-3_S13'!$3:$5</definedName>
    <definedName name="_xlnm.Print_Titles" localSheetId="87">'様式D-3_S14'!$B:$AO,'様式D-3_S14'!$3:$5</definedName>
    <definedName name="_xlnm.Print_Titles" localSheetId="88">'様式D-3_S15'!$B:$AO,'様式D-3_S15'!$3:$5</definedName>
    <definedName name="_xlnm.Print_Titles" localSheetId="89">'様式D-3_S16'!$B:$AO,'様式D-3_S16'!$3:$5</definedName>
    <definedName name="_xlnm.Print_Titles" localSheetId="90">'様式D-3_S17'!$B:$AO,'様式D-3_S17'!$3:$5</definedName>
    <definedName name="_xlnm.Print_Titles" localSheetId="91">'様式D-3_S18'!$B:$AO,'様式D-3_S18'!$3:$5</definedName>
    <definedName name="_xlnm.Print_Titles" localSheetId="92">'様式D-3_S19'!$B:$AO,'様式D-3_S19'!$3:$5</definedName>
    <definedName name="_xlnm.Print_Titles" localSheetId="93">'様式D-3_S20'!$B:$AO,'様式D-3_S20'!$3:$5</definedName>
    <definedName name="_xlnm.Print_Titles" localSheetId="94">'様式D-3_S21'!$B:$AO,'様式D-3_S21'!$3:$5</definedName>
    <definedName name="_xlnm.Print_Titles" localSheetId="95">'様式D-3_S22'!$B:$AO,'様式D-3_S22'!$3:$5</definedName>
    <definedName name="_xlnm.Print_Titles" localSheetId="96">'様式D-3_S23'!$B:$AO,'様式D-3_S23'!$3:$5</definedName>
    <definedName name="_xlnm.Print_Titles" localSheetId="97">'様式D-3_S24'!$B:$AO,'様式D-3_S24'!$3:$5</definedName>
    <definedName name="_xlnm.Print_Titles" localSheetId="98">'様式D-3_S25'!$B:$AO,'様式D-3_S25'!$3:$5</definedName>
    <definedName name="_xlnm.Print_Titles" localSheetId="99">'様式D-3_S26'!$B:$AO,'様式D-3_S26'!$3:$5</definedName>
    <definedName name="_xlnm.Print_Titles" localSheetId="100">'様式D-3_S27'!$B:$AO,'様式D-3_S27'!$3:$5</definedName>
    <definedName name="_xlnm.Print_Titles" localSheetId="101">'様式D-3_S28'!$B:$AO,'様式D-3_S28'!$3:$5</definedName>
    <definedName name="_xlnm.Print_Titles" localSheetId="102">'様式D-3_S29'!$B:$AO,'様式D-3_S29'!$3:$5</definedName>
    <definedName name="_xlnm.Print_Titles" localSheetId="103">'様式D-3_S30'!$B:$AO,'様式D-3_S30'!$3:$5</definedName>
    <definedName name="_xlnm.Print_Titles" localSheetId="104">'様式D-3_S31'!$B:$AO,'様式D-3_S31'!$3:$5</definedName>
    <definedName name="_xlnm.Print_Titles" localSheetId="105">'様式D-3_S32'!$B:$AO,'様式D-3_S32'!$3:$5</definedName>
    <definedName name="_xlnm.Print_Titles" localSheetId="106">'様式D-3_S33'!$B:$AO,'様式D-3_S33'!$3:$5</definedName>
    <definedName name="_xlnm.Print_Titles" localSheetId="107">'様式D-3_S34'!$B:$AO,'様式D-3_S34'!$3:$5</definedName>
    <definedName name="_xlnm.Print_Titles" localSheetId="108">'様式D-3_S35'!$B:$AO,'様式D-3_S35'!$3:$5</definedName>
    <definedName name="_xlnm.Print_Titles" localSheetId="109">'様式D-3_S36'!$B:$AO,'様式D-3_S36'!$3:$5</definedName>
    <definedName name="_xlnm.Print_Titles" localSheetId="110">'様式D-3_S37'!$B:$AO,'様式D-3_S37'!$3:$5</definedName>
    <definedName name="_xlnm.Print_Titles" localSheetId="111">'様式D-3_S38'!$B:$AO,'様式D-3_S38'!$3:$5</definedName>
    <definedName name="_xlnm.Print_Titles" localSheetId="112">'様式D-3_S39'!$B:$AO,'様式D-3_S39'!$3:$5</definedName>
    <definedName name="_xlnm.Print_Titles" localSheetId="113">'様式D-3_S40'!$B:$AO,'様式D-3_S40'!$3:$5</definedName>
    <definedName name="_xlnm.Print_Titles" localSheetId="114">'様式D-3_S41'!$B:$AO,'様式D-3_S41'!$3:$5</definedName>
    <definedName name="_xlnm.Print_Titles" localSheetId="115">'様式D-3_S42'!$B:$AO,'様式D-3_S42'!$3:$5</definedName>
    <definedName name="_xlnm.Print_Titles" localSheetId="116">'様式D-3_S43'!$B:$AO,'様式D-3_S43'!$3:$5</definedName>
    <definedName name="_xlnm.Print_Titles" localSheetId="117">'様式D-3_S44'!$B:$AO,'様式D-3_S44'!$3:$5</definedName>
    <definedName name="Z_D77EBD73_782E_4A63_AC37_29D349B4D009_.wvu.Cols" localSheetId="12" hidden="1">'様式C-1-1'!#REF!</definedName>
    <definedName name="Z_D77EBD73_782E_4A63_AC37_29D349B4D009_.wvu.Cols" localSheetId="13" hidden="1">'様式C-1-1 (2)'!#REF!</definedName>
    <definedName name="Z_D77EBD73_782E_4A63_AC37_29D349B4D009_.wvu.Cols" localSheetId="14" hidden="1">'様式C-1-1 (3)'!#REF!</definedName>
    <definedName name="Z_D77EBD73_782E_4A63_AC37_29D349B4D009_.wvu.Cols" localSheetId="15" hidden="1">'様式C-1-1 (4)'!#REF!</definedName>
    <definedName name="Z_D77EBD73_782E_4A63_AC37_29D349B4D009_.wvu.Cols" localSheetId="16" hidden="1">'様式C-1-1 (5)'!#REF!</definedName>
    <definedName name="Z_D77EBD73_782E_4A63_AC37_29D349B4D009_.wvu.Cols" localSheetId="17" hidden="1">'様式C-1-2'!#REF!</definedName>
    <definedName name="Z_D77EBD73_782E_4A63_AC37_29D349B4D009_.wvu.Cols" localSheetId="18" hidden="1">'様式C-2'!$AA:$AA</definedName>
    <definedName name="Z_D77EBD73_782E_4A63_AC37_29D349B4D009_.wvu.PrintArea" localSheetId="3" hidden="1">'様式A-1'!$B$2:$AB$29</definedName>
    <definedName name="Z_D77EBD73_782E_4A63_AC37_29D349B4D009_.wvu.PrintArea" localSheetId="4" hidden="1">'様式A-2'!$B$3:$AN$23</definedName>
    <definedName name="Z_D77EBD73_782E_4A63_AC37_29D349B4D009_.wvu.PrintArea" localSheetId="5" hidden="1">'様式A-2 (2)'!$B$3:$AN$9</definedName>
    <definedName name="Z_D77EBD73_782E_4A63_AC37_29D349B4D009_.wvu.PrintArea" localSheetId="6" hidden="1">'様式A-3'!$B$3:$AI$18</definedName>
    <definedName name="Z_D77EBD73_782E_4A63_AC37_29D349B4D009_.wvu.PrintArea" localSheetId="7" hidden="1">'様式B (1)'!$B$20:$Z$29</definedName>
    <definedName name="Z_D77EBD73_782E_4A63_AC37_29D349B4D009_.wvu.PrintArea" localSheetId="8" hidden="1">'様式B (2)'!$B$20:$Z$29</definedName>
    <definedName name="Z_D77EBD73_782E_4A63_AC37_29D349B4D009_.wvu.PrintArea" localSheetId="9" hidden="1">'様式B (3)'!$B$20:$Z$29</definedName>
    <definedName name="Z_D77EBD73_782E_4A63_AC37_29D349B4D009_.wvu.PrintArea" localSheetId="10" hidden="1">'様式B (4)'!$B$20:$Z$29</definedName>
    <definedName name="Z_D77EBD73_782E_4A63_AC37_29D349B4D009_.wvu.PrintArea" localSheetId="11" hidden="1">'様式B (5)'!$B$20:$Z$29</definedName>
    <definedName name="Z_D77EBD73_782E_4A63_AC37_29D349B4D009_.wvu.PrintArea" localSheetId="12" hidden="1">'様式C-1-1'!$B$2:$X$47</definedName>
    <definedName name="Z_D77EBD73_782E_4A63_AC37_29D349B4D009_.wvu.PrintArea" localSheetId="13" hidden="1">'様式C-1-1 (2)'!$B$2:$X$47</definedName>
    <definedName name="Z_D77EBD73_782E_4A63_AC37_29D349B4D009_.wvu.PrintArea" localSheetId="14" hidden="1">'様式C-1-1 (3)'!$B$2:$X$47</definedName>
    <definedName name="Z_D77EBD73_782E_4A63_AC37_29D349B4D009_.wvu.PrintArea" localSheetId="15" hidden="1">'様式C-1-1 (4)'!$B$2:$X$47</definedName>
    <definedName name="Z_D77EBD73_782E_4A63_AC37_29D349B4D009_.wvu.PrintArea" localSheetId="16" hidden="1">'様式C-1-1 (5)'!$B$2:$X$45</definedName>
    <definedName name="Z_D77EBD73_782E_4A63_AC37_29D349B4D009_.wvu.PrintArea" localSheetId="17" hidden="1">'様式C-1-2'!#REF!</definedName>
    <definedName name="Z_D77EBD73_782E_4A63_AC37_29D349B4D009_.wvu.PrintArea" localSheetId="18" hidden="1">'様式C-2'!$B$2:$Z$21</definedName>
    <definedName name="Z_D77EBD73_782E_4A63_AC37_29D349B4D009_.wvu.PrintArea" localSheetId="63" hidden="1">'様式D-2-1 (1)'!$B$3:$AI$18</definedName>
    <definedName name="Z_D77EBD73_782E_4A63_AC37_29D349B4D009_.wvu.PrintArea" localSheetId="64" hidden="1">'様式D-2-1 (2)'!$B$3:$AI$18</definedName>
    <definedName name="Z_D77EBD73_782E_4A63_AC37_29D349B4D009_.wvu.PrintArea" localSheetId="65" hidden="1">'様式D-2-1 (3)'!$B$3:$AI$18</definedName>
    <definedName name="Z_D77EBD73_782E_4A63_AC37_29D349B4D009_.wvu.PrintArea" localSheetId="66" hidden="1">'様式D-2-1 (4)'!$B$3:$AI$18</definedName>
    <definedName name="Z_D77EBD73_782E_4A63_AC37_29D349B4D009_.wvu.PrintArea" localSheetId="67" hidden="1">'様式D-2-1 (5)'!$B$3:$AI$18</definedName>
    <definedName name="Z_D77EBD73_782E_4A63_AC37_29D349B4D009_.wvu.PrintArea" localSheetId="68" hidden="1">'様式D-2-1 (6)'!$B$3:$AI$18</definedName>
    <definedName name="Z_D77EBD73_782E_4A63_AC37_29D349B4D009_.wvu.PrintArea" localSheetId="69" hidden="1">'様式D-2-1´ (1)'!$B$3:$AI$18</definedName>
    <definedName name="Z_D77EBD73_782E_4A63_AC37_29D349B4D009_.wvu.PrintArea" localSheetId="70" hidden="1">'様式D-2-1´ (2)'!$B$3:$AI$18</definedName>
    <definedName name="Z_D77EBD73_782E_4A63_AC37_29D349B4D009_.wvu.PrintArea" localSheetId="71" hidden="1">'様式D-2-1´ (3)'!$B$3:$AI$18</definedName>
    <definedName name="Z_D77EBD73_782E_4A63_AC37_29D349B4D009_.wvu.PrintArea" localSheetId="72" hidden="1">'様式D-2-1´ (4)'!$B$3:$AI$18</definedName>
    <definedName name="Z_D77EBD73_782E_4A63_AC37_29D349B4D009_.wvu.PrintArea" localSheetId="118" hidden="1">'様式D-3_PE'!$B$3:$AO$47</definedName>
    <definedName name="Z_D77EBD73_782E_4A63_AC37_29D349B4D009_.wvu.PrintArea" localSheetId="73" hidden="1">'様式D-3_PS'!$B$3:$AO$47</definedName>
    <definedName name="Z_D77EBD73_782E_4A63_AC37_29D349B4D009_.wvu.PrintArea" localSheetId="74" hidden="1">'様式D-3_S01'!$B$3:$AO$47</definedName>
    <definedName name="Z_D77EBD73_782E_4A63_AC37_29D349B4D009_.wvu.PrintArea" localSheetId="75" hidden="1">'様式D-3_S02'!$B$3:$AO$47</definedName>
    <definedName name="Z_D77EBD73_782E_4A63_AC37_29D349B4D009_.wvu.PrintArea" localSheetId="76" hidden="1">'様式D-3_S03'!$B$3:$AO$47</definedName>
    <definedName name="Z_D77EBD73_782E_4A63_AC37_29D349B4D009_.wvu.PrintArea" localSheetId="77" hidden="1">'様式D-3_S04'!$B$3:$AO$47</definedName>
    <definedName name="Z_D77EBD73_782E_4A63_AC37_29D349B4D009_.wvu.PrintArea" localSheetId="78" hidden="1">'様式D-3_S05'!$B$3:$AO$47</definedName>
    <definedName name="Z_D77EBD73_782E_4A63_AC37_29D349B4D009_.wvu.PrintArea" localSheetId="79" hidden="1">'様式D-3_S06'!$B$3:$AO$47</definedName>
    <definedName name="Z_D77EBD73_782E_4A63_AC37_29D349B4D009_.wvu.PrintArea" localSheetId="80" hidden="1">'様式D-3_S07'!$B$3:$AO$47</definedName>
    <definedName name="Z_D77EBD73_782E_4A63_AC37_29D349B4D009_.wvu.PrintArea" localSheetId="81" hidden="1">'様式D-3_S08'!$B$3:$AO$47</definedName>
    <definedName name="Z_D77EBD73_782E_4A63_AC37_29D349B4D009_.wvu.PrintArea" localSheetId="82" hidden="1">'様式D-3_S09'!$B$3:$AO$47</definedName>
    <definedName name="Z_D77EBD73_782E_4A63_AC37_29D349B4D009_.wvu.PrintArea" localSheetId="83" hidden="1">'様式D-3_S10'!$B$3:$AO$47</definedName>
    <definedName name="Z_D77EBD73_782E_4A63_AC37_29D349B4D009_.wvu.PrintArea" localSheetId="84" hidden="1">'様式D-3_S11'!$B$3:$AO$47</definedName>
    <definedName name="Z_D77EBD73_782E_4A63_AC37_29D349B4D009_.wvu.PrintArea" localSheetId="85" hidden="1">'様式D-3_S12'!$B$3:$AO$47</definedName>
    <definedName name="Z_D77EBD73_782E_4A63_AC37_29D349B4D009_.wvu.PrintArea" localSheetId="86" hidden="1">'様式D-3_S13'!$B$3:$AO$47</definedName>
    <definedName name="Z_D77EBD73_782E_4A63_AC37_29D349B4D009_.wvu.PrintArea" localSheetId="87" hidden="1">'様式D-3_S14'!$B$3:$AO$47</definedName>
    <definedName name="Z_D77EBD73_782E_4A63_AC37_29D349B4D009_.wvu.PrintArea" localSheetId="88" hidden="1">'様式D-3_S15'!$B$3:$AO$47</definedName>
    <definedName name="Z_D77EBD73_782E_4A63_AC37_29D349B4D009_.wvu.PrintArea" localSheetId="89" hidden="1">'様式D-3_S16'!$B$3:$AO$47</definedName>
    <definedName name="Z_D77EBD73_782E_4A63_AC37_29D349B4D009_.wvu.PrintArea" localSheetId="90" hidden="1">'様式D-3_S17'!$B$3:$AO$47</definedName>
    <definedName name="Z_D77EBD73_782E_4A63_AC37_29D349B4D009_.wvu.PrintArea" localSheetId="91" hidden="1">'様式D-3_S18'!$B$3:$AO$47</definedName>
    <definedName name="Z_D77EBD73_782E_4A63_AC37_29D349B4D009_.wvu.PrintArea" localSheetId="92" hidden="1">'様式D-3_S19'!$B$3:$AO$47</definedName>
    <definedName name="Z_D77EBD73_782E_4A63_AC37_29D349B4D009_.wvu.PrintArea" localSheetId="93" hidden="1">'様式D-3_S20'!$B$3:$AO$47</definedName>
    <definedName name="Z_D77EBD73_782E_4A63_AC37_29D349B4D009_.wvu.PrintArea" localSheetId="94" hidden="1">'様式D-3_S21'!$B$3:$AO$47</definedName>
    <definedName name="Z_D77EBD73_782E_4A63_AC37_29D349B4D009_.wvu.PrintArea" localSheetId="95" hidden="1">'様式D-3_S22'!$B$3:$AO$47</definedName>
    <definedName name="Z_D77EBD73_782E_4A63_AC37_29D349B4D009_.wvu.PrintArea" localSheetId="96" hidden="1">'様式D-3_S23'!$B$3:$AO$47</definedName>
    <definedName name="Z_D77EBD73_782E_4A63_AC37_29D349B4D009_.wvu.PrintArea" localSheetId="97" hidden="1">'様式D-3_S24'!$B$3:$AO$47</definedName>
    <definedName name="Z_D77EBD73_782E_4A63_AC37_29D349B4D009_.wvu.PrintArea" localSheetId="98" hidden="1">'様式D-3_S25'!$B$3:$AO$47</definedName>
    <definedName name="Z_D77EBD73_782E_4A63_AC37_29D349B4D009_.wvu.PrintArea" localSheetId="99" hidden="1">'様式D-3_S26'!$B$3:$AO$47</definedName>
    <definedName name="Z_D77EBD73_782E_4A63_AC37_29D349B4D009_.wvu.PrintArea" localSheetId="100" hidden="1">'様式D-3_S27'!$B$3:$AO$47</definedName>
    <definedName name="Z_D77EBD73_782E_4A63_AC37_29D349B4D009_.wvu.PrintArea" localSheetId="101" hidden="1">'様式D-3_S28'!$B$3:$AO$47</definedName>
    <definedName name="Z_D77EBD73_782E_4A63_AC37_29D349B4D009_.wvu.PrintArea" localSheetId="102" hidden="1">'様式D-3_S29'!$B$3:$AO$47</definedName>
    <definedName name="Z_D77EBD73_782E_4A63_AC37_29D349B4D009_.wvu.PrintArea" localSheetId="103" hidden="1">'様式D-3_S30'!$B$3:$AO$47</definedName>
    <definedName name="Z_D77EBD73_782E_4A63_AC37_29D349B4D009_.wvu.PrintArea" localSheetId="104" hidden="1">'様式D-3_S31'!$B$3:$AO$47</definedName>
    <definedName name="Z_D77EBD73_782E_4A63_AC37_29D349B4D009_.wvu.PrintArea" localSheetId="105" hidden="1">'様式D-3_S32'!$B$3:$AO$47</definedName>
    <definedName name="Z_D77EBD73_782E_4A63_AC37_29D349B4D009_.wvu.PrintArea" localSheetId="106" hidden="1">'様式D-3_S33'!$B$3:$AO$47</definedName>
    <definedName name="Z_D77EBD73_782E_4A63_AC37_29D349B4D009_.wvu.PrintArea" localSheetId="107" hidden="1">'様式D-3_S34'!$B$3:$AO$47</definedName>
    <definedName name="Z_D77EBD73_782E_4A63_AC37_29D349B4D009_.wvu.PrintArea" localSheetId="108" hidden="1">'様式D-3_S35'!$B$3:$AO$47</definedName>
    <definedName name="Z_D77EBD73_782E_4A63_AC37_29D349B4D009_.wvu.PrintArea" localSheetId="109" hidden="1">'様式D-3_S36'!$B$3:$AO$47</definedName>
    <definedName name="Z_D77EBD73_782E_4A63_AC37_29D349B4D009_.wvu.PrintArea" localSheetId="110" hidden="1">'様式D-3_S37'!$B$3:$AO$47</definedName>
    <definedName name="Z_D77EBD73_782E_4A63_AC37_29D349B4D009_.wvu.PrintArea" localSheetId="111" hidden="1">'様式D-3_S38'!$B$3:$AO$47</definedName>
    <definedName name="Z_D77EBD73_782E_4A63_AC37_29D349B4D009_.wvu.PrintArea" localSheetId="112" hidden="1">'様式D-3_S39'!$B$3:$AO$47</definedName>
    <definedName name="Z_D77EBD73_782E_4A63_AC37_29D349B4D009_.wvu.PrintArea" localSheetId="113" hidden="1">'様式D-3_S40'!$B$3:$AO$47</definedName>
    <definedName name="Z_D77EBD73_782E_4A63_AC37_29D349B4D009_.wvu.PrintArea" localSheetId="114" hidden="1">'様式D-3_S41'!$B$3:$AO$47</definedName>
    <definedName name="Z_D77EBD73_782E_4A63_AC37_29D349B4D009_.wvu.PrintArea" localSheetId="115" hidden="1">'様式D-3_S42'!$B$3:$AO$47</definedName>
    <definedName name="Z_D77EBD73_782E_4A63_AC37_29D349B4D009_.wvu.PrintArea" localSheetId="116" hidden="1">'様式D-3_S43'!$B$3:$AO$47</definedName>
    <definedName name="Z_D77EBD73_782E_4A63_AC37_29D349B4D009_.wvu.PrintArea" localSheetId="117" hidden="1">'様式D-3_S44'!$B$3:$AO$47</definedName>
    <definedName name="Z_D77EBD73_782E_4A63_AC37_29D349B4D009_.wvu.PrintArea" localSheetId="123"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0" i="206" l="1"/>
  <c r="X44" i="206"/>
  <c r="T44" i="206"/>
  <c r="H20" i="206"/>
  <c r="Q10" i="206"/>
  <c r="R10" i="206"/>
  <c r="S10" i="206"/>
  <c r="T10" i="206"/>
  <c r="Q11" i="206"/>
  <c r="R11" i="206"/>
  <c r="S11" i="206"/>
  <c r="T11" i="206"/>
  <c r="Q12" i="206"/>
  <c r="R12" i="206"/>
  <c r="S12" i="206"/>
  <c r="T12" i="206"/>
  <c r="Q13" i="206"/>
  <c r="R13" i="206"/>
  <c r="S13" i="206"/>
  <c r="T13" i="206"/>
  <c r="Q14" i="206"/>
  <c r="R14" i="206"/>
  <c r="S14" i="206"/>
  <c r="T14" i="206"/>
  <c r="Q15" i="206"/>
  <c r="R15" i="206"/>
  <c r="S15" i="206"/>
  <c r="T15" i="206"/>
  <c r="Q16" i="206"/>
  <c r="R16" i="206"/>
  <c r="S16" i="206"/>
  <c r="T16" i="206"/>
  <c r="Q17" i="206"/>
  <c r="R17" i="206"/>
  <c r="S17" i="206"/>
  <c r="T17" i="206"/>
  <c r="Q18" i="206"/>
  <c r="R18" i="206"/>
  <c r="S18" i="206"/>
  <c r="T18" i="206"/>
  <c r="Q19" i="206"/>
  <c r="R19" i="206"/>
  <c r="S19" i="206"/>
  <c r="T19" i="206"/>
  <c r="Q20" i="206"/>
  <c r="R20" i="206"/>
  <c r="S20" i="206"/>
  <c r="Q21" i="206"/>
  <c r="R21" i="206"/>
  <c r="S21" i="206"/>
  <c r="T21" i="206"/>
  <c r="T44" i="205"/>
  <c r="Q11" i="205"/>
  <c r="R11" i="205"/>
  <c r="S11" i="205"/>
  <c r="T11" i="205"/>
  <c r="Q12" i="205"/>
  <c r="R12" i="205"/>
  <c r="S12" i="205"/>
  <c r="T12" i="205"/>
  <c r="Q13" i="205"/>
  <c r="R13" i="205"/>
  <c r="S13" i="205"/>
  <c r="T13" i="205"/>
  <c r="Q14" i="205"/>
  <c r="R14" i="205"/>
  <c r="S14" i="205"/>
  <c r="T14" i="205"/>
  <c r="Q15" i="205"/>
  <c r="R15" i="205"/>
  <c r="S15" i="205"/>
  <c r="T15" i="205"/>
  <c r="Q16" i="205"/>
  <c r="R16" i="205"/>
  <c r="S16" i="205"/>
  <c r="T16" i="205"/>
  <c r="Q17" i="205"/>
  <c r="R17" i="205"/>
  <c r="S17" i="205"/>
  <c r="T17" i="205"/>
  <c r="Q18" i="205"/>
  <c r="R18" i="205"/>
  <c r="S18" i="205"/>
  <c r="T18" i="205"/>
  <c r="Q19" i="205"/>
  <c r="R19" i="205"/>
  <c r="S19" i="205"/>
  <c r="T19" i="205"/>
  <c r="Q20" i="205"/>
  <c r="R20" i="205"/>
  <c r="S20" i="205"/>
  <c r="T20" i="205"/>
  <c r="Q21" i="205"/>
  <c r="R21" i="205"/>
  <c r="S21" i="205"/>
  <c r="T21" i="205"/>
  <c r="Q22" i="205"/>
  <c r="R22" i="205"/>
  <c r="S22" i="205"/>
  <c r="T22" i="205"/>
  <c r="Q23" i="205"/>
  <c r="R23" i="205"/>
  <c r="S23" i="205"/>
  <c r="T23" i="205"/>
  <c r="Q24" i="205"/>
  <c r="R24" i="205"/>
  <c r="S24" i="205"/>
  <c r="T24" i="205"/>
  <c r="Q25" i="205"/>
  <c r="R25" i="205"/>
  <c r="S25" i="205"/>
  <c r="T25" i="205"/>
  <c r="Q26" i="205"/>
  <c r="R26" i="205"/>
  <c r="S26" i="205"/>
  <c r="T26" i="205"/>
  <c r="Q27" i="205"/>
  <c r="R27" i="205"/>
  <c r="S27" i="205"/>
  <c r="T27" i="205"/>
  <c r="Q28" i="205"/>
  <c r="R28" i="205"/>
  <c r="S28" i="205"/>
  <c r="T28" i="205"/>
  <c r="Q29" i="205"/>
  <c r="R29" i="205"/>
  <c r="S29" i="205"/>
  <c r="T29" i="205"/>
  <c r="Q30" i="205"/>
  <c r="R30" i="205"/>
  <c r="S30" i="205"/>
  <c r="T30" i="205"/>
  <c r="Q31" i="205"/>
  <c r="R31" i="205"/>
  <c r="S31" i="205"/>
  <c r="T31" i="205"/>
  <c r="Q32" i="205"/>
  <c r="R32" i="205"/>
  <c r="S32" i="205"/>
  <c r="T32" i="205"/>
  <c r="Q33" i="205"/>
  <c r="R33" i="205"/>
  <c r="S33" i="205"/>
  <c r="T33" i="205"/>
  <c r="Q34" i="205"/>
  <c r="R34" i="205"/>
  <c r="S34" i="205"/>
  <c r="T34" i="205"/>
  <c r="Q35" i="205"/>
  <c r="R35" i="205"/>
  <c r="S35" i="205"/>
  <c r="T35" i="205"/>
  <c r="Q36" i="205"/>
  <c r="R36" i="205"/>
  <c r="S36" i="205"/>
  <c r="T36" i="205"/>
  <c r="Q37" i="205"/>
  <c r="R37" i="205"/>
  <c r="S37" i="205"/>
  <c r="T37" i="205"/>
  <c r="Q38" i="205"/>
  <c r="R38" i="205"/>
  <c r="S38" i="205"/>
  <c r="T38" i="205"/>
  <c r="Q39" i="205"/>
  <c r="R39" i="205"/>
  <c r="S39" i="205"/>
  <c r="T39" i="205"/>
  <c r="Q40" i="205"/>
  <c r="R40" i="205"/>
  <c r="S40" i="205"/>
  <c r="T40" i="205"/>
  <c r="Q41" i="205"/>
  <c r="R41" i="205"/>
  <c r="S41" i="205"/>
  <c r="T41" i="205"/>
  <c r="Q42" i="205"/>
  <c r="R42" i="205"/>
  <c r="S42" i="205"/>
  <c r="T42" i="205"/>
  <c r="Q43" i="205"/>
  <c r="R43" i="205"/>
  <c r="S43" i="205"/>
  <c r="T43" i="205"/>
  <c r="T10" i="205"/>
  <c r="Q10" i="205"/>
  <c r="R10" i="205"/>
  <c r="S10" i="205"/>
  <c r="AB37" i="147"/>
  <c r="AA37" i="147"/>
  <c r="Z37" i="147"/>
  <c r="Y37" i="147"/>
  <c r="AB37" i="148"/>
  <c r="AA37" i="148"/>
  <c r="Z37" i="148"/>
  <c r="Y37" i="148"/>
  <c r="AB37" i="149"/>
  <c r="AA37" i="149"/>
  <c r="Z37" i="149"/>
  <c r="Y37" i="149"/>
  <c r="AB37" i="150"/>
  <c r="AA37" i="150"/>
  <c r="Z37" i="150"/>
  <c r="Y37" i="150"/>
  <c r="AB37" i="151"/>
  <c r="AA37" i="151"/>
  <c r="Z37" i="151"/>
  <c r="Y37" i="151"/>
  <c r="AB37" i="152"/>
  <c r="AA37" i="152"/>
  <c r="Z37" i="152"/>
  <c r="Y37" i="152"/>
  <c r="AB37" i="153"/>
  <c r="AA37" i="153"/>
  <c r="Z37" i="153"/>
  <c r="Y37" i="153"/>
  <c r="AB37" i="154"/>
  <c r="AA37" i="154"/>
  <c r="Z37" i="154"/>
  <c r="Y37" i="154"/>
  <c r="AB37" i="155"/>
  <c r="AA37" i="155"/>
  <c r="Z37" i="155"/>
  <c r="Y37" i="155"/>
  <c r="AB37" i="156"/>
  <c r="AA37" i="156"/>
  <c r="Z37" i="156"/>
  <c r="Y37" i="156"/>
  <c r="AB37" i="157"/>
  <c r="AA37" i="157"/>
  <c r="Z37" i="157"/>
  <c r="Y37" i="157"/>
  <c r="AB37" i="158"/>
  <c r="AA37" i="158"/>
  <c r="Z37" i="158"/>
  <c r="Y37" i="158"/>
  <c r="AB37" i="159"/>
  <c r="AA37" i="159"/>
  <c r="Z37" i="159"/>
  <c r="Y37" i="159"/>
  <c r="AB37" i="160"/>
  <c r="AA37" i="160"/>
  <c r="Z37" i="160"/>
  <c r="Y37" i="160"/>
  <c r="AB37" i="161"/>
  <c r="AA37" i="161"/>
  <c r="Z37" i="161"/>
  <c r="Y37" i="161"/>
  <c r="AB37" i="162"/>
  <c r="AA37" i="162"/>
  <c r="Z37" i="162"/>
  <c r="Y37" i="162"/>
  <c r="AB37" i="163"/>
  <c r="AA37" i="163"/>
  <c r="Z37" i="163"/>
  <c r="Y37" i="163"/>
  <c r="AB37" i="164"/>
  <c r="AA37" i="164"/>
  <c r="Z37" i="164"/>
  <c r="Y37" i="164"/>
  <c r="AB37" i="165"/>
  <c r="AA37" i="165"/>
  <c r="Z37" i="165"/>
  <c r="Y37" i="165"/>
  <c r="AB37" i="166"/>
  <c r="AA37" i="166"/>
  <c r="Z37" i="166"/>
  <c r="Y37" i="166"/>
  <c r="AB37" i="167"/>
  <c r="AA37" i="167"/>
  <c r="Z37" i="167"/>
  <c r="Y37" i="167"/>
  <c r="AB37" i="168"/>
  <c r="AA37" i="168"/>
  <c r="Z37" i="168"/>
  <c r="Y37" i="168"/>
  <c r="AB37" i="169"/>
  <c r="AA37" i="169"/>
  <c r="Z37" i="169"/>
  <c r="Y37" i="169"/>
  <c r="AB37" i="170"/>
  <c r="AA37" i="170"/>
  <c r="Z37" i="170"/>
  <c r="Y37" i="170"/>
  <c r="AB37" i="171"/>
  <c r="AA37" i="171"/>
  <c r="Z37" i="171"/>
  <c r="Y37" i="171"/>
  <c r="AB37" i="172"/>
  <c r="AA37" i="172"/>
  <c r="Z37" i="172"/>
  <c r="Y37" i="172"/>
  <c r="AB37" i="173"/>
  <c r="AA37" i="173"/>
  <c r="Z37" i="173"/>
  <c r="Y37" i="173"/>
  <c r="AB37" i="174"/>
  <c r="AA37" i="174"/>
  <c r="Z37" i="174"/>
  <c r="Y37" i="174"/>
  <c r="AB37" i="175"/>
  <c r="AA37" i="175"/>
  <c r="Z37" i="175"/>
  <c r="Y37" i="175"/>
  <c r="AB37" i="176"/>
  <c r="AA37" i="176"/>
  <c r="Z37" i="176"/>
  <c r="Y37" i="176"/>
  <c r="AB37" i="177"/>
  <c r="AA37" i="177"/>
  <c r="Z37" i="177"/>
  <c r="Y37" i="177"/>
  <c r="AB37" i="178"/>
  <c r="AA37" i="178"/>
  <c r="Z37" i="178"/>
  <c r="Y37" i="178"/>
  <c r="AB37" i="179"/>
  <c r="AA37" i="179"/>
  <c r="Z37" i="179"/>
  <c r="Y37" i="179"/>
  <c r="AB37" i="180"/>
  <c r="AA37" i="180"/>
  <c r="Z37" i="180"/>
  <c r="Y37" i="180"/>
  <c r="AB37" i="181"/>
  <c r="AA37" i="181"/>
  <c r="Z37" i="181"/>
  <c r="Y37" i="181"/>
  <c r="AB37" i="182"/>
  <c r="AA37" i="182"/>
  <c r="Z37" i="182"/>
  <c r="Y37" i="182"/>
  <c r="AB37" i="183"/>
  <c r="AA37" i="183"/>
  <c r="Z37" i="183"/>
  <c r="Y37" i="183"/>
  <c r="AB37" i="184"/>
  <c r="AA37" i="184"/>
  <c r="Z37" i="184"/>
  <c r="Y37" i="184"/>
  <c r="AB37" i="185"/>
  <c r="AA37" i="185"/>
  <c r="Z37" i="185"/>
  <c r="Y37" i="185"/>
  <c r="AB37" i="186"/>
  <c r="AA37" i="186"/>
  <c r="Z37" i="186"/>
  <c r="Y37" i="186"/>
  <c r="AB37" i="187"/>
  <c r="AA37" i="187"/>
  <c r="Z37" i="187"/>
  <c r="Y37" i="187"/>
  <c r="AB37" i="188"/>
  <c r="AA37" i="188"/>
  <c r="Z37" i="188"/>
  <c r="Y37" i="188"/>
  <c r="AB37" i="189"/>
  <c r="AA37" i="189"/>
  <c r="Z37" i="189"/>
  <c r="Y37" i="189"/>
  <c r="AB37" i="106"/>
  <c r="AA37" i="106"/>
  <c r="Z37" i="106"/>
  <c r="Y37" i="106"/>
  <c r="AB37" i="83"/>
  <c r="AA37" i="83"/>
  <c r="Z37" i="83"/>
  <c r="Y37" i="83"/>
  <c r="BK5" i="83" s="1"/>
  <c r="AB37" i="105"/>
  <c r="AA37" i="105"/>
  <c r="Z37" i="105"/>
  <c r="Y37" i="105"/>
  <c r="BK5" i="105"/>
  <c r="C20" i="206" l="1"/>
  <c r="V2" i="197" l="1"/>
  <c r="AB44" i="206"/>
  <c r="AA44" i="206"/>
  <c r="Z44" i="206"/>
  <c r="Y44" i="206"/>
  <c r="V44" i="206"/>
  <c r="U44" i="206"/>
  <c r="P44" i="206"/>
  <c r="O44" i="206"/>
  <c r="O45" i="206" s="1"/>
  <c r="M5" i="207" l="1"/>
  <c r="E5" i="207"/>
  <c r="AI4" i="207"/>
  <c r="Y4" i="207"/>
  <c r="M4" i="207"/>
  <c r="E4" i="207"/>
  <c r="S44" i="205" l="1"/>
  <c r="S44" i="206" s="1"/>
  <c r="R44" i="205"/>
  <c r="R44" i="206" s="1"/>
  <c r="Q44" i="205"/>
  <c r="Q44" i="206" s="1"/>
  <c r="O3" i="206"/>
  <c r="F3" i="206"/>
  <c r="Z2" i="206"/>
  <c r="V2" i="206"/>
  <c r="O2" i="206"/>
  <c r="F2" i="206"/>
  <c r="O3" i="205"/>
  <c r="F3" i="205"/>
  <c r="Z2" i="205"/>
  <c r="V2" i="205"/>
  <c r="O2" i="205"/>
  <c r="F2" i="205"/>
  <c r="P4" i="204" l="1"/>
  <c r="K4" i="204"/>
  <c r="F4" i="204"/>
  <c r="X3" i="204"/>
  <c r="P3" i="204"/>
  <c r="K3" i="204"/>
  <c r="F3" i="204"/>
  <c r="P4" i="203"/>
  <c r="K4" i="203"/>
  <c r="F4" i="203"/>
  <c r="X3" i="203"/>
  <c r="P3" i="203"/>
  <c r="K3" i="203"/>
  <c r="F3" i="203"/>
  <c r="P4" i="202"/>
  <c r="K4" i="202"/>
  <c r="F4" i="202"/>
  <c r="X3" i="202"/>
  <c r="P3" i="202"/>
  <c r="K3" i="202"/>
  <c r="F3" i="202"/>
  <c r="P4" i="201"/>
  <c r="K4" i="201"/>
  <c r="F4" i="201"/>
  <c r="X3" i="201"/>
  <c r="P3" i="201"/>
  <c r="K3" i="201"/>
  <c r="F3" i="201"/>
  <c r="Y5" i="106"/>
  <c r="AK4" i="106"/>
  <c r="Y4" i="106"/>
  <c r="Y5" i="147"/>
  <c r="AK4" i="147"/>
  <c r="Y4" i="147"/>
  <c r="Y5" i="148"/>
  <c r="AK4" i="148"/>
  <c r="Y4" i="148"/>
  <c r="Y5" i="149"/>
  <c r="AK4" i="149"/>
  <c r="Y4" i="149"/>
  <c r="Y5" i="150"/>
  <c r="AK4" i="150"/>
  <c r="Y4" i="150"/>
  <c r="Y5" i="151"/>
  <c r="AK4" i="151"/>
  <c r="Y4" i="151"/>
  <c r="Y5" i="152"/>
  <c r="AK4" i="152"/>
  <c r="Y4" i="152"/>
  <c r="Y5" i="153"/>
  <c r="AK4" i="153"/>
  <c r="Y4" i="153"/>
  <c r="Y5" i="154"/>
  <c r="AK4" i="154"/>
  <c r="Y4" i="154"/>
  <c r="Y5" i="155"/>
  <c r="AK4" i="155"/>
  <c r="Y4" i="155"/>
  <c r="Y5" i="156"/>
  <c r="AK4" i="156"/>
  <c r="Y4" i="156"/>
  <c r="Y5" i="157"/>
  <c r="AK4" i="157"/>
  <c r="Y4" i="157"/>
  <c r="Y5" i="158"/>
  <c r="AK4" i="158"/>
  <c r="Y4" i="158"/>
  <c r="Y5" i="159"/>
  <c r="AK4" i="159"/>
  <c r="Y4" i="159"/>
  <c r="Y5" i="160"/>
  <c r="AK4" i="160"/>
  <c r="Y4" i="160"/>
  <c r="Y5" i="161"/>
  <c r="AK4" i="161"/>
  <c r="Y4" i="161"/>
  <c r="Y5" i="162"/>
  <c r="AK4" i="162"/>
  <c r="Y4" i="162"/>
  <c r="Y5" i="163"/>
  <c r="AK4" i="163"/>
  <c r="Y4" i="163"/>
  <c r="Y5" i="164"/>
  <c r="AK4" i="164"/>
  <c r="Y4" i="164"/>
  <c r="Y5" i="165"/>
  <c r="AK4" i="165"/>
  <c r="Y4" i="165"/>
  <c r="Y5" i="166"/>
  <c r="AK4" i="166"/>
  <c r="Y4" i="166"/>
  <c r="Y5" i="167"/>
  <c r="AK4" i="167"/>
  <c r="Y4" i="167"/>
  <c r="Y5" i="168"/>
  <c r="AK4" i="168"/>
  <c r="Y4" i="168"/>
  <c r="Y5" i="169"/>
  <c r="AK4" i="169"/>
  <c r="Y4" i="169"/>
  <c r="Y5" i="170"/>
  <c r="AK4" i="170"/>
  <c r="Y4" i="170"/>
  <c r="Y5" i="171"/>
  <c r="AK4" i="171"/>
  <c r="Y4" i="171"/>
  <c r="Y5" i="172"/>
  <c r="AK4" i="172"/>
  <c r="Y4" i="172"/>
  <c r="Y5" i="173"/>
  <c r="AK4" i="173"/>
  <c r="Y4" i="173"/>
  <c r="Y5" i="174"/>
  <c r="AK4" i="174"/>
  <c r="Y4" i="174"/>
  <c r="Y5" i="175"/>
  <c r="AK4" i="175"/>
  <c r="Y4" i="175"/>
  <c r="Y5" i="176"/>
  <c r="AK4" i="176"/>
  <c r="Y4" i="176"/>
  <c r="Y5" i="177"/>
  <c r="AK4" i="177"/>
  <c r="Y4" i="177"/>
  <c r="Y5" i="178"/>
  <c r="AK4" i="178"/>
  <c r="Y4" i="178"/>
  <c r="Y5" i="179"/>
  <c r="AK4" i="179"/>
  <c r="Y4" i="179"/>
  <c r="Y5" i="180"/>
  <c r="AK4" i="180"/>
  <c r="Y4" i="180"/>
  <c r="Y5" i="181"/>
  <c r="AK4" i="181"/>
  <c r="Y4" i="181"/>
  <c r="Y5" i="182"/>
  <c r="AK4" i="182"/>
  <c r="Y4" i="182"/>
  <c r="Y5" i="183"/>
  <c r="AK4" i="183"/>
  <c r="Y4" i="183"/>
  <c r="Y5" i="184"/>
  <c r="AK4" i="184"/>
  <c r="Y4" i="184"/>
  <c r="Y5" i="185"/>
  <c r="AK4" i="185"/>
  <c r="Y4" i="185"/>
  <c r="Y5" i="186"/>
  <c r="AK4" i="186"/>
  <c r="Y4" i="186"/>
  <c r="Y5" i="187"/>
  <c r="AK4" i="187"/>
  <c r="Y4" i="187"/>
  <c r="Y5" i="188"/>
  <c r="AK4" i="188"/>
  <c r="Y4" i="188"/>
  <c r="Y5" i="189"/>
  <c r="AK4" i="189"/>
  <c r="Y4" i="189"/>
  <c r="Y5" i="105"/>
  <c r="AK4" i="105"/>
  <c r="Y4" i="105"/>
  <c r="Y5" i="83"/>
  <c r="AK4" i="83"/>
  <c r="Y4" i="83"/>
  <c r="W5" i="104"/>
  <c r="AF4" i="104"/>
  <c r="W4" i="104"/>
  <c r="W5" i="55"/>
  <c r="AF4" i="55"/>
  <c r="W4" i="55"/>
  <c r="W5" i="193"/>
  <c r="AF4" i="193"/>
  <c r="W4" i="193"/>
  <c r="W5" i="103"/>
  <c r="AF4" i="103"/>
  <c r="W4" i="103"/>
  <c r="W5" i="101"/>
  <c r="AF4" i="101"/>
  <c r="W4" i="101"/>
  <c r="W5" i="190"/>
  <c r="AF4" i="190"/>
  <c r="W4" i="190"/>
  <c r="W5" i="191"/>
  <c r="AF4" i="191"/>
  <c r="W4" i="191"/>
  <c r="W5" i="192"/>
  <c r="AF4" i="192"/>
  <c r="W4" i="192"/>
  <c r="W5" i="102"/>
  <c r="AF4" i="102"/>
  <c r="W4" i="102"/>
  <c r="AF4" i="42"/>
  <c r="W5" i="42"/>
  <c r="W4" i="42"/>
  <c r="R4" i="65"/>
  <c r="W3" i="65"/>
  <c r="R3" i="65"/>
  <c r="R4" i="123"/>
  <c r="W3" i="123"/>
  <c r="R3" i="123"/>
  <c r="R4" i="116"/>
  <c r="W3" i="116"/>
  <c r="R3" i="116"/>
  <c r="W3" i="113"/>
  <c r="R3" i="113"/>
  <c r="P3" i="135"/>
  <c r="U3" i="135"/>
  <c r="P4" i="98"/>
  <c r="U3" i="98"/>
  <c r="P3" i="98"/>
  <c r="P4" i="107"/>
  <c r="U3" i="107"/>
  <c r="P3" i="107"/>
  <c r="P4" i="109"/>
  <c r="U3" i="109"/>
  <c r="P3" i="109"/>
  <c r="P4" i="110"/>
  <c r="U3" i="110"/>
  <c r="P3" i="110"/>
  <c r="P4" i="111"/>
  <c r="U3" i="111"/>
  <c r="P3" i="111"/>
  <c r="P4" i="112"/>
  <c r="U3" i="112"/>
  <c r="P3" i="112"/>
  <c r="P4" i="114"/>
  <c r="U3" i="114"/>
  <c r="P3" i="114"/>
  <c r="P4" i="115"/>
  <c r="U3" i="115"/>
  <c r="P3" i="115"/>
  <c r="P4" i="117"/>
  <c r="U3" i="117"/>
  <c r="P3" i="117"/>
  <c r="P4" i="118"/>
  <c r="U3" i="118"/>
  <c r="P3" i="118"/>
  <c r="P4" i="119"/>
  <c r="U3" i="119"/>
  <c r="P3" i="119"/>
  <c r="P4" i="120"/>
  <c r="U3" i="120"/>
  <c r="P3" i="120"/>
  <c r="P4" i="121"/>
  <c r="U3" i="121"/>
  <c r="P3" i="121"/>
  <c r="P4" i="122"/>
  <c r="U3" i="122"/>
  <c r="P3" i="122"/>
  <c r="P4" i="124"/>
  <c r="U3" i="124"/>
  <c r="P3" i="124"/>
  <c r="P4" i="125"/>
  <c r="U3" i="125"/>
  <c r="P3" i="125"/>
  <c r="P4" i="126"/>
  <c r="U3" i="126"/>
  <c r="P3" i="126"/>
  <c r="P4" i="127"/>
  <c r="U3" i="127"/>
  <c r="P3" i="127"/>
  <c r="P4" i="128"/>
  <c r="U3" i="128"/>
  <c r="P3" i="128"/>
  <c r="P4" i="129"/>
  <c r="U3" i="129"/>
  <c r="P3" i="129"/>
  <c r="P4" i="130"/>
  <c r="U3" i="130"/>
  <c r="P3" i="130"/>
  <c r="P4" i="131"/>
  <c r="U3" i="131"/>
  <c r="P3" i="131"/>
  <c r="P4" i="132"/>
  <c r="U3" i="132"/>
  <c r="P3" i="132"/>
  <c r="P4" i="133"/>
  <c r="U3" i="133"/>
  <c r="P3" i="133"/>
  <c r="P4" i="134"/>
  <c r="U3" i="134"/>
  <c r="P3" i="134"/>
  <c r="P4" i="94"/>
  <c r="U3" i="94"/>
  <c r="P3" i="94"/>
  <c r="P4" i="136"/>
  <c r="U3" i="136"/>
  <c r="P3" i="136"/>
  <c r="P4" i="137"/>
  <c r="U3" i="137"/>
  <c r="P3" i="137"/>
  <c r="P4" i="138"/>
  <c r="U3" i="138"/>
  <c r="P3" i="138"/>
  <c r="P4" i="139"/>
  <c r="U3" i="139"/>
  <c r="P3" i="139"/>
  <c r="P4" i="140"/>
  <c r="U3" i="140"/>
  <c r="P3" i="140"/>
  <c r="P4" i="141"/>
  <c r="U3" i="141"/>
  <c r="P3" i="141"/>
  <c r="P4" i="142"/>
  <c r="U3" i="142"/>
  <c r="P3" i="142"/>
  <c r="P4" i="143"/>
  <c r="U3" i="143"/>
  <c r="P3" i="143"/>
  <c r="P4" i="144"/>
  <c r="U3" i="144"/>
  <c r="P3" i="144"/>
  <c r="P4" i="145"/>
  <c r="U3" i="145"/>
  <c r="P3" i="145"/>
  <c r="P4" i="146"/>
  <c r="U3" i="146"/>
  <c r="P3" i="146"/>
  <c r="P4" i="97"/>
  <c r="U3" i="97"/>
  <c r="P3" i="97"/>
  <c r="U3" i="108"/>
  <c r="P3" i="108"/>
  <c r="X3" i="63"/>
  <c r="Q4" i="63"/>
  <c r="Q3" i="63"/>
  <c r="O4" i="61"/>
  <c r="W3" i="61"/>
  <c r="O3" i="61"/>
  <c r="X3" i="60"/>
  <c r="P4" i="60"/>
  <c r="P3" i="60"/>
  <c r="BC3" i="64"/>
  <c r="AO4" i="64"/>
  <c r="AO3" i="64"/>
  <c r="R4" i="95"/>
  <c r="R3" i="95"/>
  <c r="X3" i="95"/>
  <c r="Z2" i="81"/>
  <c r="V2" i="81"/>
  <c r="O6" i="200"/>
  <c r="I6" i="200"/>
  <c r="D6" i="200"/>
  <c r="O5" i="200"/>
  <c r="D5" i="200"/>
  <c r="C4" i="200"/>
  <c r="L3" i="200"/>
  <c r="H3" i="200"/>
  <c r="C3" i="200"/>
  <c r="O6" i="199"/>
  <c r="I6" i="199"/>
  <c r="D6" i="199"/>
  <c r="O5" i="199"/>
  <c r="D5" i="199"/>
  <c r="C4" i="199"/>
  <c r="L3" i="199"/>
  <c r="H3" i="199"/>
  <c r="C3" i="199"/>
  <c r="O6" i="198"/>
  <c r="I6" i="198"/>
  <c r="D6" i="198"/>
  <c r="O5" i="198"/>
  <c r="D5" i="198"/>
  <c r="C4" i="198"/>
  <c r="L3" i="198"/>
  <c r="H3" i="198"/>
  <c r="C3" i="198"/>
  <c r="O6" i="197"/>
  <c r="I6" i="197"/>
  <c r="D6" i="197"/>
  <c r="O5" i="197"/>
  <c r="D5" i="197"/>
  <c r="C4" i="197"/>
  <c r="L3" i="197"/>
  <c r="H3" i="197"/>
  <c r="C3" i="197"/>
  <c r="M5" i="193"/>
  <c r="E5" i="193"/>
  <c r="M4" i="193"/>
  <c r="E4" i="193"/>
  <c r="M5" i="192"/>
  <c r="E5" i="192"/>
  <c r="M4" i="192"/>
  <c r="E4" i="192"/>
  <c r="M5" i="191"/>
  <c r="E5" i="191"/>
  <c r="M4" i="191"/>
  <c r="E4" i="191"/>
  <c r="M5" i="190"/>
  <c r="E5" i="190"/>
  <c r="M4" i="190"/>
  <c r="E4" i="190"/>
  <c r="AB55" i="81"/>
  <c r="AQ11" i="83"/>
  <c r="AJ37" i="189"/>
  <c r="BJ5" i="189" s="1"/>
  <c r="AI37" i="189"/>
  <c r="BI5" i="189" s="1"/>
  <c r="O21" i="206" s="1"/>
  <c r="AH37" i="189"/>
  <c r="BH5" i="189" s="1"/>
  <c r="AG37" i="189"/>
  <c r="BG5" i="189" s="1"/>
  <c r="AF37" i="189"/>
  <c r="BF5" i="189" s="1"/>
  <c r="L21" i="206" s="1"/>
  <c r="AE37" i="189"/>
  <c r="BE5" i="189" s="1"/>
  <c r="AD37" i="189"/>
  <c r="BD5" i="189" s="1"/>
  <c r="AC37" i="189"/>
  <c r="BC5" i="189" s="1"/>
  <c r="I21" i="206" s="1"/>
  <c r="BB5" i="189"/>
  <c r="H21" i="206" s="1"/>
  <c r="BA5" i="189"/>
  <c r="AZ5" i="189"/>
  <c r="AJ35" i="189"/>
  <c r="BV5" i="189" s="1"/>
  <c r="AB21" i="206" s="1"/>
  <c r="AI35" i="189"/>
  <c r="AH35" i="189"/>
  <c r="AG35" i="189"/>
  <c r="BS5" i="189" s="1"/>
  <c r="AF35" i="189"/>
  <c r="AE35" i="189"/>
  <c r="BQ5" i="189" s="1"/>
  <c r="W21" i="206" s="1"/>
  <c r="AD35" i="189"/>
  <c r="BP5" i="189" s="1"/>
  <c r="AC35" i="189"/>
  <c r="BO5" i="189" s="1"/>
  <c r="AQ34" i="189"/>
  <c r="AQ33" i="189"/>
  <c r="AQ32" i="189"/>
  <c r="AQ31" i="189"/>
  <c r="AQ30" i="189"/>
  <c r="AQ29" i="189"/>
  <c r="AQ28" i="189"/>
  <c r="AQ27" i="189"/>
  <c r="AQ26" i="189"/>
  <c r="AQ25" i="189"/>
  <c r="AQ24" i="189"/>
  <c r="AQ23" i="189"/>
  <c r="AQ22" i="189"/>
  <c r="AQ21" i="189"/>
  <c r="AQ20" i="189"/>
  <c r="AQ19" i="189"/>
  <c r="AQ18" i="189"/>
  <c r="AQ17" i="189"/>
  <c r="AQ16" i="189"/>
  <c r="AQ15" i="189"/>
  <c r="AQ14" i="189"/>
  <c r="AQ13" i="189"/>
  <c r="AQ12" i="189"/>
  <c r="AS11" i="189"/>
  <c r="AQ11" i="189"/>
  <c r="BU5" i="189"/>
  <c r="AA21" i="206" s="1"/>
  <c r="BT5" i="189"/>
  <c r="Z21" i="206" s="1"/>
  <c r="BR5" i="189"/>
  <c r="X21" i="206" s="1"/>
  <c r="AX5" i="189"/>
  <c r="D21" i="206" s="1"/>
  <c r="AW5" i="189"/>
  <c r="C21" i="206" s="1"/>
  <c r="AV5" i="189"/>
  <c r="B21" i="206" s="1"/>
  <c r="N5" i="189"/>
  <c r="E5" i="189"/>
  <c r="N4" i="189"/>
  <c r="E4" i="189"/>
  <c r="AJ37" i="188"/>
  <c r="BJ5" i="188" s="1"/>
  <c r="P20" i="206" s="1"/>
  <c r="AI37" i="188"/>
  <c r="AH37" i="188"/>
  <c r="BH5" i="188" s="1"/>
  <c r="AG37" i="188"/>
  <c r="BG5" i="188" s="1"/>
  <c r="M20" i="206" s="1"/>
  <c r="AF37" i="188"/>
  <c r="BF5" i="188" s="1"/>
  <c r="L20" i="206" s="1"/>
  <c r="AE37" i="188"/>
  <c r="BE5" i="188" s="1"/>
  <c r="K20" i="206" s="1"/>
  <c r="AD37" i="188"/>
  <c r="AC37" i="188"/>
  <c r="BC5" i="188" s="1"/>
  <c r="BB5" i="188"/>
  <c r="BA5" i="188"/>
  <c r="AZ5" i="188"/>
  <c r="F20" i="206" s="1"/>
  <c r="AY5" i="188"/>
  <c r="AJ35" i="188"/>
  <c r="BV5" i="188" s="1"/>
  <c r="AB20" i="206" s="1"/>
  <c r="AI35" i="188"/>
  <c r="AH35" i="188"/>
  <c r="AG35" i="188"/>
  <c r="AF35" i="188"/>
  <c r="AE35" i="188"/>
  <c r="AD35" i="188"/>
  <c r="AC35" i="188"/>
  <c r="AQ34" i="188"/>
  <c r="AQ33" i="188"/>
  <c r="AQ32" i="188"/>
  <c r="AQ31" i="188"/>
  <c r="AQ30" i="188"/>
  <c r="AQ29" i="188"/>
  <c r="AQ28" i="188"/>
  <c r="AQ27" i="188"/>
  <c r="AQ26" i="188"/>
  <c r="AQ25" i="188"/>
  <c r="AQ24" i="188"/>
  <c r="AQ23" i="188"/>
  <c r="AQ22" i="188"/>
  <c r="AQ21" i="188"/>
  <c r="AQ20" i="188"/>
  <c r="AQ19" i="188"/>
  <c r="AQ18" i="188"/>
  <c r="AQ17" i="188"/>
  <c r="AQ16" i="188"/>
  <c r="AQ15" i="188"/>
  <c r="AQ14" i="188"/>
  <c r="AQ13" i="188"/>
  <c r="AQ12" i="188"/>
  <c r="AS11" i="188"/>
  <c r="AQ11" i="188"/>
  <c r="BU5" i="188"/>
  <c r="AA20" i="206" s="1"/>
  <c r="BT5" i="188"/>
  <c r="Z20" i="206" s="1"/>
  <c r="BS5" i="188"/>
  <c r="BR5" i="188"/>
  <c r="X20" i="206" s="1"/>
  <c r="BQ5" i="188"/>
  <c r="W20" i="206" s="1"/>
  <c r="BP5" i="188"/>
  <c r="V20" i="206" s="1"/>
  <c r="BO5" i="188"/>
  <c r="U20" i="206" s="1"/>
  <c r="BI5" i="188"/>
  <c r="O20" i="206" s="1"/>
  <c r="BD5" i="188"/>
  <c r="J20" i="206" s="1"/>
  <c r="AX5" i="188"/>
  <c r="D20" i="206" s="1"/>
  <c r="AW5" i="188"/>
  <c r="AV5" i="188"/>
  <c r="B20" i="206" s="1"/>
  <c r="N5" i="188"/>
  <c r="E5" i="188"/>
  <c r="N4" i="188"/>
  <c r="E4" i="188"/>
  <c r="AJ37" i="187"/>
  <c r="BJ5" i="187" s="1"/>
  <c r="AI37" i="187"/>
  <c r="BI5" i="187" s="1"/>
  <c r="AH37" i="187"/>
  <c r="BH5" i="187" s="1"/>
  <c r="AG37" i="187"/>
  <c r="BG5" i="187" s="1"/>
  <c r="AF37" i="187"/>
  <c r="BF5" i="187" s="1"/>
  <c r="AE37" i="187"/>
  <c r="BE5" i="187" s="1"/>
  <c r="AD37" i="187"/>
  <c r="BD5" i="187" s="1"/>
  <c r="AC37" i="187"/>
  <c r="BC5" i="187" s="1"/>
  <c r="BB5" i="187"/>
  <c r="H19" i="206" s="1"/>
  <c r="BA5" i="187"/>
  <c r="G19" i="206" s="1"/>
  <c r="AZ5" i="187"/>
  <c r="F19" i="206" s="1"/>
  <c r="BM5" i="187"/>
  <c r="AJ35" i="187"/>
  <c r="BV5" i="187" s="1"/>
  <c r="AB19" i="206" s="1"/>
  <c r="AI35" i="187"/>
  <c r="AH35" i="187"/>
  <c r="BT5" i="187" s="1"/>
  <c r="AG35" i="187"/>
  <c r="BS5" i="187" s="1"/>
  <c r="AF35" i="187"/>
  <c r="AE35" i="187"/>
  <c r="BQ5" i="187" s="1"/>
  <c r="W19" i="206" s="1"/>
  <c r="AD35" i="187"/>
  <c r="BP5" i="187" s="1"/>
  <c r="V19" i="206" s="1"/>
  <c r="AC35" i="187"/>
  <c r="BO5" i="187" s="1"/>
  <c r="U19" i="206" s="1"/>
  <c r="AQ34" i="187"/>
  <c r="AQ33" i="187"/>
  <c r="AQ32" i="187"/>
  <c r="AQ31" i="187"/>
  <c r="AQ30" i="187"/>
  <c r="AQ29" i="187"/>
  <c r="AQ28" i="187"/>
  <c r="AQ27" i="187"/>
  <c r="AQ26" i="187"/>
  <c r="AQ25" i="187"/>
  <c r="AQ24" i="187"/>
  <c r="AQ23" i="187"/>
  <c r="AQ22" i="187"/>
  <c r="AQ21" i="187"/>
  <c r="AQ20" i="187"/>
  <c r="AQ19" i="187"/>
  <c r="AQ18" i="187"/>
  <c r="AQ17" i="187"/>
  <c r="AQ16" i="187"/>
  <c r="AQ15" i="187"/>
  <c r="AQ14" i="187"/>
  <c r="AQ13" i="187"/>
  <c r="AQ12" i="187"/>
  <c r="AS11" i="187"/>
  <c r="AQ11" i="187"/>
  <c r="BU5" i="187"/>
  <c r="BR5" i="187"/>
  <c r="X19" i="206" s="1"/>
  <c r="AX5" i="187"/>
  <c r="D19" i="206" s="1"/>
  <c r="AW5" i="187"/>
  <c r="C19" i="206" s="1"/>
  <c r="AV5" i="187"/>
  <c r="B19" i="206" s="1"/>
  <c r="N5" i="187"/>
  <c r="E5" i="187"/>
  <c r="N4" i="187"/>
  <c r="E4" i="187"/>
  <c r="AJ37" i="186"/>
  <c r="BJ5" i="186" s="1"/>
  <c r="P18" i="206" s="1"/>
  <c r="AI37" i="186"/>
  <c r="BI5" i="186" s="1"/>
  <c r="AH37" i="186"/>
  <c r="BH5" i="186" s="1"/>
  <c r="AG37" i="186"/>
  <c r="BG5" i="186" s="1"/>
  <c r="AF37" i="186"/>
  <c r="BF5" i="186" s="1"/>
  <c r="L18" i="206" s="1"/>
  <c r="AE37" i="186"/>
  <c r="BE5" i="186" s="1"/>
  <c r="K18" i="206" s="1"/>
  <c r="AD37" i="186"/>
  <c r="AC37" i="186"/>
  <c r="BC5" i="186" s="1"/>
  <c r="I18" i="206" s="1"/>
  <c r="BB5" i="186"/>
  <c r="H18" i="206" s="1"/>
  <c r="BA5" i="186"/>
  <c r="G18" i="206" s="1"/>
  <c r="AZ5" i="186"/>
  <c r="AY5" i="186"/>
  <c r="E18" i="206" s="1"/>
  <c r="AJ35" i="186"/>
  <c r="BV5" i="186" s="1"/>
  <c r="AB18" i="206" s="1"/>
  <c r="AI35" i="186"/>
  <c r="BU5" i="186" s="1"/>
  <c r="AA18" i="206" s="1"/>
  <c r="AH35" i="186"/>
  <c r="AG35" i="186"/>
  <c r="BS5" i="186" s="1"/>
  <c r="Y18" i="206" s="1"/>
  <c r="AF35" i="186"/>
  <c r="BR5" i="186" s="1"/>
  <c r="X18" i="206" s="1"/>
  <c r="AE35" i="186"/>
  <c r="BQ5" i="186" s="1"/>
  <c r="W18" i="206" s="1"/>
  <c r="AD35" i="186"/>
  <c r="BP5" i="186" s="1"/>
  <c r="AC35" i="186"/>
  <c r="BO5" i="186" s="1"/>
  <c r="U18" i="206" s="1"/>
  <c r="AQ34" i="186"/>
  <c r="AQ33" i="186"/>
  <c r="AQ32" i="186"/>
  <c r="AQ31" i="186"/>
  <c r="AQ30" i="186"/>
  <c r="AQ29" i="186"/>
  <c r="AQ28" i="186"/>
  <c r="AQ27" i="186"/>
  <c r="AQ26" i="186"/>
  <c r="AQ25" i="186"/>
  <c r="AQ24" i="186"/>
  <c r="AQ23" i="186"/>
  <c r="AQ22" i="186"/>
  <c r="AQ21" i="186"/>
  <c r="AQ20" i="186"/>
  <c r="AQ19" i="186"/>
  <c r="AQ18" i="186"/>
  <c r="AQ17" i="186"/>
  <c r="AQ16" i="186"/>
  <c r="AQ15" i="186"/>
  <c r="AQ14" i="186"/>
  <c r="AQ13" i="186"/>
  <c r="AQ12" i="186"/>
  <c r="AS11" i="186"/>
  <c r="AQ11" i="186"/>
  <c r="BT5" i="186"/>
  <c r="Z18" i="206" s="1"/>
  <c r="BD5" i="186"/>
  <c r="J18" i="206" s="1"/>
  <c r="AX5" i="186"/>
  <c r="D18" i="206" s="1"/>
  <c r="AW5" i="186"/>
  <c r="C18" i="206" s="1"/>
  <c r="AV5" i="186"/>
  <c r="B18" i="206" s="1"/>
  <c r="N5" i="186"/>
  <c r="E5" i="186"/>
  <c r="N4" i="186"/>
  <c r="E4" i="186"/>
  <c r="AJ37" i="185"/>
  <c r="BJ5" i="185" s="1"/>
  <c r="P17" i="206" s="1"/>
  <c r="AI37" i="185"/>
  <c r="BI5" i="185" s="1"/>
  <c r="O17" i="206" s="1"/>
  <c r="AH37" i="185"/>
  <c r="BH5" i="185" s="1"/>
  <c r="N17" i="206" s="1"/>
  <c r="AG37" i="185"/>
  <c r="BG5" i="185" s="1"/>
  <c r="M17" i="206" s="1"/>
  <c r="AF37" i="185"/>
  <c r="BF5" i="185" s="1"/>
  <c r="AE37" i="185"/>
  <c r="AD37" i="185"/>
  <c r="AC37" i="185"/>
  <c r="BC5" i="185" s="1"/>
  <c r="BB5" i="185"/>
  <c r="BA5" i="185"/>
  <c r="BM5" i="185"/>
  <c r="AJ35" i="185"/>
  <c r="BV5" i="185" s="1"/>
  <c r="AI35" i="185"/>
  <c r="AH35" i="185"/>
  <c r="AG35" i="185"/>
  <c r="AF35" i="185"/>
  <c r="AE35" i="185"/>
  <c r="AD35" i="185"/>
  <c r="AC35" i="185"/>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S11" i="185"/>
  <c r="AQ11" i="185"/>
  <c r="BU5" i="185"/>
  <c r="AA17" i="206" s="1"/>
  <c r="BT5" i="185"/>
  <c r="Z17" i="206" s="1"/>
  <c r="BS5" i="185"/>
  <c r="Y17" i="206" s="1"/>
  <c r="BR5" i="185"/>
  <c r="X17" i="206" s="1"/>
  <c r="BQ5" i="185"/>
  <c r="W17" i="206" s="1"/>
  <c r="BP5" i="185"/>
  <c r="V17" i="206" s="1"/>
  <c r="BO5" i="185"/>
  <c r="U17" i="206" s="1"/>
  <c r="BK5" i="185"/>
  <c r="BE5" i="185"/>
  <c r="BD5" i="185"/>
  <c r="J17" i="206" s="1"/>
  <c r="AX5" i="185"/>
  <c r="D17" i="206" s="1"/>
  <c r="AW5" i="185"/>
  <c r="AV5" i="185"/>
  <c r="B17" i="206" s="1"/>
  <c r="N5" i="185"/>
  <c r="E5" i="185"/>
  <c r="N4" i="185"/>
  <c r="E4" i="185"/>
  <c r="AJ37" i="184"/>
  <c r="BJ5" i="184" s="1"/>
  <c r="AI37" i="184"/>
  <c r="BI5" i="184" s="1"/>
  <c r="AH37" i="184"/>
  <c r="BH5" i="184" s="1"/>
  <c r="AG37" i="184"/>
  <c r="BG5" i="184" s="1"/>
  <c r="AF37" i="184"/>
  <c r="BF5" i="184" s="1"/>
  <c r="L16" i="206" s="1"/>
  <c r="AE37" i="184"/>
  <c r="BE5" i="184" s="1"/>
  <c r="K16" i="206" s="1"/>
  <c r="AD37" i="184"/>
  <c r="BD5" i="184" s="1"/>
  <c r="AC37" i="184"/>
  <c r="BC5" i="184" s="1"/>
  <c r="I16" i="206" s="1"/>
  <c r="BB5" i="184"/>
  <c r="H16" i="206" s="1"/>
  <c r="BA5" i="184"/>
  <c r="G16" i="206" s="1"/>
  <c r="AZ5" i="184"/>
  <c r="AY5" i="184"/>
  <c r="E16" i="206" s="1"/>
  <c r="AJ35" i="184"/>
  <c r="BV5" i="184" s="1"/>
  <c r="AB16" i="206" s="1"/>
  <c r="AI35" i="184"/>
  <c r="AH35" i="184"/>
  <c r="BT5" i="184" s="1"/>
  <c r="Z16" i="206" s="1"/>
  <c r="AG35" i="184"/>
  <c r="BS5" i="184" s="1"/>
  <c r="Y16" i="206" s="1"/>
  <c r="AF35" i="184"/>
  <c r="BR5" i="184" s="1"/>
  <c r="X16" i="206" s="1"/>
  <c r="AE35" i="184"/>
  <c r="BQ5" i="184" s="1"/>
  <c r="W16" i="206" s="1"/>
  <c r="AD35" i="184"/>
  <c r="BP5" i="184" s="1"/>
  <c r="AC35" i="184"/>
  <c r="BO5" i="184" s="1"/>
  <c r="U16" i="206" s="1"/>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S11" i="184"/>
  <c r="AQ11" i="184"/>
  <c r="BU5" i="184"/>
  <c r="AA16" i="206" s="1"/>
  <c r="AX5" i="184"/>
  <c r="D16" i="206" s="1"/>
  <c r="AW5" i="184"/>
  <c r="C16" i="206" s="1"/>
  <c r="AV5" i="184"/>
  <c r="B16" i="206" s="1"/>
  <c r="N5" i="184"/>
  <c r="E5" i="184"/>
  <c r="N4" i="184"/>
  <c r="E4" i="184"/>
  <c r="AJ37" i="183"/>
  <c r="BJ5" i="183" s="1"/>
  <c r="P15" i="206" s="1"/>
  <c r="AI37" i="183"/>
  <c r="BI5" i="183" s="1"/>
  <c r="AH37" i="183"/>
  <c r="BH5" i="183" s="1"/>
  <c r="AG37" i="183"/>
  <c r="BG5" i="183" s="1"/>
  <c r="AF37" i="183"/>
  <c r="BF5" i="183" s="1"/>
  <c r="AE37" i="183"/>
  <c r="BE5" i="183" s="1"/>
  <c r="AD37" i="183"/>
  <c r="AC37" i="183"/>
  <c r="BC5" i="183" s="1"/>
  <c r="BB5" i="183"/>
  <c r="BA5" i="183"/>
  <c r="AZ5" i="183"/>
  <c r="F15" i="206" s="1"/>
  <c r="AJ35" i="183"/>
  <c r="BV5" i="183" s="1"/>
  <c r="AI35" i="183"/>
  <c r="BU5" i="183" s="1"/>
  <c r="AH35" i="183"/>
  <c r="BT5" i="183" s="1"/>
  <c r="Z15" i="206" s="1"/>
  <c r="AG35" i="183"/>
  <c r="BS5" i="183" s="1"/>
  <c r="Y15" i="206" s="1"/>
  <c r="AF35" i="183"/>
  <c r="BR5" i="183" s="1"/>
  <c r="X15" i="206" s="1"/>
  <c r="AE35" i="183"/>
  <c r="BQ5" i="183" s="1"/>
  <c r="W15" i="206" s="1"/>
  <c r="AD35" i="183"/>
  <c r="BP5" i="183" s="1"/>
  <c r="V15" i="206" s="1"/>
  <c r="AC35" i="183"/>
  <c r="BO5" i="183" s="1"/>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D5" i="183"/>
  <c r="J15" i="206" s="1"/>
  <c r="AX5" i="183"/>
  <c r="AW5" i="183"/>
  <c r="AV5" i="183"/>
  <c r="B15" i="206" s="1"/>
  <c r="N5" i="183"/>
  <c r="E5" i="183"/>
  <c r="N4" i="183"/>
  <c r="E4" i="183"/>
  <c r="AJ37" i="182"/>
  <c r="BJ5" i="182" s="1"/>
  <c r="P14" i="206" s="1"/>
  <c r="AI37" i="182"/>
  <c r="BI5" i="182" s="1"/>
  <c r="AH37" i="182"/>
  <c r="BH5" i="182" s="1"/>
  <c r="AG37" i="182"/>
  <c r="BG5" i="182" s="1"/>
  <c r="M14" i="206" s="1"/>
  <c r="AF37" i="182"/>
  <c r="BF5" i="182" s="1"/>
  <c r="L14" i="206" s="1"/>
  <c r="AE37" i="182"/>
  <c r="BE5" i="182" s="1"/>
  <c r="AD37" i="182"/>
  <c r="BD5" i="182" s="1"/>
  <c r="J14" i="206" s="1"/>
  <c r="AC37" i="182"/>
  <c r="BC5" i="182" s="1"/>
  <c r="I14" i="206" s="1"/>
  <c r="BB5" i="182"/>
  <c r="H14" i="206" s="1"/>
  <c r="BA5" i="182"/>
  <c r="AZ5" i="182"/>
  <c r="F14" i="206" s="1"/>
  <c r="AY5" i="182"/>
  <c r="E14" i="206" s="1"/>
  <c r="AJ35" i="182"/>
  <c r="AI35" i="182"/>
  <c r="BU5" i="182" s="1"/>
  <c r="AH35" i="182"/>
  <c r="AG35" i="182"/>
  <c r="BS5" i="182" s="1"/>
  <c r="Y14" i="206" s="1"/>
  <c r="AF35" i="182"/>
  <c r="BR5" i="182" s="1"/>
  <c r="X14" i="206" s="1"/>
  <c r="AE35" i="182"/>
  <c r="BQ5" i="182" s="1"/>
  <c r="W14" i="206" s="1"/>
  <c r="AD35" i="182"/>
  <c r="BP5" i="182" s="1"/>
  <c r="AC3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V5" i="182"/>
  <c r="AB14" i="206" s="1"/>
  <c r="BT5" i="182"/>
  <c r="Z14" i="206" s="1"/>
  <c r="BO5" i="182"/>
  <c r="AX5" i="182"/>
  <c r="AW5" i="182"/>
  <c r="AV5" i="182"/>
  <c r="N5" i="182"/>
  <c r="E5" i="182"/>
  <c r="N4" i="182"/>
  <c r="E4" i="182"/>
  <c r="AJ37" i="181"/>
  <c r="BJ5" i="181" s="1"/>
  <c r="P13" i="206" s="1"/>
  <c r="AI37" i="181"/>
  <c r="BI5" i="181" s="1"/>
  <c r="O13" i="206" s="1"/>
  <c r="AH37" i="181"/>
  <c r="BH5" i="181" s="1"/>
  <c r="AG37" i="181"/>
  <c r="BG5" i="181" s="1"/>
  <c r="AF37" i="181"/>
  <c r="BF5" i="181" s="1"/>
  <c r="L13" i="206" s="1"/>
  <c r="AE37" i="181"/>
  <c r="BE5" i="181" s="1"/>
  <c r="AD37" i="181"/>
  <c r="BD5" i="181" s="1"/>
  <c r="AC37" i="181"/>
  <c r="BC5" i="181" s="1"/>
  <c r="I13" i="206" s="1"/>
  <c r="BB5" i="181"/>
  <c r="BA5" i="181"/>
  <c r="AZ5" i="181"/>
  <c r="AJ35" i="181"/>
  <c r="BV5" i="181" s="1"/>
  <c r="AB13" i="206" s="1"/>
  <c r="AI35" i="181"/>
  <c r="AH35" i="181"/>
  <c r="AG35" i="181"/>
  <c r="AF35" i="181"/>
  <c r="AE35" i="181"/>
  <c r="AD35" i="181"/>
  <c r="AC3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U5" i="181"/>
  <c r="AA13" i="206" s="1"/>
  <c r="BT5" i="181"/>
  <c r="Z13" i="206" s="1"/>
  <c r="BS5" i="181"/>
  <c r="Y13" i="206" s="1"/>
  <c r="BR5" i="181"/>
  <c r="BQ5" i="181"/>
  <c r="W13" i="206" s="1"/>
  <c r="BP5" i="181"/>
  <c r="V13" i="206" s="1"/>
  <c r="BO5" i="181"/>
  <c r="AY5" i="181"/>
  <c r="AX5" i="181"/>
  <c r="AW5" i="181"/>
  <c r="C13" i="206" s="1"/>
  <c r="AV5" i="181"/>
  <c r="B13" i="206" s="1"/>
  <c r="N5" i="181"/>
  <c r="E5" i="181"/>
  <c r="N4" i="181"/>
  <c r="E4" i="181"/>
  <c r="AJ37" i="180"/>
  <c r="BJ5" i="180" s="1"/>
  <c r="AI37" i="180"/>
  <c r="AH37" i="180"/>
  <c r="BH5" i="180" s="1"/>
  <c r="AG37" i="180"/>
  <c r="BG5" i="180" s="1"/>
  <c r="M12" i="206" s="1"/>
  <c r="AF37" i="180"/>
  <c r="BF5" i="180" s="1"/>
  <c r="L12" i="206" s="1"/>
  <c r="AE37" i="180"/>
  <c r="BE5" i="180" s="1"/>
  <c r="K12" i="206" s="1"/>
  <c r="AD37" i="180"/>
  <c r="BD5" i="180" s="1"/>
  <c r="AC37" i="180"/>
  <c r="BC5" i="180" s="1"/>
  <c r="I12" i="206" s="1"/>
  <c r="BB5" i="180"/>
  <c r="BA5" i="180"/>
  <c r="AZ5" i="180"/>
  <c r="F12" i="206" s="1"/>
  <c r="BK5" i="180"/>
  <c r="AJ35" i="180"/>
  <c r="BV5" i="180" s="1"/>
  <c r="AI35" i="180"/>
  <c r="AH35" i="180"/>
  <c r="BT5" i="180" s="1"/>
  <c r="Z12" i="206" s="1"/>
  <c r="AG35" i="180"/>
  <c r="BS5" i="180" s="1"/>
  <c r="AF35" i="180"/>
  <c r="BR5" i="180" s="1"/>
  <c r="AE35" i="180"/>
  <c r="BQ5" i="180" s="1"/>
  <c r="AD35" i="180"/>
  <c r="BP5" i="180" s="1"/>
  <c r="AC35" i="180"/>
  <c r="BO5" i="180" s="1"/>
  <c r="U12" i="206" s="1"/>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U5" i="180"/>
  <c r="AA12" i="206" s="1"/>
  <c r="BI5" i="180"/>
  <c r="AX5" i="180"/>
  <c r="AW5" i="180"/>
  <c r="C12" i="206" s="1"/>
  <c r="AV5" i="180"/>
  <c r="N5" i="180"/>
  <c r="E5" i="180"/>
  <c r="N4" i="180"/>
  <c r="E4" i="180"/>
  <c r="AJ37" i="179"/>
  <c r="BJ5" i="179" s="1"/>
  <c r="P11" i="206" s="1"/>
  <c r="AI37" i="179"/>
  <c r="BI5" i="179" s="1"/>
  <c r="AH37" i="179"/>
  <c r="BH5" i="179" s="1"/>
  <c r="AG37" i="179"/>
  <c r="BG5" i="179" s="1"/>
  <c r="AF37" i="179"/>
  <c r="BF5" i="179" s="1"/>
  <c r="AE37" i="179"/>
  <c r="BE5" i="179" s="1"/>
  <c r="AD37" i="179"/>
  <c r="BD5" i="179" s="1"/>
  <c r="J11" i="206" s="1"/>
  <c r="AC37" i="179"/>
  <c r="BC5" i="179" s="1"/>
  <c r="BB5" i="179"/>
  <c r="BA5" i="179"/>
  <c r="AZ5" i="179"/>
  <c r="AY5" i="179"/>
  <c r="AJ35" i="179"/>
  <c r="BV5" i="179" s="1"/>
  <c r="AB11" i="206" s="1"/>
  <c r="AI35" i="179"/>
  <c r="AH35" i="179"/>
  <c r="AG35" i="179"/>
  <c r="AF35" i="179"/>
  <c r="AE35" i="179"/>
  <c r="AD35" i="179"/>
  <c r="AC3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U5" i="179"/>
  <c r="AA11" i="206" s="1"/>
  <c r="BT5" i="179"/>
  <c r="Z11" i="206" s="1"/>
  <c r="BS5" i="179"/>
  <c r="Y11" i="206" s="1"/>
  <c r="BR5" i="179"/>
  <c r="X11" i="206" s="1"/>
  <c r="BQ5" i="179"/>
  <c r="W11" i="206" s="1"/>
  <c r="BP5" i="179"/>
  <c r="BO5" i="179"/>
  <c r="AX5" i="179"/>
  <c r="AW5" i="179"/>
  <c r="AV5" i="179"/>
  <c r="B11" i="206" s="1"/>
  <c r="N5" i="179"/>
  <c r="E5" i="179"/>
  <c r="N4" i="179"/>
  <c r="E4" i="179"/>
  <c r="AJ37" i="178"/>
  <c r="BJ5" i="178" s="1"/>
  <c r="AI37" i="178"/>
  <c r="BI5" i="178" s="1"/>
  <c r="AH37" i="178"/>
  <c r="BH5" i="178" s="1"/>
  <c r="N10" i="206" s="1"/>
  <c r="AG37" i="178"/>
  <c r="BG5" i="178" s="1"/>
  <c r="M10" i="206" s="1"/>
  <c r="AF37" i="178"/>
  <c r="BF5" i="178" s="1"/>
  <c r="AE37" i="178"/>
  <c r="BE5" i="178" s="1"/>
  <c r="K10" i="206" s="1"/>
  <c r="AD37" i="178"/>
  <c r="BD5" i="178" s="1"/>
  <c r="AC37" i="178"/>
  <c r="BC5" i="178" s="1"/>
  <c r="BB5" i="178"/>
  <c r="BA5" i="178"/>
  <c r="AZ5" i="178"/>
  <c r="AY5" i="178"/>
  <c r="E10" i="206" s="1"/>
  <c r="AJ35" i="178"/>
  <c r="BV5" i="178" s="1"/>
  <c r="AB10" i="206" s="1"/>
  <c r="AI35" i="178"/>
  <c r="AH35" i="178"/>
  <c r="AG35" i="178"/>
  <c r="BS5" i="178" s="1"/>
  <c r="Y10" i="206" s="1"/>
  <c r="AF35" i="178"/>
  <c r="BR5" i="178" s="1"/>
  <c r="AE35" i="178"/>
  <c r="BQ5" i="178" s="1"/>
  <c r="AD35" i="178"/>
  <c r="BP5" i="178" s="1"/>
  <c r="AC35" i="178"/>
  <c r="BO5" i="178" s="1"/>
  <c r="U10" i="206" s="1"/>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U5" i="178"/>
  <c r="AA10" i="206" s="1"/>
  <c r="BT5" i="178"/>
  <c r="AX5" i="178"/>
  <c r="AW5" i="178"/>
  <c r="AV5" i="178"/>
  <c r="N5" i="178"/>
  <c r="E5" i="178"/>
  <c r="N4" i="178"/>
  <c r="E4" i="178"/>
  <c r="AJ37" i="177"/>
  <c r="BJ5" i="177" s="1"/>
  <c r="AI37" i="177"/>
  <c r="BI5" i="177" s="1"/>
  <c r="AH37" i="177"/>
  <c r="BH5" i="177" s="1"/>
  <c r="AG37" i="177"/>
  <c r="BG5" i="177" s="1"/>
  <c r="AF37" i="177"/>
  <c r="BF5" i="177" s="1"/>
  <c r="AE37" i="177"/>
  <c r="BE5" i="177" s="1"/>
  <c r="AD37" i="177"/>
  <c r="BD5" i="177" s="1"/>
  <c r="AC37" i="177"/>
  <c r="BC5" i="177" s="1"/>
  <c r="BB5" i="177"/>
  <c r="BA5" i="177"/>
  <c r="AZ5" i="177"/>
  <c r="BK5" i="177"/>
  <c r="AJ35" i="177"/>
  <c r="BV5" i="177" s="1"/>
  <c r="AB43" i="81" s="1"/>
  <c r="AI35" i="177"/>
  <c r="BU5" i="177" s="1"/>
  <c r="AA43" i="81" s="1"/>
  <c r="AH35" i="177"/>
  <c r="BT5" i="177" s="1"/>
  <c r="AG35" i="177"/>
  <c r="BS5" i="177" s="1"/>
  <c r="AF35" i="177"/>
  <c r="BR5" i="177" s="1"/>
  <c r="AE35" i="177"/>
  <c r="BQ5" i="177" s="1"/>
  <c r="AD35" i="177"/>
  <c r="BP5" i="177" s="1"/>
  <c r="AC35" i="177"/>
  <c r="BO5" i="177" s="1"/>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AX5" i="177"/>
  <c r="AW5" i="177"/>
  <c r="AV5" i="177"/>
  <c r="N5" i="177"/>
  <c r="E5" i="177"/>
  <c r="N4" i="177"/>
  <c r="E4" i="177"/>
  <c r="AJ37" i="176"/>
  <c r="BJ5" i="176" s="1"/>
  <c r="AI37" i="176"/>
  <c r="BI5" i="176" s="1"/>
  <c r="AH37" i="176"/>
  <c r="BH5" i="176" s="1"/>
  <c r="AG37" i="176"/>
  <c r="BG5" i="176" s="1"/>
  <c r="AF37" i="176"/>
  <c r="BF5" i="176" s="1"/>
  <c r="AE37" i="176"/>
  <c r="BE5" i="176" s="1"/>
  <c r="K42" i="81" s="1"/>
  <c r="AD37" i="176"/>
  <c r="BD5" i="176" s="1"/>
  <c r="AC37" i="176"/>
  <c r="BB5" i="176"/>
  <c r="H42" i="205" s="1"/>
  <c r="BA5" i="176"/>
  <c r="AZ5" i="176"/>
  <c r="AY5" i="176"/>
  <c r="AJ35" i="176"/>
  <c r="BV5" i="176" s="1"/>
  <c r="AI35" i="176"/>
  <c r="BU5" i="176" s="1"/>
  <c r="AH35" i="176"/>
  <c r="BT5" i="176" s="1"/>
  <c r="AG35" i="176"/>
  <c r="AF35" i="176"/>
  <c r="BR5" i="176" s="1"/>
  <c r="AE35" i="176"/>
  <c r="BQ5" i="176" s="1"/>
  <c r="AD35" i="176"/>
  <c r="BP5" i="176" s="1"/>
  <c r="AC35" i="176"/>
  <c r="BO5" i="176" s="1"/>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S5" i="176"/>
  <c r="BC5" i="176"/>
  <c r="AX5" i="176"/>
  <c r="AW5" i="176"/>
  <c r="C42" i="81" s="1"/>
  <c r="AV5" i="176"/>
  <c r="B42" i="81" s="1"/>
  <c r="N5" i="176"/>
  <c r="E5" i="176"/>
  <c r="N4" i="176"/>
  <c r="E4" i="176"/>
  <c r="AJ37" i="175"/>
  <c r="BJ5" i="175" s="1"/>
  <c r="AI37" i="175"/>
  <c r="BI5" i="175" s="1"/>
  <c r="AH37" i="175"/>
  <c r="BH5" i="175" s="1"/>
  <c r="AG37" i="175"/>
  <c r="BG5" i="175" s="1"/>
  <c r="AF37" i="175"/>
  <c r="BF5" i="175" s="1"/>
  <c r="AE37" i="175"/>
  <c r="AD37" i="175"/>
  <c r="BD5" i="175" s="1"/>
  <c r="AC37" i="175"/>
  <c r="BC5" i="175" s="1"/>
  <c r="BB5" i="175"/>
  <c r="BA5" i="175"/>
  <c r="AZ5" i="175"/>
  <c r="F41" i="81" s="1"/>
  <c r="AY5" i="175"/>
  <c r="E41" i="81" s="1"/>
  <c r="AJ35" i="175"/>
  <c r="BV5" i="175" s="1"/>
  <c r="AI35" i="175"/>
  <c r="AH35" i="175"/>
  <c r="AG35" i="175"/>
  <c r="BS5" i="175" s="1"/>
  <c r="AF35" i="175"/>
  <c r="BR5" i="175" s="1"/>
  <c r="AE35" i="175"/>
  <c r="BQ5" i="175" s="1"/>
  <c r="AD35" i="175"/>
  <c r="BP5" i="175" s="1"/>
  <c r="AC3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U5" i="175"/>
  <c r="AA41" i="81" s="1"/>
  <c r="BT5" i="175"/>
  <c r="BO5" i="175"/>
  <c r="BE5" i="175"/>
  <c r="AX5" i="175"/>
  <c r="AW5" i="175"/>
  <c r="AV5" i="175"/>
  <c r="B41" i="81" s="1"/>
  <c r="N5" i="175"/>
  <c r="E5" i="175"/>
  <c r="N4" i="175"/>
  <c r="E4" i="175"/>
  <c r="AJ37" i="174"/>
  <c r="BJ5" i="174" s="1"/>
  <c r="AI37" i="174"/>
  <c r="AH37" i="174"/>
  <c r="BH5" i="174" s="1"/>
  <c r="AG37" i="174"/>
  <c r="BG5" i="174" s="1"/>
  <c r="AF37" i="174"/>
  <c r="BF5" i="174" s="1"/>
  <c r="AE37" i="174"/>
  <c r="BE5" i="174" s="1"/>
  <c r="K40" i="81" s="1"/>
  <c r="AD37" i="174"/>
  <c r="BD5" i="174" s="1"/>
  <c r="J40" i="81" s="1"/>
  <c r="AC37" i="174"/>
  <c r="BC5" i="174" s="1"/>
  <c r="BB5" i="174"/>
  <c r="AZ5" i="174"/>
  <c r="AY5" i="174"/>
  <c r="AJ35" i="174"/>
  <c r="BV5" i="174" s="1"/>
  <c r="AB40" i="81" s="1"/>
  <c r="AI35" i="174"/>
  <c r="AH35" i="174"/>
  <c r="AG35" i="174"/>
  <c r="AF35" i="174"/>
  <c r="BR5" i="174" s="1"/>
  <c r="AE35" i="174"/>
  <c r="BQ5" i="174" s="1"/>
  <c r="AD35" i="174"/>
  <c r="BP5" i="174" s="1"/>
  <c r="AC35" i="174"/>
  <c r="BO5" i="174" s="1"/>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U5" i="174"/>
  <c r="BT5" i="174"/>
  <c r="Z40" i="81" s="1"/>
  <c r="BS5" i="174"/>
  <c r="BI5" i="174"/>
  <c r="O40" i="81" s="1"/>
  <c r="AX5" i="174"/>
  <c r="AW5" i="174"/>
  <c r="AV5" i="174"/>
  <c r="B40" i="81" s="1"/>
  <c r="N5" i="174"/>
  <c r="E5" i="174"/>
  <c r="N4" i="174"/>
  <c r="E4" i="174"/>
  <c r="AJ37" i="173"/>
  <c r="BJ5" i="173" s="1"/>
  <c r="AI37" i="173"/>
  <c r="AH37" i="173"/>
  <c r="BH5" i="173" s="1"/>
  <c r="N39" i="81" s="1"/>
  <c r="AG37" i="173"/>
  <c r="BG5" i="173" s="1"/>
  <c r="M39" i="81" s="1"/>
  <c r="AF37" i="173"/>
  <c r="BF5" i="173" s="1"/>
  <c r="AE37" i="173"/>
  <c r="BE5" i="173" s="1"/>
  <c r="AD37" i="173"/>
  <c r="BD5" i="173" s="1"/>
  <c r="AC37" i="173"/>
  <c r="BC5" i="173" s="1"/>
  <c r="BB5" i="173"/>
  <c r="BA5" i="173"/>
  <c r="AZ5" i="173"/>
  <c r="AY5" i="173"/>
  <c r="E39" i="81" s="1"/>
  <c r="AJ35" i="173"/>
  <c r="BV5" i="173" s="1"/>
  <c r="AB39" i="81" s="1"/>
  <c r="AI35" i="173"/>
  <c r="BU5" i="173" s="1"/>
  <c r="AA39" i="81" s="1"/>
  <c r="AH35" i="173"/>
  <c r="BT5" i="173" s="1"/>
  <c r="AG35" i="173"/>
  <c r="BS5" i="173" s="1"/>
  <c r="Y39" i="81" s="1"/>
  <c r="AF35" i="173"/>
  <c r="BR5" i="173" s="1"/>
  <c r="AE35" i="173"/>
  <c r="BQ5" i="173" s="1"/>
  <c r="AD35" i="173"/>
  <c r="BP5" i="173" s="1"/>
  <c r="AC35" i="173"/>
  <c r="BO5" i="173" s="1"/>
  <c r="U39" i="81" s="1"/>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I5" i="173"/>
  <c r="AX5" i="173"/>
  <c r="AW5" i="173"/>
  <c r="AV5" i="173"/>
  <c r="N5" i="173"/>
  <c r="E5" i="173"/>
  <c r="N4" i="173"/>
  <c r="E4" i="173"/>
  <c r="AJ37" i="172"/>
  <c r="BJ5" i="172" s="1"/>
  <c r="AI37" i="172"/>
  <c r="BI5" i="172" s="1"/>
  <c r="AH37" i="172"/>
  <c r="AG37" i="172"/>
  <c r="BG5" i="172" s="1"/>
  <c r="AF37" i="172"/>
  <c r="BF5" i="172" s="1"/>
  <c r="AE37" i="172"/>
  <c r="AD37" i="172"/>
  <c r="BD5" i="172" s="1"/>
  <c r="AC37" i="172"/>
  <c r="BC5" i="172" s="1"/>
  <c r="BB5" i="172"/>
  <c r="BA5" i="172"/>
  <c r="AJ35" i="172"/>
  <c r="BV5" i="172" s="1"/>
  <c r="AI35" i="172"/>
  <c r="AH35" i="172"/>
  <c r="AG35" i="172"/>
  <c r="AF35" i="172"/>
  <c r="AE35" i="172"/>
  <c r="AD35" i="172"/>
  <c r="AC3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U5" i="172"/>
  <c r="BT5" i="172"/>
  <c r="BS5" i="172"/>
  <c r="BR5" i="172"/>
  <c r="BQ5" i="172"/>
  <c r="BP5" i="172"/>
  <c r="BO5" i="172"/>
  <c r="BH5" i="172"/>
  <c r="BE5" i="172"/>
  <c r="K38" i="81" s="1"/>
  <c r="AZ5" i="172"/>
  <c r="AX5" i="172"/>
  <c r="AW5" i="172"/>
  <c r="AV5" i="172"/>
  <c r="N5" i="172"/>
  <c r="E5" i="172"/>
  <c r="N4" i="172"/>
  <c r="E4" i="172"/>
  <c r="AJ37" i="171"/>
  <c r="BJ5" i="171" s="1"/>
  <c r="AI37" i="171"/>
  <c r="BI5" i="171" s="1"/>
  <c r="AH37" i="171"/>
  <c r="BH5" i="171" s="1"/>
  <c r="AG37" i="171"/>
  <c r="BG5" i="171" s="1"/>
  <c r="AF37" i="171"/>
  <c r="BF5" i="171" s="1"/>
  <c r="AE37" i="171"/>
  <c r="BE5" i="171" s="1"/>
  <c r="AD37" i="171"/>
  <c r="BD5" i="171" s="1"/>
  <c r="AC37" i="171"/>
  <c r="BC5" i="171" s="1"/>
  <c r="I37" i="81" s="1"/>
  <c r="BB5" i="171"/>
  <c r="BA5" i="171"/>
  <c r="AZ5" i="171"/>
  <c r="BK5" i="171"/>
  <c r="AJ35" i="171"/>
  <c r="BV5" i="171" s="1"/>
  <c r="AB37" i="81" s="1"/>
  <c r="AI35" i="171"/>
  <c r="AH35" i="171"/>
  <c r="BT5" i="171" s="1"/>
  <c r="Z37" i="81" s="1"/>
  <c r="AG35" i="171"/>
  <c r="BS5" i="171" s="1"/>
  <c r="AF35" i="171"/>
  <c r="BR5" i="171" s="1"/>
  <c r="AE35" i="171"/>
  <c r="BQ5" i="171" s="1"/>
  <c r="AD35" i="171"/>
  <c r="BP5" i="171" s="1"/>
  <c r="AC35" i="171"/>
  <c r="BO5" i="171" s="1"/>
  <c r="U37" i="81" s="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U5" i="171"/>
  <c r="AX5" i="171"/>
  <c r="D37" i="81" s="1"/>
  <c r="AW5" i="171"/>
  <c r="C37" i="81" s="1"/>
  <c r="AV5" i="171"/>
  <c r="N5" i="171"/>
  <c r="E5" i="171"/>
  <c r="N4" i="171"/>
  <c r="E4" i="171"/>
  <c r="AJ37" i="170"/>
  <c r="BJ5" i="170" s="1"/>
  <c r="P36" i="81" s="1"/>
  <c r="AI37" i="170"/>
  <c r="BI5" i="170" s="1"/>
  <c r="AH37" i="170"/>
  <c r="BH5" i="170" s="1"/>
  <c r="AG37" i="170"/>
  <c r="BG5" i="170" s="1"/>
  <c r="AF37" i="170"/>
  <c r="BF5" i="170" s="1"/>
  <c r="AE37" i="170"/>
  <c r="BE5" i="170" s="1"/>
  <c r="AD37" i="170"/>
  <c r="BD5" i="170" s="1"/>
  <c r="AC37" i="170"/>
  <c r="BC5" i="170" s="1"/>
  <c r="BA5" i="170"/>
  <c r="AZ5" i="170"/>
  <c r="AY5" i="170"/>
  <c r="AJ35" i="170"/>
  <c r="BV5" i="170" s="1"/>
  <c r="AI35" i="170"/>
  <c r="AH35" i="170"/>
  <c r="AG35" i="170"/>
  <c r="AF35" i="170"/>
  <c r="BR5" i="170" s="1"/>
  <c r="X36" i="81" s="1"/>
  <c r="AE35" i="170"/>
  <c r="BQ5" i="170" s="1"/>
  <c r="AD35" i="170"/>
  <c r="BP5" i="170" s="1"/>
  <c r="AC35" i="170"/>
  <c r="BO5" i="170" s="1"/>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U5" i="170"/>
  <c r="BT5" i="170"/>
  <c r="BS5" i="170"/>
  <c r="BB5" i="170"/>
  <c r="AX5" i="170"/>
  <c r="AW5" i="170"/>
  <c r="AV5" i="170"/>
  <c r="N5" i="170"/>
  <c r="E5" i="170"/>
  <c r="N4" i="170"/>
  <c r="E4" i="170"/>
  <c r="AJ37" i="169"/>
  <c r="BJ5" i="169" s="1"/>
  <c r="AI37" i="169"/>
  <c r="BI5" i="169" s="1"/>
  <c r="AH37" i="169"/>
  <c r="BH5" i="169" s="1"/>
  <c r="AG37" i="169"/>
  <c r="BG5" i="169" s="1"/>
  <c r="AF37" i="169"/>
  <c r="BF5" i="169" s="1"/>
  <c r="AE37" i="169"/>
  <c r="BE5" i="169" s="1"/>
  <c r="AD37" i="169"/>
  <c r="BD5" i="169" s="1"/>
  <c r="AC37" i="169"/>
  <c r="BC5" i="169" s="1"/>
  <c r="BB5" i="169"/>
  <c r="BA5" i="169"/>
  <c r="AZ5" i="169"/>
  <c r="AY5" i="169"/>
  <c r="AJ35" i="169"/>
  <c r="BV5" i="169" s="1"/>
  <c r="AI35" i="169"/>
  <c r="BU5" i="169" s="1"/>
  <c r="AH35" i="169"/>
  <c r="BT5" i="169" s="1"/>
  <c r="AG35" i="169"/>
  <c r="BS5" i="169" s="1"/>
  <c r="Y35" i="81" s="1"/>
  <c r="AF35" i="169"/>
  <c r="BR5" i="169" s="1"/>
  <c r="AE35" i="169"/>
  <c r="BQ5" i="169" s="1"/>
  <c r="AD35" i="169"/>
  <c r="BP5" i="169" s="1"/>
  <c r="AC35" i="169"/>
  <c r="BO5" i="169" s="1"/>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AX5" i="169"/>
  <c r="AW5" i="169"/>
  <c r="AV5" i="169"/>
  <c r="N5" i="169"/>
  <c r="E5" i="169"/>
  <c r="N4" i="169"/>
  <c r="E4" i="169"/>
  <c r="AJ37" i="168"/>
  <c r="BJ5" i="168" s="1"/>
  <c r="AI37" i="168"/>
  <c r="BI5" i="168" s="1"/>
  <c r="AH37" i="168"/>
  <c r="BH5" i="168" s="1"/>
  <c r="AG37" i="168"/>
  <c r="BG5" i="168" s="1"/>
  <c r="AF37" i="168"/>
  <c r="BF5" i="168" s="1"/>
  <c r="AE37" i="168"/>
  <c r="BE5" i="168" s="1"/>
  <c r="AD37" i="168"/>
  <c r="BD5" i="168" s="1"/>
  <c r="AC37" i="168"/>
  <c r="BC5" i="168" s="1"/>
  <c r="BB5" i="168"/>
  <c r="BA5" i="168"/>
  <c r="AY5" i="168"/>
  <c r="AJ35" i="168"/>
  <c r="BV5" i="168" s="1"/>
  <c r="AI35" i="168"/>
  <c r="AH35" i="168"/>
  <c r="AG35" i="168"/>
  <c r="AF35" i="168"/>
  <c r="AE35" i="168"/>
  <c r="AD35" i="168"/>
  <c r="AC3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U5" i="168"/>
  <c r="BT5" i="168"/>
  <c r="BS5" i="168"/>
  <c r="BR5" i="168"/>
  <c r="BQ5" i="168"/>
  <c r="BP5" i="168"/>
  <c r="BO5" i="168"/>
  <c r="AX5" i="168"/>
  <c r="AW5" i="168"/>
  <c r="C34" i="81" s="1"/>
  <c r="AV5" i="168"/>
  <c r="N5" i="168"/>
  <c r="E5" i="168"/>
  <c r="N4" i="168"/>
  <c r="E4" i="168"/>
  <c r="AJ37" i="167"/>
  <c r="BJ5" i="167" s="1"/>
  <c r="AI37" i="167"/>
  <c r="BI5" i="167" s="1"/>
  <c r="AH37" i="167"/>
  <c r="BH5" i="167" s="1"/>
  <c r="AG37" i="167"/>
  <c r="BG5" i="167" s="1"/>
  <c r="AF37" i="167"/>
  <c r="BF5" i="167" s="1"/>
  <c r="AE37" i="167"/>
  <c r="BE5" i="167" s="1"/>
  <c r="AD37" i="167"/>
  <c r="BD5" i="167" s="1"/>
  <c r="AC37" i="167"/>
  <c r="BC5" i="167" s="1"/>
  <c r="BB5" i="167"/>
  <c r="BA5" i="167"/>
  <c r="AZ5" i="167"/>
  <c r="AY5" i="167"/>
  <c r="AJ35" i="167"/>
  <c r="BV5" i="167" s="1"/>
  <c r="AI35" i="167"/>
  <c r="BU5" i="167" s="1"/>
  <c r="AH35" i="167"/>
  <c r="BT5" i="167" s="1"/>
  <c r="AG35" i="167"/>
  <c r="BS5" i="167" s="1"/>
  <c r="AF35" i="167"/>
  <c r="BR5" i="167" s="1"/>
  <c r="AE35" i="167"/>
  <c r="BQ5" i="167" s="1"/>
  <c r="AD35" i="167"/>
  <c r="BP5" i="167" s="1"/>
  <c r="AC35" i="167"/>
  <c r="BO5" i="167" s="1"/>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AX5" i="167"/>
  <c r="AW5" i="167"/>
  <c r="AV5" i="167"/>
  <c r="N5" i="167"/>
  <c r="E5" i="167"/>
  <c r="N4" i="167"/>
  <c r="E4" i="167"/>
  <c r="AJ37" i="166"/>
  <c r="BJ5" i="166" s="1"/>
  <c r="AI37" i="166"/>
  <c r="AH37" i="166"/>
  <c r="BH5" i="166" s="1"/>
  <c r="AG37" i="166"/>
  <c r="BG5" i="166" s="1"/>
  <c r="AF37" i="166"/>
  <c r="BF5" i="166" s="1"/>
  <c r="AE37" i="166"/>
  <c r="BE5" i="166" s="1"/>
  <c r="AD37" i="166"/>
  <c r="BD5" i="166" s="1"/>
  <c r="AC37" i="166"/>
  <c r="BC5" i="166" s="1"/>
  <c r="BB5" i="166"/>
  <c r="BA5" i="166"/>
  <c r="AZ5" i="166"/>
  <c r="BL5" i="166"/>
  <c r="AJ35" i="166"/>
  <c r="BV5" i="166" s="1"/>
  <c r="AI35" i="166"/>
  <c r="AH35" i="166"/>
  <c r="AG35" i="166"/>
  <c r="AF35" i="166"/>
  <c r="BR5" i="166" s="1"/>
  <c r="AE35" i="166"/>
  <c r="BQ5" i="166" s="1"/>
  <c r="AD35" i="166"/>
  <c r="BP5" i="166" s="1"/>
  <c r="AC35" i="166"/>
  <c r="BO5" i="166" s="1"/>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AA32" i="81" s="1"/>
  <c r="BT5" i="166"/>
  <c r="BS5" i="166"/>
  <c r="BI5" i="166"/>
  <c r="AX5" i="166"/>
  <c r="AW5" i="166"/>
  <c r="C32" i="81" s="1"/>
  <c r="AV5" i="166"/>
  <c r="N5" i="166"/>
  <c r="E5" i="166"/>
  <c r="N4" i="166"/>
  <c r="E4" i="166"/>
  <c r="AJ37" i="165"/>
  <c r="BJ5" i="165" s="1"/>
  <c r="AI37" i="165"/>
  <c r="BI5" i="165" s="1"/>
  <c r="AH37" i="165"/>
  <c r="BH5" i="165" s="1"/>
  <c r="AG37" i="165"/>
  <c r="BG5" i="165" s="1"/>
  <c r="AF37" i="165"/>
  <c r="BF5" i="165" s="1"/>
  <c r="AE37" i="165"/>
  <c r="AD37" i="165"/>
  <c r="BD5" i="165" s="1"/>
  <c r="AC37" i="165"/>
  <c r="BC5" i="165" s="1"/>
  <c r="I31" i="81" s="1"/>
  <c r="AZ5" i="165"/>
  <c r="AY5" i="165"/>
  <c r="AJ35" i="165"/>
  <c r="BV5" i="165" s="1"/>
  <c r="AI35" i="165"/>
  <c r="AH35" i="165"/>
  <c r="BT5" i="165" s="1"/>
  <c r="AG35" i="165"/>
  <c r="AF35" i="165"/>
  <c r="BR5" i="165" s="1"/>
  <c r="AE35" i="165"/>
  <c r="AD35" i="165"/>
  <c r="BP5" i="165" s="1"/>
  <c r="AC35" i="165"/>
  <c r="BO5" i="165" s="1"/>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U5" i="165"/>
  <c r="BS5" i="165"/>
  <c r="BQ5" i="165"/>
  <c r="BE5" i="165"/>
  <c r="BB5" i="165"/>
  <c r="AX5" i="165"/>
  <c r="AW5" i="165"/>
  <c r="AV5" i="165"/>
  <c r="N5" i="165"/>
  <c r="E5" i="165"/>
  <c r="N4" i="165"/>
  <c r="E4" i="165"/>
  <c r="AJ37" i="164"/>
  <c r="BJ5" i="164" s="1"/>
  <c r="AI37" i="164"/>
  <c r="BI5" i="164" s="1"/>
  <c r="AH37" i="164"/>
  <c r="BH5" i="164" s="1"/>
  <c r="AG37" i="164"/>
  <c r="BG5" i="164" s="1"/>
  <c r="AF37" i="164"/>
  <c r="BF5" i="164" s="1"/>
  <c r="AE37" i="164"/>
  <c r="BE5" i="164" s="1"/>
  <c r="AD37" i="164"/>
  <c r="BD5" i="164" s="1"/>
  <c r="AC37" i="164"/>
  <c r="BC5" i="164" s="1"/>
  <c r="BB5" i="164"/>
  <c r="BA5" i="164"/>
  <c r="AZ5" i="164"/>
  <c r="BL5" i="164"/>
  <c r="AJ35" i="164"/>
  <c r="BV5" i="164" s="1"/>
  <c r="AI35" i="164"/>
  <c r="AH35" i="164"/>
  <c r="AG35" i="164"/>
  <c r="AF35" i="164"/>
  <c r="BR5" i="164" s="1"/>
  <c r="AE35" i="164"/>
  <c r="BQ5" i="164" s="1"/>
  <c r="AD35" i="164"/>
  <c r="BP5" i="164" s="1"/>
  <c r="AC35" i="164"/>
  <c r="BO5" i="164" s="1"/>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U5" i="164"/>
  <c r="BT5" i="164"/>
  <c r="BS5" i="164"/>
  <c r="AX5" i="164"/>
  <c r="AW5" i="164"/>
  <c r="AV5" i="164"/>
  <c r="N5" i="164"/>
  <c r="E5" i="164"/>
  <c r="N4" i="164"/>
  <c r="E4" i="164"/>
  <c r="AJ37" i="163"/>
  <c r="BJ5" i="163" s="1"/>
  <c r="AI37" i="163"/>
  <c r="BI5" i="163" s="1"/>
  <c r="AH37" i="163"/>
  <c r="BH5" i="163" s="1"/>
  <c r="AG37" i="163"/>
  <c r="BG5" i="163" s="1"/>
  <c r="AF37" i="163"/>
  <c r="BF5" i="163" s="1"/>
  <c r="AE37" i="163"/>
  <c r="BE5" i="163" s="1"/>
  <c r="AD37" i="163"/>
  <c r="BD5" i="163" s="1"/>
  <c r="AC37" i="163"/>
  <c r="BC5" i="163" s="1"/>
  <c r="BB5" i="163"/>
  <c r="BA5" i="163"/>
  <c r="AZ5" i="163"/>
  <c r="AJ35" i="163"/>
  <c r="BV5" i="163" s="1"/>
  <c r="AI35" i="163"/>
  <c r="BU5" i="163" s="1"/>
  <c r="AH35" i="163"/>
  <c r="AG35" i="163"/>
  <c r="BS5" i="163" s="1"/>
  <c r="AF35" i="163"/>
  <c r="BR5" i="163" s="1"/>
  <c r="AE35" i="163"/>
  <c r="BQ5" i="163" s="1"/>
  <c r="AD35" i="163"/>
  <c r="BP5" i="163" s="1"/>
  <c r="AC35" i="163"/>
  <c r="BO5" i="163" s="1"/>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T5" i="163"/>
  <c r="AX5" i="163"/>
  <c r="AW5" i="163"/>
  <c r="AV5" i="163"/>
  <c r="B29" i="81" s="1"/>
  <c r="N5" i="163"/>
  <c r="E5" i="163"/>
  <c r="N4" i="163"/>
  <c r="E4" i="163"/>
  <c r="AJ37" i="162"/>
  <c r="BJ5" i="162" s="1"/>
  <c r="AI37" i="162"/>
  <c r="BI5" i="162" s="1"/>
  <c r="AH37" i="162"/>
  <c r="BH5" i="162" s="1"/>
  <c r="AG37" i="162"/>
  <c r="AF37" i="162"/>
  <c r="BF5" i="162" s="1"/>
  <c r="AE37" i="162"/>
  <c r="BE5" i="162" s="1"/>
  <c r="AD37" i="162"/>
  <c r="BD5" i="162" s="1"/>
  <c r="AC37" i="162"/>
  <c r="BC5" i="162" s="1"/>
  <c r="BB5" i="162"/>
  <c r="BA5" i="162"/>
  <c r="AZ5" i="162"/>
  <c r="BL5" i="162"/>
  <c r="AJ35" i="162"/>
  <c r="BV5" i="162" s="1"/>
  <c r="AI35" i="162"/>
  <c r="AH35" i="162"/>
  <c r="AG35" i="162"/>
  <c r="AF35" i="162"/>
  <c r="BR5" i="162" s="1"/>
  <c r="AE35" i="162"/>
  <c r="BQ5" i="162" s="1"/>
  <c r="AD35" i="162"/>
  <c r="BP5" i="162" s="1"/>
  <c r="AC35" i="162"/>
  <c r="BO5" i="162" s="1"/>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S11" i="162"/>
  <c r="AQ11" i="162"/>
  <c r="BU5" i="162"/>
  <c r="BT5" i="162"/>
  <c r="BS5" i="162"/>
  <c r="BG5" i="162"/>
  <c r="M28" i="81" s="1"/>
  <c r="AX5" i="162"/>
  <c r="AW5" i="162"/>
  <c r="AV5" i="162"/>
  <c r="N5" i="162"/>
  <c r="E5" i="162"/>
  <c r="N4" i="162"/>
  <c r="E4" i="162"/>
  <c r="AJ37" i="161"/>
  <c r="BJ5" i="161" s="1"/>
  <c r="AI37" i="161"/>
  <c r="BI5" i="161" s="1"/>
  <c r="AH37" i="161"/>
  <c r="AG37" i="161"/>
  <c r="BG5" i="161" s="1"/>
  <c r="AF37" i="161"/>
  <c r="BF5" i="161" s="1"/>
  <c r="AE37" i="161"/>
  <c r="BE5" i="161" s="1"/>
  <c r="AD37" i="161"/>
  <c r="BD5" i="161" s="1"/>
  <c r="AC37" i="161"/>
  <c r="BC5" i="161" s="1"/>
  <c r="BB5" i="161"/>
  <c r="BA5" i="161"/>
  <c r="AZ5" i="161"/>
  <c r="AJ35" i="161"/>
  <c r="BV5" i="161" s="1"/>
  <c r="AI35" i="161"/>
  <c r="AH35" i="161"/>
  <c r="BT5" i="161" s="1"/>
  <c r="AG35" i="161"/>
  <c r="BS5" i="161" s="1"/>
  <c r="AF35" i="161"/>
  <c r="AE35" i="161"/>
  <c r="BQ5" i="161" s="1"/>
  <c r="AD35" i="161"/>
  <c r="BP5" i="161" s="1"/>
  <c r="AC35" i="161"/>
  <c r="BO5" i="161" s="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S11" i="161"/>
  <c r="AQ11" i="161"/>
  <c r="BU5" i="161"/>
  <c r="BR5" i="161"/>
  <c r="BH5" i="161"/>
  <c r="AX5" i="161"/>
  <c r="AW5" i="161"/>
  <c r="C27" i="81" s="1"/>
  <c r="AV5" i="161"/>
  <c r="N5" i="161"/>
  <c r="E5" i="161"/>
  <c r="N4" i="161"/>
  <c r="E4" i="161"/>
  <c r="AJ37" i="160"/>
  <c r="BJ5" i="160" s="1"/>
  <c r="AI37" i="160"/>
  <c r="BI5" i="160" s="1"/>
  <c r="AH37" i="160"/>
  <c r="BH5" i="160" s="1"/>
  <c r="AG37" i="160"/>
  <c r="BG5" i="160" s="1"/>
  <c r="AF37" i="160"/>
  <c r="BF5" i="160" s="1"/>
  <c r="AE37" i="160"/>
  <c r="BE5" i="160" s="1"/>
  <c r="AD37" i="160"/>
  <c r="AC37" i="160"/>
  <c r="BC5" i="160" s="1"/>
  <c r="I26" i="81" s="1"/>
  <c r="BB5" i="160"/>
  <c r="BA5" i="160"/>
  <c r="AY5" i="160"/>
  <c r="AJ35" i="160"/>
  <c r="BV5" i="160" s="1"/>
  <c r="AI35" i="160"/>
  <c r="AH35" i="160"/>
  <c r="AG35" i="160"/>
  <c r="BS5" i="160" s="1"/>
  <c r="AF35" i="160"/>
  <c r="BR5" i="160" s="1"/>
  <c r="AE35" i="160"/>
  <c r="BQ5" i="160" s="1"/>
  <c r="AD35" i="160"/>
  <c r="BP5" i="160" s="1"/>
  <c r="AC35" i="160"/>
  <c r="BO5" i="160" s="1"/>
  <c r="U26" i="81" s="1"/>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U5" i="160"/>
  <c r="BT5" i="160"/>
  <c r="BD5" i="160"/>
  <c r="AZ5" i="160"/>
  <c r="AX5" i="160"/>
  <c r="AW5" i="160"/>
  <c r="AV5" i="160"/>
  <c r="N5" i="160"/>
  <c r="E5" i="160"/>
  <c r="N4" i="160"/>
  <c r="E4" i="160"/>
  <c r="AJ37" i="159"/>
  <c r="BJ5" i="159" s="1"/>
  <c r="AI37" i="159"/>
  <c r="BI5" i="159" s="1"/>
  <c r="AH37" i="159"/>
  <c r="AG37" i="159"/>
  <c r="BG5" i="159" s="1"/>
  <c r="AF37" i="159"/>
  <c r="BF5" i="159" s="1"/>
  <c r="AE37" i="159"/>
  <c r="BE5" i="159" s="1"/>
  <c r="AD37" i="159"/>
  <c r="BD5" i="159" s="1"/>
  <c r="AC37" i="159"/>
  <c r="BC5" i="159" s="1"/>
  <c r="BB5" i="159"/>
  <c r="BA5" i="159"/>
  <c r="AZ5" i="159"/>
  <c r="BK5" i="159"/>
  <c r="AJ35" i="159"/>
  <c r="BV5" i="159" s="1"/>
  <c r="AI35" i="159"/>
  <c r="AH35" i="159"/>
  <c r="BT5" i="159" s="1"/>
  <c r="AG35" i="159"/>
  <c r="BS5" i="159" s="1"/>
  <c r="AF35" i="159"/>
  <c r="BR5" i="159" s="1"/>
  <c r="AE35" i="159"/>
  <c r="BQ5" i="159" s="1"/>
  <c r="AD35" i="159"/>
  <c r="BP5" i="159" s="1"/>
  <c r="AC35" i="159"/>
  <c r="BO5" i="159"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S11" i="159"/>
  <c r="AQ11" i="159"/>
  <c r="BU5" i="159"/>
  <c r="BH5" i="159"/>
  <c r="AX5" i="159"/>
  <c r="AW5" i="159"/>
  <c r="AV5" i="159"/>
  <c r="N5" i="159"/>
  <c r="E5" i="159"/>
  <c r="N4" i="159"/>
  <c r="E4" i="159"/>
  <c r="AJ37" i="158"/>
  <c r="BJ5" i="158" s="1"/>
  <c r="AI37" i="158"/>
  <c r="BI5" i="158" s="1"/>
  <c r="AH37" i="158"/>
  <c r="BH5" i="158" s="1"/>
  <c r="AG37" i="158"/>
  <c r="BG5" i="158" s="1"/>
  <c r="AF37" i="158"/>
  <c r="BF5" i="158" s="1"/>
  <c r="AE37" i="158"/>
  <c r="AD37" i="158"/>
  <c r="BD5" i="158" s="1"/>
  <c r="AC37" i="158"/>
  <c r="BC5" i="158" s="1"/>
  <c r="BB5" i="158"/>
  <c r="BA5" i="158"/>
  <c r="BK5" i="158"/>
  <c r="AJ35" i="158"/>
  <c r="BV5" i="158" s="1"/>
  <c r="AI35" i="158"/>
  <c r="AH35" i="158"/>
  <c r="AG35" i="158"/>
  <c r="AF35" i="158"/>
  <c r="AE35" i="158"/>
  <c r="AD35" i="158"/>
  <c r="AC35" i="158"/>
  <c r="BO5" i="158" s="1"/>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S11" i="158"/>
  <c r="AQ11" i="158"/>
  <c r="BU5" i="158"/>
  <c r="BT5" i="158"/>
  <c r="BS5" i="158"/>
  <c r="BR5" i="158"/>
  <c r="BQ5" i="158"/>
  <c r="BP5" i="158"/>
  <c r="BE5" i="158"/>
  <c r="K24" i="81" s="1"/>
  <c r="AZ5" i="158"/>
  <c r="AX5" i="158"/>
  <c r="AW5" i="158"/>
  <c r="AV5" i="158"/>
  <c r="N5" i="158"/>
  <c r="E5" i="158"/>
  <c r="N4" i="158"/>
  <c r="E4" i="158"/>
  <c r="AJ37" i="157"/>
  <c r="BJ5" i="157" s="1"/>
  <c r="AI37" i="157"/>
  <c r="BI5" i="157" s="1"/>
  <c r="AH37" i="157"/>
  <c r="BH5" i="157" s="1"/>
  <c r="AG37" i="157"/>
  <c r="BG5" i="157" s="1"/>
  <c r="AF37" i="157"/>
  <c r="BF5" i="157" s="1"/>
  <c r="AE37" i="157"/>
  <c r="BE5" i="157" s="1"/>
  <c r="AD37" i="157"/>
  <c r="BD5" i="157" s="1"/>
  <c r="AC37" i="157"/>
  <c r="BC5" i="157" s="1"/>
  <c r="BB5" i="157"/>
  <c r="BA5" i="157"/>
  <c r="AZ5" i="157"/>
  <c r="BK5" i="157"/>
  <c r="AJ35" i="157"/>
  <c r="BV5" i="157" s="1"/>
  <c r="AI35" i="157"/>
  <c r="AH35" i="157"/>
  <c r="AG35" i="157"/>
  <c r="BS5" i="157" s="1"/>
  <c r="AF35" i="157"/>
  <c r="BR5" i="157" s="1"/>
  <c r="AE35" i="157"/>
  <c r="BQ5" i="157" s="1"/>
  <c r="AD35" i="157"/>
  <c r="BP5" i="157" s="1"/>
  <c r="AC35" i="157"/>
  <c r="BO5" i="157" s="1"/>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S11" i="157"/>
  <c r="AQ11" i="157"/>
  <c r="BU5" i="157"/>
  <c r="BT5" i="157"/>
  <c r="AX5" i="157"/>
  <c r="AW5" i="157"/>
  <c r="AV5" i="157"/>
  <c r="N5" i="157"/>
  <c r="E5" i="157"/>
  <c r="N4" i="157"/>
  <c r="E4" i="157"/>
  <c r="AJ37" i="156"/>
  <c r="BJ5" i="156" s="1"/>
  <c r="AI37" i="156"/>
  <c r="BI5" i="156" s="1"/>
  <c r="AH37" i="156"/>
  <c r="BH5" i="156" s="1"/>
  <c r="AG37" i="156"/>
  <c r="BG5" i="156" s="1"/>
  <c r="AF37" i="156"/>
  <c r="BF5" i="156" s="1"/>
  <c r="AE37" i="156"/>
  <c r="BE5" i="156" s="1"/>
  <c r="AD37" i="156"/>
  <c r="AC37" i="156"/>
  <c r="BC5" i="156" s="1"/>
  <c r="BB5" i="156"/>
  <c r="BA5" i="156"/>
  <c r="AZ5" i="156"/>
  <c r="AY5" i="156"/>
  <c r="AJ35" i="156"/>
  <c r="BV5" i="156" s="1"/>
  <c r="AI35" i="156"/>
  <c r="BU5" i="156" s="1"/>
  <c r="AH35" i="156"/>
  <c r="BT5" i="156" s="1"/>
  <c r="AG35" i="156"/>
  <c r="BS5" i="156" s="1"/>
  <c r="AF35" i="156"/>
  <c r="BR5" i="156" s="1"/>
  <c r="AE35" i="156"/>
  <c r="BQ5" i="156" s="1"/>
  <c r="AD35" i="156"/>
  <c r="BP5" i="156" s="1"/>
  <c r="AC35" i="156"/>
  <c r="BO5" i="156" s="1"/>
  <c r="U22" i="81" s="1"/>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S11" i="156"/>
  <c r="AQ11" i="156"/>
  <c r="BD5" i="156"/>
  <c r="AX5" i="156"/>
  <c r="AW5" i="156"/>
  <c r="AV5" i="156"/>
  <c r="N5" i="156"/>
  <c r="E5" i="156"/>
  <c r="N4" i="156"/>
  <c r="E4" i="156"/>
  <c r="AJ37" i="155"/>
  <c r="BJ5" i="155" s="1"/>
  <c r="P21" i="81" s="1"/>
  <c r="AI37" i="155"/>
  <c r="BI5" i="155" s="1"/>
  <c r="AH37" i="155"/>
  <c r="BH5" i="155" s="1"/>
  <c r="AG37" i="155"/>
  <c r="BG5" i="155" s="1"/>
  <c r="AF37" i="155"/>
  <c r="AE37" i="155"/>
  <c r="BE5" i="155" s="1"/>
  <c r="AD37" i="155"/>
  <c r="BD5" i="155" s="1"/>
  <c r="AC37" i="155"/>
  <c r="BC5" i="155" s="1"/>
  <c r="BB5" i="155"/>
  <c r="H21" i="81" s="1"/>
  <c r="BA5" i="155"/>
  <c r="AZ5" i="155"/>
  <c r="BL5" i="155"/>
  <c r="AJ35" i="155"/>
  <c r="BV5" i="155" s="1"/>
  <c r="AI35" i="155"/>
  <c r="BU5" i="155" s="1"/>
  <c r="AH35" i="155"/>
  <c r="BT5" i="155" s="1"/>
  <c r="AG35" i="155"/>
  <c r="BS5" i="155" s="1"/>
  <c r="AF35" i="155"/>
  <c r="BR5" i="155" s="1"/>
  <c r="AE35" i="155"/>
  <c r="BQ5" i="155" s="1"/>
  <c r="AD35" i="155"/>
  <c r="BP5" i="155" s="1"/>
  <c r="AC35" i="155"/>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S11" i="155"/>
  <c r="AQ11" i="155"/>
  <c r="BO5" i="155"/>
  <c r="BF5" i="155"/>
  <c r="AX5" i="155"/>
  <c r="AW5" i="155"/>
  <c r="AV5" i="155"/>
  <c r="N5" i="155"/>
  <c r="E5" i="155"/>
  <c r="N4" i="155"/>
  <c r="E4" i="155"/>
  <c r="AJ37" i="154"/>
  <c r="BJ5" i="154" s="1"/>
  <c r="AI37" i="154"/>
  <c r="BI5" i="154" s="1"/>
  <c r="AH37" i="154"/>
  <c r="BH5" i="154" s="1"/>
  <c r="AG37" i="154"/>
  <c r="BG5" i="154" s="1"/>
  <c r="AF37" i="154"/>
  <c r="BF5" i="154" s="1"/>
  <c r="AE37" i="154"/>
  <c r="BE5" i="154" s="1"/>
  <c r="AD37" i="154"/>
  <c r="BD5" i="154" s="1"/>
  <c r="AC37" i="154"/>
  <c r="BC5" i="154" s="1"/>
  <c r="BB5" i="154"/>
  <c r="BA5" i="154"/>
  <c r="BM5" i="154"/>
  <c r="BK5" i="154"/>
  <c r="AJ35" i="154"/>
  <c r="BV5" i="154" s="1"/>
  <c r="AI35" i="154"/>
  <c r="BU5" i="154" s="1"/>
  <c r="AH35" i="154"/>
  <c r="BT5" i="154" s="1"/>
  <c r="AG35" i="154"/>
  <c r="BS5" i="154" s="1"/>
  <c r="AF35" i="154"/>
  <c r="BR5" i="154" s="1"/>
  <c r="AE35" i="154"/>
  <c r="BQ5" i="154" s="1"/>
  <c r="AD35" i="154"/>
  <c r="BP5" i="154" s="1"/>
  <c r="AC35" i="154"/>
  <c r="BO5" i="154" s="1"/>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S11" i="154"/>
  <c r="AQ11" i="154"/>
  <c r="BL5" i="154"/>
  <c r="AY5" i="154"/>
  <c r="AX5" i="154"/>
  <c r="AW5" i="154"/>
  <c r="AV5" i="154"/>
  <c r="N5" i="154"/>
  <c r="E5" i="154"/>
  <c r="N4" i="154"/>
  <c r="E4" i="154"/>
  <c r="AJ37" i="153"/>
  <c r="BJ5" i="153" s="1"/>
  <c r="AI37" i="153"/>
  <c r="BI5" i="153" s="1"/>
  <c r="AH37" i="153"/>
  <c r="BH5" i="153" s="1"/>
  <c r="AG37" i="153"/>
  <c r="BG5" i="153" s="1"/>
  <c r="AF37" i="153"/>
  <c r="BF5" i="153" s="1"/>
  <c r="AE37" i="153"/>
  <c r="BE5" i="153" s="1"/>
  <c r="AD37" i="153"/>
  <c r="BD5" i="153" s="1"/>
  <c r="AC37" i="153"/>
  <c r="BC5" i="153" s="1"/>
  <c r="BB5" i="153"/>
  <c r="BA5" i="153"/>
  <c r="AZ5" i="153"/>
  <c r="AY5" i="153"/>
  <c r="AJ35" i="153"/>
  <c r="BV5" i="153" s="1"/>
  <c r="AI35" i="153"/>
  <c r="BU5" i="153" s="1"/>
  <c r="AH35" i="153"/>
  <c r="AG35" i="153"/>
  <c r="BS5" i="153" s="1"/>
  <c r="AF35" i="153"/>
  <c r="BR5" i="153" s="1"/>
  <c r="AE35" i="153"/>
  <c r="BQ5" i="153" s="1"/>
  <c r="AD35" i="153"/>
  <c r="BP5" i="153" s="1"/>
  <c r="AC35" i="153"/>
  <c r="BO5" i="153" s="1"/>
  <c r="AQ34" i="153"/>
  <c r="AQ33" i="153"/>
  <c r="AQ32" i="153"/>
  <c r="AQ31" i="153"/>
  <c r="AQ30" i="153"/>
  <c r="AQ29" i="153"/>
  <c r="AQ28" i="153"/>
  <c r="AQ27" i="153"/>
  <c r="AQ26" i="153"/>
  <c r="AQ25" i="153"/>
  <c r="AQ24" i="153"/>
  <c r="AQ23" i="153"/>
  <c r="AQ22" i="153"/>
  <c r="AQ21" i="153"/>
  <c r="AQ20" i="153"/>
  <c r="AQ19" i="153"/>
  <c r="AQ18" i="153"/>
  <c r="AQ17" i="153"/>
  <c r="AQ16" i="153"/>
  <c r="AQ15" i="153"/>
  <c r="AQ14" i="153"/>
  <c r="AQ13" i="153"/>
  <c r="AQ12" i="153"/>
  <c r="AS11" i="153"/>
  <c r="AQ11" i="153"/>
  <c r="BT5" i="153"/>
  <c r="AX5" i="153"/>
  <c r="AW5" i="153"/>
  <c r="AV5" i="153"/>
  <c r="N5" i="153"/>
  <c r="E5" i="153"/>
  <c r="N4" i="153"/>
  <c r="E4" i="153"/>
  <c r="AJ37" i="152"/>
  <c r="BJ5" i="152" s="1"/>
  <c r="AI37" i="152"/>
  <c r="BI5" i="152" s="1"/>
  <c r="AH37" i="152"/>
  <c r="BH5" i="152" s="1"/>
  <c r="AG37" i="152"/>
  <c r="BG5" i="152" s="1"/>
  <c r="AF37" i="152"/>
  <c r="BF5" i="152" s="1"/>
  <c r="AE37" i="152"/>
  <c r="BE5" i="152" s="1"/>
  <c r="AD37" i="152"/>
  <c r="BD5" i="152" s="1"/>
  <c r="AC37" i="152"/>
  <c r="BC5" i="152" s="1"/>
  <c r="BB5" i="152"/>
  <c r="BA5" i="152"/>
  <c r="AZ5" i="152"/>
  <c r="AY5" i="152"/>
  <c r="AJ35" i="152"/>
  <c r="AI35" i="152"/>
  <c r="BU5" i="152" s="1"/>
  <c r="AH35" i="152"/>
  <c r="AG35" i="152"/>
  <c r="BS5" i="152" s="1"/>
  <c r="AF35" i="152"/>
  <c r="BR5" i="152" s="1"/>
  <c r="AE35" i="152"/>
  <c r="BQ5" i="152" s="1"/>
  <c r="AD35" i="152"/>
  <c r="BP5" i="152" s="1"/>
  <c r="AC35" i="152"/>
  <c r="BO5" i="152" s="1"/>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S11" i="152"/>
  <c r="AQ11" i="152"/>
  <c r="BV5" i="152"/>
  <c r="BT5" i="152"/>
  <c r="AX5" i="152"/>
  <c r="AW5" i="152"/>
  <c r="AV5" i="152"/>
  <c r="N5" i="152"/>
  <c r="E5" i="152"/>
  <c r="N4" i="152"/>
  <c r="E4" i="152"/>
  <c r="AJ37" i="151"/>
  <c r="BJ5" i="151" s="1"/>
  <c r="AI37" i="151"/>
  <c r="BI5" i="151" s="1"/>
  <c r="AH37" i="151"/>
  <c r="AG37" i="151"/>
  <c r="BG5" i="151" s="1"/>
  <c r="AF37" i="151"/>
  <c r="AE37" i="151"/>
  <c r="BE5" i="151" s="1"/>
  <c r="AD37" i="151"/>
  <c r="BD5" i="151" s="1"/>
  <c r="AC37" i="151"/>
  <c r="BC5" i="151" s="1"/>
  <c r="BB5" i="151"/>
  <c r="H17" i="205" s="1"/>
  <c r="BA5" i="151"/>
  <c r="AZ5" i="151"/>
  <c r="AJ35" i="151"/>
  <c r="BV5" i="151" s="1"/>
  <c r="AI35" i="151"/>
  <c r="AH35" i="151"/>
  <c r="BT5" i="151" s="1"/>
  <c r="AG35" i="151"/>
  <c r="BS5" i="151" s="1"/>
  <c r="AF35" i="151"/>
  <c r="BR5" i="151" s="1"/>
  <c r="AE35" i="151"/>
  <c r="BQ5" i="151" s="1"/>
  <c r="AD35" i="151"/>
  <c r="BP5" i="151" s="1"/>
  <c r="AC35" i="151"/>
  <c r="BO5" i="151" s="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S11" i="151"/>
  <c r="AQ11" i="151"/>
  <c r="BU5" i="151"/>
  <c r="BH5" i="151"/>
  <c r="BF5" i="151"/>
  <c r="AX5" i="151"/>
  <c r="AW5" i="151"/>
  <c r="C17" i="81" s="1"/>
  <c r="AV5" i="151"/>
  <c r="N5" i="151"/>
  <c r="E5" i="151"/>
  <c r="N4" i="151"/>
  <c r="E4" i="151"/>
  <c r="AJ37" i="150"/>
  <c r="BJ5" i="150" s="1"/>
  <c r="AI37" i="150"/>
  <c r="BI5" i="150" s="1"/>
  <c r="AH37" i="150"/>
  <c r="BH5" i="150" s="1"/>
  <c r="AG37" i="150"/>
  <c r="BG5" i="150" s="1"/>
  <c r="AF37" i="150"/>
  <c r="BF5" i="150" s="1"/>
  <c r="AE37" i="150"/>
  <c r="BE5" i="150" s="1"/>
  <c r="AD37" i="150"/>
  <c r="BD5" i="150" s="1"/>
  <c r="AC37" i="150"/>
  <c r="BC5" i="150" s="1"/>
  <c r="BB5" i="150"/>
  <c r="BA5" i="150"/>
  <c r="AZ5" i="150"/>
  <c r="AY5" i="150"/>
  <c r="AJ35" i="150"/>
  <c r="BV5" i="150" s="1"/>
  <c r="AI35" i="150"/>
  <c r="AH35" i="150"/>
  <c r="AG35" i="150"/>
  <c r="BS5" i="150" s="1"/>
  <c r="AF35" i="150"/>
  <c r="BR5" i="150" s="1"/>
  <c r="AE35" i="150"/>
  <c r="BQ5" i="150" s="1"/>
  <c r="AD35" i="150"/>
  <c r="BP5" i="150" s="1"/>
  <c r="V16" i="81" s="1"/>
  <c r="AC35" i="150"/>
  <c r="BO5" i="150" s="1"/>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S11" i="150"/>
  <c r="AQ11" i="150"/>
  <c r="BU5" i="150"/>
  <c r="BT5" i="150"/>
  <c r="AX5" i="150"/>
  <c r="AW5" i="150"/>
  <c r="AV5" i="150"/>
  <c r="B16" i="81" s="1"/>
  <c r="N5" i="150"/>
  <c r="E5" i="150"/>
  <c r="N4" i="150"/>
  <c r="E4" i="150"/>
  <c r="AJ37" i="149"/>
  <c r="BJ5" i="149" s="1"/>
  <c r="AI37" i="149"/>
  <c r="BI5" i="149" s="1"/>
  <c r="AH37" i="149"/>
  <c r="BH5" i="149" s="1"/>
  <c r="AG37" i="149"/>
  <c r="BG5" i="149" s="1"/>
  <c r="AF37" i="149"/>
  <c r="BF5" i="149" s="1"/>
  <c r="AE37" i="149"/>
  <c r="BE5" i="149" s="1"/>
  <c r="AD37" i="149"/>
  <c r="BD5" i="149" s="1"/>
  <c r="AC37" i="149"/>
  <c r="BC5" i="149" s="1"/>
  <c r="I15" i="81" s="1"/>
  <c r="BB5" i="149"/>
  <c r="BA5" i="149"/>
  <c r="AZ5" i="149"/>
  <c r="AY5" i="149"/>
  <c r="AJ35" i="149"/>
  <c r="BV5" i="149" s="1"/>
  <c r="AI35" i="149"/>
  <c r="BU5" i="149" s="1"/>
  <c r="AH35" i="149"/>
  <c r="BT5" i="149" s="1"/>
  <c r="AG35" i="149"/>
  <c r="BS5" i="149" s="1"/>
  <c r="AF35" i="149"/>
  <c r="BR5" i="149" s="1"/>
  <c r="AE35" i="149"/>
  <c r="AD35" i="149"/>
  <c r="BP5" i="149" s="1"/>
  <c r="AC35" i="149"/>
  <c r="BO5" i="149"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S11" i="149"/>
  <c r="AQ11" i="149"/>
  <c r="BQ5" i="149"/>
  <c r="AX5" i="149"/>
  <c r="AW5" i="149"/>
  <c r="AV5" i="149"/>
  <c r="N5" i="149"/>
  <c r="E5" i="149"/>
  <c r="N4" i="149"/>
  <c r="E4" i="149"/>
  <c r="AJ37" i="148"/>
  <c r="BJ5" i="148" s="1"/>
  <c r="AI37" i="148"/>
  <c r="AH37" i="148"/>
  <c r="BH5" i="148" s="1"/>
  <c r="AG37" i="148"/>
  <c r="BG5" i="148" s="1"/>
  <c r="AF37" i="148"/>
  <c r="BF5" i="148" s="1"/>
  <c r="AE37" i="148"/>
  <c r="BE5" i="148" s="1"/>
  <c r="AD37" i="148"/>
  <c r="BD5" i="148" s="1"/>
  <c r="AC37" i="148"/>
  <c r="BB5" i="148"/>
  <c r="BA5" i="148"/>
  <c r="AZ5" i="148"/>
  <c r="AJ35" i="148"/>
  <c r="BV5" i="148" s="1"/>
  <c r="AI35" i="148"/>
  <c r="AH35" i="148"/>
  <c r="BT5" i="148" s="1"/>
  <c r="AG35" i="148"/>
  <c r="AF35" i="148"/>
  <c r="BR5" i="148" s="1"/>
  <c r="AE35" i="148"/>
  <c r="BQ5" i="148" s="1"/>
  <c r="AD35" i="148"/>
  <c r="BP5" i="148" s="1"/>
  <c r="AC35" i="148"/>
  <c r="BO5" i="148" s="1"/>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S11" i="148"/>
  <c r="AQ11" i="148"/>
  <c r="BU5" i="148"/>
  <c r="BS5" i="148"/>
  <c r="BI5" i="148"/>
  <c r="BC5" i="148"/>
  <c r="AX5" i="148"/>
  <c r="AW5" i="148"/>
  <c r="AV5" i="148"/>
  <c r="N5" i="148"/>
  <c r="E5" i="148"/>
  <c r="N4" i="148"/>
  <c r="E4" i="148"/>
  <c r="AJ37" i="147"/>
  <c r="BJ5" i="147" s="1"/>
  <c r="AI37" i="147"/>
  <c r="BI5" i="147" s="1"/>
  <c r="AH37" i="147"/>
  <c r="BH5" i="147" s="1"/>
  <c r="AG37" i="147"/>
  <c r="BG5" i="147" s="1"/>
  <c r="AF37" i="147"/>
  <c r="BF5" i="147" s="1"/>
  <c r="AE37" i="147"/>
  <c r="BE5" i="147" s="1"/>
  <c r="AD37" i="147"/>
  <c r="BD5" i="147" s="1"/>
  <c r="AC37" i="147"/>
  <c r="BC5" i="147" s="1"/>
  <c r="BB5" i="147"/>
  <c r="BA5" i="147"/>
  <c r="AZ5" i="147"/>
  <c r="BK5" i="147"/>
  <c r="AJ35" i="147"/>
  <c r="BV5" i="147" s="1"/>
  <c r="AI35" i="147"/>
  <c r="AH35" i="147"/>
  <c r="AG35" i="147"/>
  <c r="AF35" i="147"/>
  <c r="BR5" i="147" s="1"/>
  <c r="AE35" i="147"/>
  <c r="BQ5" i="147" s="1"/>
  <c r="AD35" i="147"/>
  <c r="BP5" i="147" s="1"/>
  <c r="AC35" i="147"/>
  <c r="BO5" i="147"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S11" i="147"/>
  <c r="AQ11" i="147"/>
  <c r="BU5" i="147"/>
  <c r="BT5" i="147"/>
  <c r="BS5" i="147"/>
  <c r="AX5" i="147"/>
  <c r="AW5" i="147"/>
  <c r="AV5" i="147"/>
  <c r="N5" i="147"/>
  <c r="E5" i="147"/>
  <c r="N4" i="147"/>
  <c r="E4" i="147"/>
  <c r="J4" i="146"/>
  <c r="E4" i="146"/>
  <c r="J3" i="146"/>
  <c r="E3" i="146"/>
  <c r="T2" i="146"/>
  <c r="J4" i="145"/>
  <c r="E4" i="145"/>
  <c r="J3" i="145"/>
  <c r="E3" i="145"/>
  <c r="T2" i="145"/>
  <c r="J4" i="144"/>
  <c r="E4" i="144"/>
  <c r="J3" i="144"/>
  <c r="E3" i="144"/>
  <c r="T2" i="144"/>
  <c r="J4" i="143"/>
  <c r="E4" i="143"/>
  <c r="J3" i="143"/>
  <c r="E3" i="143"/>
  <c r="T2" i="143"/>
  <c r="J4" i="142"/>
  <c r="E4" i="142"/>
  <c r="J3" i="142"/>
  <c r="E3" i="142"/>
  <c r="T2" i="142"/>
  <c r="J4" i="141"/>
  <c r="E4" i="141"/>
  <c r="J3" i="141"/>
  <c r="E3" i="141"/>
  <c r="T2" i="141"/>
  <c r="J4" i="140"/>
  <c r="E4" i="140"/>
  <c r="J3" i="140"/>
  <c r="E3" i="140"/>
  <c r="T2" i="140"/>
  <c r="J4" i="139"/>
  <c r="E4" i="139"/>
  <c r="J3" i="139"/>
  <c r="E3" i="139"/>
  <c r="T2" i="139"/>
  <c r="J4" i="138"/>
  <c r="E4" i="138"/>
  <c r="J3" i="138"/>
  <c r="E3" i="138"/>
  <c r="T2" i="138"/>
  <c r="J4" i="137"/>
  <c r="E4" i="137"/>
  <c r="J3" i="137"/>
  <c r="E3" i="137"/>
  <c r="T2" i="137"/>
  <c r="J4" i="136"/>
  <c r="E4" i="136"/>
  <c r="J3" i="136"/>
  <c r="E3" i="136"/>
  <c r="T2" i="136"/>
  <c r="P4" i="135"/>
  <c r="J4" i="135"/>
  <c r="E4" i="135"/>
  <c r="J3" i="135"/>
  <c r="E3" i="135"/>
  <c r="T2" i="135"/>
  <c r="J4" i="134"/>
  <c r="E4" i="134"/>
  <c r="J3" i="134"/>
  <c r="E3" i="134"/>
  <c r="T2" i="134"/>
  <c r="J4" i="133"/>
  <c r="E4" i="133"/>
  <c r="J3" i="133"/>
  <c r="E3" i="133"/>
  <c r="T2" i="133"/>
  <c r="J4" i="132"/>
  <c r="E4" i="132"/>
  <c r="J3" i="132"/>
  <c r="E3" i="132"/>
  <c r="T2" i="132"/>
  <c r="J4" i="131"/>
  <c r="E4" i="131"/>
  <c r="J3" i="131"/>
  <c r="E3" i="131"/>
  <c r="T2" i="131"/>
  <c r="J4" i="130"/>
  <c r="E4" i="130"/>
  <c r="J3" i="130"/>
  <c r="E3" i="130"/>
  <c r="T2" i="130"/>
  <c r="J4" i="129"/>
  <c r="E4" i="129"/>
  <c r="J3" i="129"/>
  <c r="E3" i="129"/>
  <c r="T2" i="129"/>
  <c r="J4" i="128"/>
  <c r="E4" i="128"/>
  <c r="J3" i="128"/>
  <c r="E3" i="128"/>
  <c r="T2" i="128"/>
  <c r="J4" i="127"/>
  <c r="E4" i="127"/>
  <c r="J3" i="127"/>
  <c r="E3" i="127"/>
  <c r="T2" i="127"/>
  <c r="J4" i="126"/>
  <c r="E4" i="126"/>
  <c r="J3" i="126"/>
  <c r="E3" i="126"/>
  <c r="T2" i="126"/>
  <c r="J4" i="125"/>
  <c r="E4" i="125"/>
  <c r="J3" i="125"/>
  <c r="E3" i="125"/>
  <c r="T2" i="125"/>
  <c r="J4" i="124"/>
  <c r="E4" i="124"/>
  <c r="J3" i="124"/>
  <c r="E3" i="124"/>
  <c r="T2" i="124"/>
  <c r="L4" i="123"/>
  <c r="E4" i="123"/>
  <c r="L3" i="123"/>
  <c r="E3" i="123"/>
  <c r="J4" i="122"/>
  <c r="E4" i="122"/>
  <c r="J3" i="122"/>
  <c r="E3" i="122"/>
  <c r="T2" i="122"/>
  <c r="J4" i="121"/>
  <c r="E4" i="121"/>
  <c r="J3" i="121"/>
  <c r="E3" i="121"/>
  <c r="T2" i="121"/>
  <c r="J4" i="120"/>
  <c r="E4" i="120"/>
  <c r="J3" i="120"/>
  <c r="E3" i="120"/>
  <c r="T2" i="120"/>
  <c r="J4" i="119"/>
  <c r="E4" i="119"/>
  <c r="J3" i="119"/>
  <c r="E3" i="119"/>
  <c r="T2" i="119"/>
  <c r="J4" i="118"/>
  <c r="E4" i="118"/>
  <c r="J3" i="118"/>
  <c r="E3" i="118"/>
  <c r="T2" i="118"/>
  <c r="BN5" i="174" l="1"/>
  <c r="AY5" i="164"/>
  <c r="AZ5" i="154"/>
  <c r="P21" i="206"/>
  <c r="P55" i="81"/>
  <c r="BM5" i="164"/>
  <c r="BK5" i="168"/>
  <c r="BN5" i="185"/>
  <c r="BL5" i="168"/>
  <c r="AY5" i="185"/>
  <c r="E17" i="206" s="1"/>
  <c r="AY5" i="162"/>
  <c r="E28" i="81" s="1"/>
  <c r="AY5" i="166"/>
  <c r="BM5" i="183"/>
  <c r="BN5" i="168"/>
  <c r="BN5" i="170"/>
  <c r="BK5" i="166"/>
  <c r="BL5" i="147"/>
  <c r="BL5" i="158"/>
  <c r="BK5" i="165"/>
  <c r="AZ5" i="168"/>
  <c r="F34" i="205" s="1"/>
  <c r="BN5" i="148"/>
  <c r="BN5" i="158"/>
  <c r="BL5" i="165"/>
  <c r="BN5" i="154"/>
  <c r="BK5" i="164"/>
  <c r="BK5" i="176"/>
  <c r="BL5" i="187"/>
  <c r="H11" i="206"/>
  <c r="H45" i="81"/>
  <c r="J16" i="206"/>
  <c r="J50" i="81"/>
  <c r="H15" i="206"/>
  <c r="H49" i="81"/>
  <c r="N20" i="206"/>
  <c r="N54" i="81"/>
  <c r="BM5" i="158"/>
  <c r="Z54" i="81"/>
  <c r="B47" i="81"/>
  <c r="BM5" i="179"/>
  <c r="BM5" i="148"/>
  <c r="BN5" i="179"/>
  <c r="AY5" i="183"/>
  <c r="E15" i="206" s="1"/>
  <c r="BL5" i="185"/>
  <c r="BK5" i="188"/>
  <c r="P45" i="81"/>
  <c r="BK5" i="152"/>
  <c r="BM5" i="156"/>
  <c r="Z48" i="81"/>
  <c r="BN5" i="152"/>
  <c r="BN5" i="164"/>
  <c r="BM5" i="166"/>
  <c r="P49" i="81"/>
  <c r="BK5" i="150"/>
  <c r="BL5" i="150"/>
  <c r="AY5" i="158"/>
  <c r="BM5" i="165"/>
  <c r="BM5" i="174"/>
  <c r="BN5" i="183"/>
  <c r="BN5" i="187"/>
  <c r="B52" i="81"/>
  <c r="BM5" i="150"/>
  <c r="BN5" i="165"/>
  <c r="AA51" i="81"/>
  <c r="I52" i="81"/>
  <c r="AY5" i="148"/>
  <c r="E14" i="205" s="1"/>
  <c r="BN5" i="160"/>
  <c r="BM5" i="161"/>
  <c r="BN5" i="162"/>
  <c r="AY5" i="187"/>
  <c r="E19" i="206" s="1"/>
  <c r="U52" i="81"/>
  <c r="I13" i="205"/>
  <c r="I13" i="81"/>
  <c r="E18" i="205"/>
  <c r="E18" i="81"/>
  <c r="N19" i="205"/>
  <c r="N19" i="81"/>
  <c r="Y20" i="205"/>
  <c r="Y20" i="81"/>
  <c r="E22" i="205"/>
  <c r="E22" i="81"/>
  <c r="J24" i="205"/>
  <c r="J24" i="81"/>
  <c r="W25" i="205"/>
  <c r="W25" i="81"/>
  <c r="M29" i="205"/>
  <c r="M29" i="81"/>
  <c r="J31" i="205"/>
  <c r="J31" i="81"/>
  <c r="N34" i="205"/>
  <c r="N34" i="81"/>
  <c r="I36" i="205"/>
  <c r="I36" i="81"/>
  <c r="W41" i="205"/>
  <c r="W41" i="81"/>
  <c r="O41" i="205"/>
  <c r="O41" i="81"/>
  <c r="V12" i="206"/>
  <c r="V46" i="81"/>
  <c r="M23" i="205"/>
  <c r="M23" i="81"/>
  <c r="U32" i="205"/>
  <c r="U32" i="81"/>
  <c r="J36" i="205"/>
  <c r="J36" i="81"/>
  <c r="X41" i="205"/>
  <c r="X41" i="81"/>
  <c r="M13" i="206"/>
  <c r="M47" i="81"/>
  <c r="X26" i="205"/>
  <c r="X26" i="81"/>
  <c r="G22" i="205"/>
  <c r="G22" i="81"/>
  <c r="V23" i="205"/>
  <c r="V23" i="81"/>
  <c r="N23" i="205"/>
  <c r="N23" i="81"/>
  <c r="L24" i="205"/>
  <c r="L24" i="81"/>
  <c r="Y26" i="205"/>
  <c r="Y26" i="81"/>
  <c r="W29" i="205"/>
  <c r="W29" i="81"/>
  <c r="O29" i="205"/>
  <c r="O29" i="81"/>
  <c r="V30" i="205"/>
  <c r="V30" i="81"/>
  <c r="L31" i="205"/>
  <c r="L31" i="81"/>
  <c r="V32" i="205"/>
  <c r="V32" i="81"/>
  <c r="P34" i="205"/>
  <c r="P34" i="81"/>
  <c r="J35" i="205"/>
  <c r="J35" i="81"/>
  <c r="X12" i="206"/>
  <c r="X46" i="81"/>
  <c r="E16" i="205"/>
  <c r="E16" i="81"/>
  <c r="P29" i="205"/>
  <c r="P29" i="81"/>
  <c r="U31" i="205"/>
  <c r="U31" i="81"/>
  <c r="M31" i="205"/>
  <c r="M31" i="81"/>
  <c r="AB16" i="205"/>
  <c r="AB16" i="81"/>
  <c r="I18" i="205"/>
  <c r="I18" i="81"/>
  <c r="K21" i="205"/>
  <c r="K21" i="81"/>
  <c r="N24" i="205"/>
  <c r="N24" i="81"/>
  <c r="J28" i="205"/>
  <c r="J28" i="81"/>
  <c r="U40" i="205"/>
  <c r="U40" i="81"/>
  <c r="M40" i="205"/>
  <c r="M40" i="81"/>
  <c r="AA20" i="205"/>
  <c r="AA20" i="81"/>
  <c r="M13" i="205"/>
  <c r="M13" i="81"/>
  <c r="U14" i="205"/>
  <c r="U14" i="81"/>
  <c r="AB15" i="205"/>
  <c r="AB15" i="81"/>
  <c r="G16" i="205"/>
  <c r="G16" i="81"/>
  <c r="O24" i="205"/>
  <c r="O24" i="81"/>
  <c r="K27" i="205"/>
  <c r="K27" i="81"/>
  <c r="O31" i="205"/>
  <c r="O31" i="81"/>
  <c r="M35" i="205"/>
  <c r="M35" i="81"/>
  <c r="V40" i="205"/>
  <c r="V40" i="81"/>
  <c r="F22" i="205"/>
  <c r="F22" i="81"/>
  <c r="J14" i="205"/>
  <c r="J14" i="81"/>
  <c r="F16" i="205"/>
  <c r="F16" i="81"/>
  <c r="E26" i="205"/>
  <c r="E26" i="81"/>
  <c r="V35" i="205"/>
  <c r="V35" i="81"/>
  <c r="N35" i="205"/>
  <c r="N35" i="81"/>
  <c r="O36" i="205"/>
  <c r="O36" i="81"/>
  <c r="L11" i="206"/>
  <c r="L45" i="81"/>
  <c r="I16" i="205"/>
  <c r="I16" i="81"/>
  <c r="H20" i="205"/>
  <c r="H20" i="81"/>
  <c r="V21" i="205"/>
  <c r="V21" i="81"/>
  <c r="J33" i="205"/>
  <c r="J33" i="81"/>
  <c r="W43" i="205"/>
  <c r="W43" i="81"/>
  <c r="W19" i="205"/>
  <c r="W19" i="81"/>
  <c r="K13" i="205"/>
  <c r="K13" i="81"/>
  <c r="AB20" i="205"/>
  <c r="AB20" i="81"/>
  <c r="X29" i="205"/>
  <c r="X29" i="81"/>
  <c r="U17" i="205"/>
  <c r="U17" i="81"/>
  <c r="K22" i="205"/>
  <c r="K22" i="81"/>
  <c r="X14" i="205"/>
  <c r="X14" i="81"/>
  <c r="P14" i="205"/>
  <c r="P14" i="81"/>
  <c r="J16" i="205"/>
  <c r="J16" i="81"/>
  <c r="W17" i="205"/>
  <c r="W17" i="81"/>
  <c r="W21" i="205"/>
  <c r="W21" i="81"/>
  <c r="O21" i="205"/>
  <c r="O21" i="81"/>
  <c r="G26" i="205"/>
  <c r="G26" i="81"/>
  <c r="O28" i="205"/>
  <c r="O28" i="81"/>
  <c r="L33" i="205"/>
  <c r="L33" i="81"/>
  <c r="G34" i="205"/>
  <c r="G34" i="81"/>
  <c r="P15" i="205"/>
  <c r="P15" i="81"/>
  <c r="I28" i="205"/>
  <c r="I28" i="81"/>
  <c r="O13" i="205"/>
  <c r="O13" i="81"/>
  <c r="G20" i="205"/>
  <c r="G20" i="81"/>
  <c r="J20" i="205"/>
  <c r="J20" i="81"/>
  <c r="H26" i="205"/>
  <c r="H26" i="81"/>
  <c r="O27" i="205"/>
  <c r="O27" i="81"/>
  <c r="O18" i="205"/>
  <c r="O18" i="81"/>
  <c r="K20" i="205"/>
  <c r="K20" i="81"/>
  <c r="F32" i="205"/>
  <c r="F32" i="81"/>
  <c r="W13" i="205"/>
  <c r="W13" i="81"/>
  <c r="P18" i="205"/>
  <c r="P18" i="81"/>
  <c r="G30" i="205"/>
  <c r="G30" i="81"/>
  <c r="G32" i="205"/>
  <c r="G32" i="81"/>
  <c r="V33" i="205"/>
  <c r="V33" i="81"/>
  <c r="M38" i="205"/>
  <c r="M38" i="81"/>
  <c r="J41" i="205"/>
  <c r="J41" i="81"/>
  <c r="W27" i="205"/>
  <c r="W27" i="81"/>
  <c r="K15" i="205"/>
  <c r="K15" i="81"/>
  <c r="J19" i="205"/>
  <c r="J19" i="81"/>
  <c r="M20" i="205"/>
  <c r="M20" i="81"/>
  <c r="Y22" i="205"/>
  <c r="Y22" i="81"/>
  <c r="K26" i="205"/>
  <c r="K26" i="81"/>
  <c r="H30" i="205"/>
  <c r="H30" i="81"/>
  <c r="H32" i="205"/>
  <c r="H32" i="81"/>
  <c r="W33" i="205"/>
  <c r="W33" i="81"/>
  <c r="O33" i="205"/>
  <c r="O33" i="81"/>
  <c r="V37" i="205"/>
  <c r="V37" i="81"/>
  <c r="N37" i="205"/>
  <c r="N37" i="81"/>
  <c r="U13" i="205"/>
  <c r="U13" i="81"/>
  <c r="M17" i="205"/>
  <c r="M17" i="81"/>
  <c r="J15" i="205"/>
  <c r="J15" i="81"/>
  <c r="V20" i="205"/>
  <c r="V20" i="81"/>
  <c r="N20" i="205"/>
  <c r="N20" i="81"/>
  <c r="AB21" i="205"/>
  <c r="AB21" i="81"/>
  <c r="G24" i="205"/>
  <c r="G24" i="81"/>
  <c r="L25" i="205"/>
  <c r="L25" i="81"/>
  <c r="J29" i="205"/>
  <c r="J29" i="81"/>
  <c r="I30" i="205"/>
  <c r="I30" i="81"/>
  <c r="I32" i="205"/>
  <c r="I32" i="81"/>
  <c r="O37" i="205"/>
  <c r="O37" i="81"/>
  <c r="M42" i="205"/>
  <c r="M42" i="81"/>
  <c r="M16" i="205"/>
  <c r="M16" i="81"/>
  <c r="AB14" i="205"/>
  <c r="AB14" i="81"/>
  <c r="N16" i="205"/>
  <c r="N16" i="81"/>
  <c r="Y18" i="205"/>
  <c r="Y18" i="81"/>
  <c r="F14" i="205"/>
  <c r="F14" i="81"/>
  <c r="U15" i="205"/>
  <c r="U15" i="81"/>
  <c r="M15" i="205"/>
  <c r="M15" i="81"/>
  <c r="X16" i="205"/>
  <c r="X16" i="81"/>
  <c r="AA18" i="205"/>
  <c r="AA18" i="81"/>
  <c r="O20" i="205"/>
  <c r="O20" i="81"/>
  <c r="J23" i="205"/>
  <c r="J23" i="81"/>
  <c r="J30" i="205"/>
  <c r="J30" i="81"/>
  <c r="V42" i="205"/>
  <c r="V42" i="81"/>
  <c r="X25" i="205"/>
  <c r="X25" i="81"/>
  <c r="M24" i="205"/>
  <c r="M24" i="81"/>
  <c r="H16" i="205"/>
  <c r="H16" i="81"/>
  <c r="H13" i="205"/>
  <c r="H13" i="81"/>
  <c r="G14" i="205"/>
  <c r="G14" i="81"/>
  <c r="N15" i="205"/>
  <c r="N15" i="81"/>
  <c r="Y16" i="205"/>
  <c r="Y16" i="81"/>
  <c r="U19" i="205"/>
  <c r="U19" i="81"/>
  <c r="M19" i="205"/>
  <c r="M19" i="81"/>
  <c r="I24" i="205"/>
  <c r="I24" i="81"/>
  <c r="V26" i="205"/>
  <c r="V26" i="81"/>
  <c r="N26" i="205"/>
  <c r="N26" i="81"/>
  <c r="L29" i="205"/>
  <c r="L29" i="81"/>
  <c r="K30" i="205"/>
  <c r="K30" i="81"/>
  <c r="Z33" i="205"/>
  <c r="Z33" i="81"/>
  <c r="M34" i="205"/>
  <c r="M34" i="81"/>
  <c r="H14" i="205"/>
  <c r="H22" i="205"/>
  <c r="H22" i="81"/>
  <c r="M30" i="205"/>
  <c r="M30" i="81"/>
  <c r="D31" i="205"/>
  <c r="D31" i="81"/>
  <c r="J32" i="205"/>
  <c r="J32" i="81"/>
  <c r="D33" i="205"/>
  <c r="D33" i="81"/>
  <c r="H33" i="205"/>
  <c r="H33" i="81"/>
  <c r="E34" i="205"/>
  <c r="E34" i="81"/>
  <c r="U34" i="205"/>
  <c r="U34" i="81"/>
  <c r="BM5" i="147"/>
  <c r="L13" i="205"/>
  <c r="L13" i="81"/>
  <c r="I14" i="205"/>
  <c r="I14" i="81"/>
  <c r="Z14" i="205"/>
  <c r="Z14" i="81"/>
  <c r="W15" i="205"/>
  <c r="W15" i="81"/>
  <c r="Y15" i="205"/>
  <c r="Y15" i="81"/>
  <c r="P16" i="205"/>
  <c r="P16" i="81"/>
  <c r="J17" i="205"/>
  <c r="J17" i="81"/>
  <c r="G18" i="205"/>
  <c r="G18" i="81"/>
  <c r="AB19" i="205"/>
  <c r="AB19" i="81"/>
  <c r="M21" i="205"/>
  <c r="M21" i="81"/>
  <c r="I22" i="205"/>
  <c r="AA22" i="205"/>
  <c r="AA22" i="81"/>
  <c r="B24" i="205"/>
  <c r="B24" i="81"/>
  <c r="M25" i="205"/>
  <c r="M25" i="81"/>
  <c r="U25" i="205"/>
  <c r="U25" i="81"/>
  <c r="J26" i="205"/>
  <c r="J26" i="81"/>
  <c r="AA26" i="205"/>
  <c r="AA26" i="81"/>
  <c r="F27" i="205"/>
  <c r="F27" i="81"/>
  <c r="C28" i="205"/>
  <c r="C28" i="81"/>
  <c r="V28" i="205"/>
  <c r="V28" i="81"/>
  <c r="X28" i="205"/>
  <c r="X28" i="81"/>
  <c r="P28" i="205"/>
  <c r="P28" i="81"/>
  <c r="V29" i="205"/>
  <c r="V29" i="81"/>
  <c r="N30" i="205"/>
  <c r="N30" i="81"/>
  <c r="E31" i="205"/>
  <c r="E31" i="81"/>
  <c r="V31" i="205"/>
  <c r="V31" i="81"/>
  <c r="M32" i="205"/>
  <c r="I33" i="205"/>
  <c r="V34" i="205"/>
  <c r="V34" i="81"/>
  <c r="AB35" i="205"/>
  <c r="AB35" i="81"/>
  <c r="U36" i="205"/>
  <c r="U36" i="81"/>
  <c r="W36" i="205"/>
  <c r="W36" i="81"/>
  <c r="H39" i="205"/>
  <c r="H39" i="81"/>
  <c r="E40" i="205"/>
  <c r="E40" i="81"/>
  <c r="AB42" i="205"/>
  <c r="AB42" i="81"/>
  <c r="K43" i="205"/>
  <c r="K43" i="81"/>
  <c r="M11" i="206"/>
  <c r="M45" i="81"/>
  <c r="N12" i="206"/>
  <c r="N46" i="81"/>
  <c r="N13" i="206"/>
  <c r="N47" i="81"/>
  <c r="F16" i="206"/>
  <c r="F50" i="81"/>
  <c r="C17" i="206"/>
  <c r="C51" i="81"/>
  <c r="AY5" i="189"/>
  <c r="BN5" i="189"/>
  <c r="BM5" i="189"/>
  <c r="BL5" i="189"/>
  <c r="BK5" i="189"/>
  <c r="AB45" i="81"/>
  <c r="O16" i="205"/>
  <c r="O16" i="81"/>
  <c r="I17" i="205"/>
  <c r="I17" i="81"/>
  <c r="B13" i="205"/>
  <c r="B13" i="81"/>
  <c r="BN5" i="147"/>
  <c r="AA14" i="205"/>
  <c r="AA14" i="81"/>
  <c r="Z15" i="205"/>
  <c r="Z15" i="81"/>
  <c r="K17" i="205"/>
  <c r="K17" i="81"/>
  <c r="H18" i="205"/>
  <c r="H18" i="81"/>
  <c r="Z18" i="205"/>
  <c r="Z18" i="81"/>
  <c r="E19" i="205"/>
  <c r="E19" i="81"/>
  <c r="B20" i="205"/>
  <c r="B20" i="81"/>
  <c r="L20" i="205"/>
  <c r="L20" i="81"/>
  <c r="N21" i="205"/>
  <c r="N21" i="81"/>
  <c r="J22" i="205"/>
  <c r="J22" i="81"/>
  <c r="AB22" i="205"/>
  <c r="AB22" i="81"/>
  <c r="F23" i="205"/>
  <c r="F23" i="81"/>
  <c r="C24" i="205"/>
  <c r="N25" i="205"/>
  <c r="N25" i="81"/>
  <c r="AB26" i="205"/>
  <c r="AB26" i="81"/>
  <c r="G27" i="205"/>
  <c r="G27" i="81"/>
  <c r="D28" i="205"/>
  <c r="D28" i="81"/>
  <c r="Y28" i="205"/>
  <c r="Y29" i="205"/>
  <c r="Y29" i="81"/>
  <c r="O30" i="205"/>
  <c r="O30" i="81"/>
  <c r="F31" i="205"/>
  <c r="F31" i="81"/>
  <c r="W31" i="205"/>
  <c r="W31" i="81"/>
  <c r="N32" i="205"/>
  <c r="N32" i="81"/>
  <c r="K33" i="205"/>
  <c r="K33" i="81"/>
  <c r="W34" i="205"/>
  <c r="E35" i="205"/>
  <c r="B36" i="205"/>
  <c r="B36" i="81"/>
  <c r="V36" i="205"/>
  <c r="V36" i="81"/>
  <c r="F37" i="205"/>
  <c r="F37" i="81"/>
  <c r="C38" i="205"/>
  <c r="C38" i="81"/>
  <c r="AA38" i="205"/>
  <c r="AA38" i="81"/>
  <c r="I39" i="205"/>
  <c r="I39" i="81"/>
  <c r="F40" i="205"/>
  <c r="F40" i="81"/>
  <c r="G41" i="205"/>
  <c r="G41" i="81"/>
  <c r="D42" i="205"/>
  <c r="D42" i="81"/>
  <c r="BN5" i="176"/>
  <c r="BL5" i="176"/>
  <c r="B43" i="205"/>
  <c r="B43" i="81"/>
  <c r="O10" i="206"/>
  <c r="O44" i="81"/>
  <c r="O11" i="206"/>
  <c r="O45" i="81"/>
  <c r="O12" i="206"/>
  <c r="O46" i="81"/>
  <c r="W12" i="206"/>
  <c r="W46" i="81"/>
  <c r="AB17" i="206"/>
  <c r="AB51" i="81"/>
  <c r="I19" i="206"/>
  <c r="I53" i="81"/>
  <c r="G20" i="206"/>
  <c r="G54" i="81"/>
  <c r="E20" i="206"/>
  <c r="E54" i="81"/>
  <c r="H55" i="81"/>
  <c r="B28" i="205"/>
  <c r="B28" i="81"/>
  <c r="W28" i="205"/>
  <c r="W28" i="81"/>
  <c r="C13" i="205"/>
  <c r="C13" i="81"/>
  <c r="K14" i="205"/>
  <c r="K14" i="81"/>
  <c r="AA15" i="205"/>
  <c r="AA15" i="81"/>
  <c r="L17" i="205"/>
  <c r="F19" i="205"/>
  <c r="C20" i="205"/>
  <c r="C20" i="81"/>
  <c r="U20" i="205"/>
  <c r="U20" i="81"/>
  <c r="G23" i="205"/>
  <c r="G23" i="81"/>
  <c r="D24" i="205"/>
  <c r="D24" i="81"/>
  <c r="U24" i="205"/>
  <c r="U24" i="81"/>
  <c r="O25" i="205"/>
  <c r="O25" i="81"/>
  <c r="L26" i="205"/>
  <c r="L26" i="81"/>
  <c r="H27" i="205"/>
  <c r="H27" i="81"/>
  <c r="Z28" i="205"/>
  <c r="Z28" i="81"/>
  <c r="BA5" i="165"/>
  <c r="X31" i="205"/>
  <c r="X31" i="81"/>
  <c r="P31" i="205"/>
  <c r="P31" i="81"/>
  <c r="O32" i="205"/>
  <c r="O32" i="81"/>
  <c r="H34" i="205"/>
  <c r="H34" i="81"/>
  <c r="X34" i="205"/>
  <c r="X34" i="81"/>
  <c r="F35" i="205"/>
  <c r="F35" i="81"/>
  <c r="C36" i="205"/>
  <c r="C36" i="81"/>
  <c r="Y36" i="205"/>
  <c r="Y36" i="81"/>
  <c r="G37" i="205"/>
  <c r="G37" i="81"/>
  <c r="D38" i="205"/>
  <c r="D38" i="81"/>
  <c r="AB38" i="205"/>
  <c r="AB38" i="81"/>
  <c r="J39" i="205"/>
  <c r="J39" i="81"/>
  <c r="BA5" i="174"/>
  <c r="C41" i="205"/>
  <c r="C41" i="81"/>
  <c r="H41" i="205"/>
  <c r="H41" i="81"/>
  <c r="E42" i="205"/>
  <c r="E42" i="81"/>
  <c r="F42" i="205"/>
  <c r="F42" i="81"/>
  <c r="C43" i="205"/>
  <c r="C43" i="81"/>
  <c r="M43" i="205"/>
  <c r="M43" i="81"/>
  <c r="V10" i="206"/>
  <c r="V44" i="81"/>
  <c r="X10" i="206"/>
  <c r="X44" i="81"/>
  <c r="P10" i="206"/>
  <c r="P44" i="81"/>
  <c r="P12" i="206"/>
  <c r="P46" i="81"/>
  <c r="U13" i="206"/>
  <c r="U47" i="81"/>
  <c r="AA15" i="206"/>
  <c r="AA49" i="81"/>
  <c r="J19" i="206"/>
  <c r="J53" i="81"/>
  <c r="G21" i="206"/>
  <c r="G55" i="81"/>
  <c r="L47" i="81"/>
  <c r="M22" i="205"/>
  <c r="M22" i="81"/>
  <c r="B23" i="205"/>
  <c r="H23" i="205"/>
  <c r="H23" i="81"/>
  <c r="E24" i="205"/>
  <c r="E24" i="81"/>
  <c r="V24" i="205"/>
  <c r="V24" i="81"/>
  <c r="V25" i="205"/>
  <c r="V25" i="81"/>
  <c r="P25" i="205"/>
  <c r="P25" i="81"/>
  <c r="M26" i="205"/>
  <c r="M26" i="81"/>
  <c r="B27" i="205"/>
  <c r="B27" i="81"/>
  <c r="I27" i="205"/>
  <c r="I27" i="81"/>
  <c r="F28" i="205"/>
  <c r="F28" i="81"/>
  <c r="AA28" i="205"/>
  <c r="AA28" i="81"/>
  <c r="Z29" i="205"/>
  <c r="Z29" i="81"/>
  <c r="AA29" i="205"/>
  <c r="H31" i="205"/>
  <c r="H31" i="81"/>
  <c r="Y31" i="205"/>
  <c r="Y31" i="81"/>
  <c r="K32" i="81"/>
  <c r="K32" i="205"/>
  <c r="M33" i="205"/>
  <c r="M33" i="81"/>
  <c r="I34" i="205"/>
  <c r="I34" i="81"/>
  <c r="Y34" i="205"/>
  <c r="Y34" i="81"/>
  <c r="G35" i="205"/>
  <c r="G35" i="81"/>
  <c r="D36" i="205"/>
  <c r="D36" i="81"/>
  <c r="Z36" i="205"/>
  <c r="Z36" i="81"/>
  <c r="H37" i="205"/>
  <c r="H37" i="81"/>
  <c r="F38" i="205"/>
  <c r="F38" i="81"/>
  <c r="BM5" i="172"/>
  <c r="BL5" i="172"/>
  <c r="AY5" i="172"/>
  <c r="B39" i="205"/>
  <c r="I40" i="205"/>
  <c r="I40" i="81"/>
  <c r="D41" i="205"/>
  <c r="D41" i="81"/>
  <c r="G42" i="205"/>
  <c r="G42" i="81"/>
  <c r="D43" i="205"/>
  <c r="V43" i="205"/>
  <c r="V43" i="81"/>
  <c r="N43" i="205"/>
  <c r="N43" i="81"/>
  <c r="W10" i="206"/>
  <c r="W44" i="81"/>
  <c r="K11" i="206"/>
  <c r="K45" i="81"/>
  <c r="Y12" i="206"/>
  <c r="Y46" i="81"/>
  <c r="AA14" i="206"/>
  <c r="AA48" i="81"/>
  <c r="AB15" i="206"/>
  <c r="AB49" i="81"/>
  <c r="M32" i="81"/>
  <c r="F48" i="81"/>
  <c r="AY5" i="147"/>
  <c r="X13" i="205"/>
  <c r="X13" i="81"/>
  <c r="P13" i="205"/>
  <c r="P13" i="81"/>
  <c r="N14" i="205"/>
  <c r="N14" i="81"/>
  <c r="B15" i="205"/>
  <c r="B15" i="81"/>
  <c r="E15" i="205"/>
  <c r="E15" i="81"/>
  <c r="B16" i="205"/>
  <c r="BN5" i="150"/>
  <c r="L16" i="205"/>
  <c r="L16" i="81"/>
  <c r="N17" i="205"/>
  <c r="N17" i="81"/>
  <c r="V17" i="205"/>
  <c r="V17" i="81"/>
  <c r="L18" i="205"/>
  <c r="L18" i="81"/>
  <c r="H19" i="205"/>
  <c r="H19" i="81"/>
  <c r="E20" i="205"/>
  <c r="E20" i="81"/>
  <c r="W20" i="205"/>
  <c r="W20" i="81"/>
  <c r="P21" i="205"/>
  <c r="N22" i="205"/>
  <c r="N22" i="81"/>
  <c r="C23" i="205"/>
  <c r="C23" i="81"/>
  <c r="I23" i="205"/>
  <c r="I23" i="81"/>
  <c r="F24" i="205"/>
  <c r="F24" i="81"/>
  <c r="W24" i="205"/>
  <c r="Y25" i="205"/>
  <c r="Y25" i="81"/>
  <c r="C27" i="205"/>
  <c r="G28" i="205"/>
  <c r="G28" i="81"/>
  <c r="AB28" i="205"/>
  <c r="AB28" i="81"/>
  <c r="AB29" i="205"/>
  <c r="AB29" i="81"/>
  <c r="L30" i="205"/>
  <c r="L30" i="81"/>
  <c r="I31" i="205"/>
  <c r="Z31" i="205"/>
  <c r="Z31" i="81"/>
  <c r="L32" i="81"/>
  <c r="L32" i="205"/>
  <c r="N33" i="205"/>
  <c r="N33" i="81"/>
  <c r="U33" i="205"/>
  <c r="J34" i="205"/>
  <c r="J34" i="81"/>
  <c r="Z34" i="205"/>
  <c r="Z34" i="81"/>
  <c r="H35" i="205"/>
  <c r="H35" i="81"/>
  <c r="F36" i="205"/>
  <c r="F36" i="81"/>
  <c r="AA36" i="205"/>
  <c r="I37" i="205"/>
  <c r="J38" i="205"/>
  <c r="J38" i="81"/>
  <c r="C39" i="205"/>
  <c r="C39" i="81"/>
  <c r="L39" i="205"/>
  <c r="L39" i="81"/>
  <c r="H40" i="205"/>
  <c r="H40" i="81"/>
  <c r="J43" i="205"/>
  <c r="J43" i="81"/>
  <c r="Z10" i="206"/>
  <c r="Z44" i="81"/>
  <c r="K17" i="206"/>
  <c r="K51" i="81"/>
  <c r="G17" i="206"/>
  <c r="G51" i="81"/>
  <c r="K19" i="206"/>
  <c r="K53" i="81"/>
  <c r="L19" i="206"/>
  <c r="L53" i="81"/>
  <c r="F21" i="206"/>
  <c r="F55" i="81"/>
  <c r="X18" i="205"/>
  <c r="X18" i="81"/>
  <c r="G19" i="205"/>
  <c r="G19" i="81"/>
  <c r="C15" i="205"/>
  <c r="C15" i="81"/>
  <c r="F15" i="205"/>
  <c r="F15" i="81"/>
  <c r="C16" i="205"/>
  <c r="C16" i="81"/>
  <c r="U16" i="205"/>
  <c r="U16" i="81"/>
  <c r="O17" i="205"/>
  <c r="O17" i="81"/>
  <c r="M18" i="205"/>
  <c r="B19" i="205"/>
  <c r="B19" i="81"/>
  <c r="I19" i="205"/>
  <c r="I19" i="81"/>
  <c r="F20" i="205"/>
  <c r="F20" i="81"/>
  <c r="X20" i="205"/>
  <c r="X20" i="81"/>
  <c r="P20" i="205"/>
  <c r="P20" i="81"/>
  <c r="Y21" i="205"/>
  <c r="Y21" i="81"/>
  <c r="O22" i="205"/>
  <c r="O22" i="81"/>
  <c r="D23" i="205"/>
  <c r="D23" i="81"/>
  <c r="X24" i="205"/>
  <c r="X24" i="81"/>
  <c r="P24" i="205"/>
  <c r="P24" i="81"/>
  <c r="Z25" i="205"/>
  <c r="Z25" i="81"/>
  <c r="O26" i="205"/>
  <c r="O26" i="81"/>
  <c r="D27" i="205"/>
  <c r="D27" i="81"/>
  <c r="H28" i="205"/>
  <c r="H28" i="81"/>
  <c r="B29" i="205"/>
  <c r="BN5" i="163"/>
  <c r="B30" i="205"/>
  <c r="B30" i="81"/>
  <c r="AA31" i="205"/>
  <c r="AA31" i="81"/>
  <c r="K34" i="205"/>
  <c r="AA34" i="205"/>
  <c r="AA34" i="81"/>
  <c r="I35" i="205"/>
  <c r="I35" i="81"/>
  <c r="G36" i="205"/>
  <c r="AB36" i="205"/>
  <c r="AB36" i="81"/>
  <c r="J37" i="205"/>
  <c r="J37" i="81"/>
  <c r="K38" i="205"/>
  <c r="G38" i="205"/>
  <c r="G38" i="81"/>
  <c r="D39" i="205"/>
  <c r="D39" i="81"/>
  <c r="L43" i="205"/>
  <c r="L43" i="81"/>
  <c r="X43" i="205"/>
  <c r="U11" i="206"/>
  <c r="U45" i="81"/>
  <c r="X13" i="206"/>
  <c r="X47" i="81"/>
  <c r="H17" i="206"/>
  <c r="H51" i="81"/>
  <c r="M18" i="206"/>
  <c r="M52" i="81"/>
  <c r="M19" i="206"/>
  <c r="M53" i="81"/>
  <c r="I20" i="206"/>
  <c r="I54" i="81"/>
  <c r="J21" i="206"/>
  <c r="J55" i="81"/>
  <c r="I22" i="81"/>
  <c r="I33" i="81"/>
  <c r="F18" i="205"/>
  <c r="F18" i="81"/>
  <c r="I26" i="205"/>
  <c r="Z26" i="205"/>
  <c r="Z26" i="81"/>
  <c r="U29" i="205"/>
  <c r="U29" i="81"/>
  <c r="G13" i="205"/>
  <c r="G13" i="81"/>
  <c r="Z13" i="205"/>
  <c r="D15" i="205"/>
  <c r="D15" i="81"/>
  <c r="G15" i="205"/>
  <c r="G15" i="81"/>
  <c r="D16" i="205"/>
  <c r="D16" i="81"/>
  <c r="V16" i="205"/>
  <c r="X17" i="205"/>
  <c r="P17" i="205"/>
  <c r="P17" i="81"/>
  <c r="N18" i="205"/>
  <c r="N18" i="81"/>
  <c r="C19" i="205"/>
  <c r="C19" i="81"/>
  <c r="Z20" i="205"/>
  <c r="Z20" i="81"/>
  <c r="X21" i="205"/>
  <c r="X21" i="81"/>
  <c r="Z21" i="205"/>
  <c r="Z21" i="81"/>
  <c r="P22" i="205"/>
  <c r="P22" i="81"/>
  <c r="K23" i="205"/>
  <c r="K23" i="81"/>
  <c r="H24" i="205"/>
  <c r="H24" i="81"/>
  <c r="Y24" i="205"/>
  <c r="Y24" i="81"/>
  <c r="AA25" i="205"/>
  <c r="AA25" i="81"/>
  <c r="BK5" i="160"/>
  <c r="J27" i="205"/>
  <c r="J27" i="81"/>
  <c r="L27" i="205"/>
  <c r="L27" i="81"/>
  <c r="C29" i="205"/>
  <c r="C29" i="81"/>
  <c r="F29" i="205"/>
  <c r="F29" i="81"/>
  <c r="C30" i="205"/>
  <c r="C30" i="81"/>
  <c r="U30" i="205"/>
  <c r="K31" i="205"/>
  <c r="K31" i="81"/>
  <c r="AB31" i="205"/>
  <c r="AB31" i="81"/>
  <c r="BN5" i="166"/>
  <c r="P33" i="205"/>
  <c r="P33" i="81"/>
  <c r="L34" i="205"/>
  <c r="L34" i="81"/>
  <c r="AB34" i="205"/>
  <c r="AB34" i="81"/>
  <c r="H36" i="205"/>
  <c r="H36" i="81"/>
  <c r="E36" i="205"/>
  <c r="E36" i="81"/>
  <c r="B37" i="205"/>
  <c r="B37" i="81"/>
  <c r="L38" i="205"/>
  <c r="L38" i="81"/>
  <c r="H38" i="205"/>
  <c r="H38" i="81"/>
  <c r="K39" i="205"/>
  <c r="K39" i="81"/>
  <c r="L40" i="205"/>
  <c r="L40" i="81"/>
  <c r="L42" i="205"/>
  <c r="L42" i="81"/>
  <c r="J42" i="205"/>
  <c r="O43" i="205"/>
  <c r="O43" i="81"/>
  <c r="Y43" i="205"/>
  <c r="Y43" i="81"/>
  <c r="V11" i="206"/>
  <c r="V45" i="81"/>
  <c r="N11" i="206"/>
  <c r="N45" i="81"/>
  <c r="AB12" i="206"/>
  <c r="AB46" i="81"/>
  <c r="C15" i="206"/>
  <c r="C49" i="81"/>
  <c r="G15" i="206"/>
  <c r="G49" i="81"/>
  <c r="I17" i="206"/>
  <c r="I51" i="81"/>
  <c r="V18" i="206"/>
  <c r="V52" i="81"/>
  <c r="N18" i="206"/>
  <c r="N52" i="81"/>
  <c r="N19" i="206"/>
  <c r="N53" i="81"/>
  <c r="K21" i="206"/>
  <c r="K55" i="81"/>
  <c r="U33" i="81"/>
  <c r="Z19" i="205"/>
  <c r="U28" i="205"/>
  <c r="U28" i="81"/>
  <c r="M14" i="205"/>
  <c r="M14" i="81"/>
  <c r="K16" i="205"/>
  <c r="K16" i="81"/>
  <c r="J18" i="205"/>
  <c r="J18" i="81"/>
  <c r="AB18" i="205"/>
  <c r="AB18" i="81"/>
  <c r="D20" i="205"/>
  <c r="D20" i="81"/>
  <c r="U21" i="205"/>
  <c r="U21" i="81"/>
  <c r="F13" i="205"/>
  <c r="Y13" i="205"/>
  <c r="Y13" i="81"/>
  <c r="AA13" i="81"/>
  <c r="AA13" i="205"/>
  <c r="BK5" i="148"/>
  <c r="H15" i="205"/>
  <c r="H15" i="81"/>
  <c r="W16" i="205"/>
  <c r="W16" i="81"/>
  <c r="Y17" i="205"/>
  <c r="Y17" i="81"/>
  <c r="D19" i="205"/>
  <c r="D19" i="81"/>
  <c r="AA21" i="205"/>
  <c r="AA21" i="81"/>
  <c r="BK5" i="156"/>
  <c r="L23" i="205"/>
  <c r="L23" i="81"/>
  <c r="Z24" i="205"/>
  <c r="Z24" i="81"/>
  <c r="AB25" i="205"/>
  <c r="AB25" i="81"/>
  <c r="BL5" i="160"/>
  <c r="U27" i="205"/>
  <c r="U27" i="81"/>
  <c r="D29" i="205"/>
  <c r="D29" i="81"/>
  <c r="G29" i="205"/>
  <c r="D30" i="205"/>
  <c r="D30" i="81"/>
  <c r="B32" i="205"/>
  <c r="B32" i="81"/>
  <c r="W32" i="81"/>
  <c r="W32" i="205"/>
  <c r="B35" i="205"/>
  <c r="B35" i="81"/>
  <c r="K35" i="205"/>
  <c r="K35" i="81"/>
  <c r="I38" i="205"/>
  <c r="I38" i="81"/>
  <c r="W39" i="205"/>
  <c r="W39" i="81"/>
  <c r="U43" i="205"/>
  <c r="U43" i="81"/>
  <c r="Z43" i="205"/>
  <c r="Z43" i="81"/>
  <c r="G14" i="206"/>
  <c r="G48" i="81"/>
  <c r="D15" i="206"/>
  <c r="D49" i="81"/>
  <c r="M16" i="206"/>
  <c r="M50" i="81"/>
  <c r="O18" i="206"/>
  <c r="O52" i="81"/>
  <c r="O19" i="206"/>
  <c r="O53" i="81"/>
  <c r="N21" i="206"/>
  <c r="N55" i="81"/>
  <c r="L17" i="81"/>
  <c r="B23" i="81"/>
  <c r="L21" i="205"/>
  <c r="L21" i="81"/>
  <c r="Z22" i="205"/>
  <c r="Z22" i="81"/>
  <c r="D13" i="81"/>
  <c r="D13" i="205"/>
  <c r="V13" i="205"/>
  <c r="V13" i="81"/>
  <c r="O14" i="205"/>
  <c r="O14" i="81"/>
  <c r="AB13" i="205"/>
  <c r="AB13" i="81"/>
  <c r="BL5" i="148"/>
  <c r="I15" i="205"/>
  <c r="Z17" i="205"/>
  <c r="Z17" i="81"/>
  <c r="L19" i="205"/>
  <c r="L19" i="81"/>
  <c r="I20" i="205"/>
  <c r="I20" i="81"/>
  <c r="BL5" i="156"/>
  <c r="AA24" i="205"/>
  <c r="AA24" i="81"/>
  <c r="B26" i="205"/>
  <c r="B26" i="81"/>
  <c r="BM5" i="160"/>
  <c r="M27" i="205"/>
  <c r="M27" i="81"/>
  <c r="V27" i="205"/>
  <c r="V27" i="81"/>
  <c r="M28" i="205"/>
  <c r="H29" i="205"/>
  <c r="H29" i="81"/>
  <c r="E30" i="205"/>
  <c r="E30" i="81"/>
  <c r="W30" i="205"/>
  <c r="W30" i="81"/>
  <c r="X30" i="205"/>
  <c r="X30" i="81"/>
  <c r="P30" i="205"/>
  <c r="P30" i="81"/>
  <c r="C32" i="205"/>
  <c r="X32" i="81"/>
  <c r="X32" i="205"/>
  <c r="P32" i="205"/>
  <c r="P32" i="81"/>
  <c r="Y33" i="205"/>
  <c r="Y33" i="81"/>
  <c r="C35" i="205"/>
  <c r="C35" i="81"/>
  <c r="L35" i="205"/>
  <c r="L35" i="81"/>
  <c r="N38" i="205"/>
  <c r="N38" i="81"/>
  <c r="P39" i="205"/>
  <c r="P39" i="81"/>
  <c r="O40" i="205"/>
  <c r="V41" i="205"/>
  <c r="V41" i="81"/>
  <c r="N41" i="205"/>
  <c r="N41" i="81"/>
  <c r="N42" i="205"/>
  <c r="N42" i="81"/>
  <c r="F10" i="206"/>
  <c r="F44" i="81"/>
  <c r="C11" i="206"/>
  <c r="C45" i="81"/>
  <c r="I15" i="206"/>
  <c r="I49" i="81"/>
  <c r="V16" i="206"/>
  <c r="V50" i="81"/>
  <c r="N16" i="206"/>
  <c r="N50" i="81"/>
  <c r="P19" i="206"/>
  <c r="P53" i="81"/>
  <c r="U21" i="206"/>
  <c r="U55" i="81"/>
  <c r="M21" i="206"/>
  <c r="M55" i="81"/>
  <c r="X17" i="81"/>
  <c r="Y28" i="81"/>
  <c r="K34" i="81"/>
  <c r="V15" i="205"/>
  <c r="V15" i="81"/>
  <c r="K29" i="205"/>
  <c r="K29" i="81"/>
  <c r="I29" i="205"/>
  <c r="I29" i="81"/>
  <c r="F30" i="205"/>
  <c r="F30" i="81"/>
  <c r="Y30" i="205"/>
  <c r="Y30" i="81"/>
  <c r="N31" i="205"/>
  <c r="N31" i="81"/>
  <c r="D32" i="205"/>
  <c r="D32" i="81"/>
  <c r="Y32" i="205"/>
  <c r="Y32" i="81"/>
  <c r="X33" i="205"/>
  <c r="X33" i="81"/>
  <c r="O34" i="205"/>
  <c r="O34" i="81"/>
  <c r="D35" i="205"/>
  <c r="D35" i="81"/>
  <c r="U35" i="205"/>
  <c r="U35" i="81"/>
  <c r="K36" i="205"/>
  <c r="K36" i="81"/>
  <c r="M37" i="205"/>
  <c r="M37" i="81"/>
  <c r="BK5" i="172"/>
  <c r="O39" i="205"/>
  <c r="O39" i="81"/>
  <c r="U41" i="205"/>
  <c r="U41" i="81"/>
  <c r="O42" i="205"/>
  <c r="O42" i="81"/>
  <c r="U42" i="205"/>
  <c r="U42" i="81"/>
  <c r="G10" i="206"/>
  <c r="G44" i="81"/>
  <c r="D11" i="206"/>
  <c r="D45" i="81"/>
  <c r="G12" i="206"/>
  <c r="G46" i="81"/>
  <c r="D13" i="206"/>
  <c r="D47" i="81"/>
  <c r="O16" i="206"/>
  <c r="O50" i="81"/>
  <c r="L17" i="206"/>
  <c r="L51" i="81"/>
  <c r="Y19" i="206"/>
  <c r="Y53" i="81"/>
  <c r="G29" i="81"/>
  <c r="W34" i="81"/>
  <c r="O51" i="81"/>
  <c r="D17" i="205"/>
  <c r="D17" i="81"/>
  <c r="AB24" i="205"/>
  <c r="AB24" i="81"/>
  <c r="N28" i="205"/>
  <c r="N28" i="81"/>
  <c r="C14" i="205"/>
  <c r="C14" i="81"/>
  <c r="AA16" i="205"/>
  <c r="AA16" i="81"/>
  <c r="AB17" i="205"/>
  <c r="AB17" i="81"/>
  <c r="BL5" i="152"/>
  <c r="V19" i="205"/>
  <c r="V19" i="81"/>
  <c r="B21" i="205"/>
  <c r="B21" i="81"/>
  <c r="F21" i="205"/>
  <c r="F21" i="81"/>
  <c r="C22" i="205"/>
  <c r="C22" i="81"/>
  <c r="BN5" i="156"/>
  <c r="L22" i="205"/>
  <c r="L22" i="81"/>
  <c r="P23" i="205"/>
  <c r="P23" i="81"/>
  <c r="W23" i="205"/>
  <c r="W23" i="81"/>
  <c r="B25" i="205"/>
  <c r="B25" i="81"/>
  <c r="G25" i="205"/>
  <c r="G25" i="81"/>
  <c r="D26" i="205"/>
  <c r="D26" i="81"/>
  <c r="U26" i="205"/>
  <c r="P27" i="205"/>
  <c r="P27" i="81"/>
  <c r="Z30" i="205"/>
  <c r="Z30" i="81"/>
  <c r="E32" i="205"/>
  <c r="E32" i="81"/>
  <c r="Z32" i="205"/>
  <c r="Z32" i="81"/>
  <c r="AA33" i="205"/>
  <c r="AA33" i="81"/>
  <c r="N36" i="205"/>
  <c r="N36" i="81"/>
  <c r="W37" i="205"/>
  <c r="W37" i="81"/>
  <c r="BN5" i="172"/>
  <c r="V39" i="205"/>
  <c r="V39" i="81"/>
  <c r="Z39" i="205"/>
  <c r="Z39" i="81"/>
  <c r="N40" i="205"/>
  <c r="N40" i="81"/>
  <c r="P41" i="205"/>
  <c r="P41" i="81"/>
  <c r="B10" i="206"/>
  <c r="B44" i="81"/>
  <c r="H10" i="206"/>
  <c r="H44" i="81"/>
  <c r="E11" i="206"/>
  <c r="E45" i="81"/>
  <c r="H12" i="206"/>
  <c r="H46" i="81"/>
  <c r="E13" i="206"/>
  <c r="E47" i="81"/>
  <c r="BN5" i="181"/>
  <c r="BM5" i="181"/>
  <c r="BL5" i="181"/>
  <c r="BK5" i="181"/>
  <c r="B14" i="206"/>
  <c r="B48" i="81"/>
  <c r="P16" i="206"/>
  <c r="P50" i="81"/>
  <c r="AA19" i="206"/>
  <c r="AA53" i="81"/>
  <c r="Z19" i="206"/>
  <c r="Z53" i="81"/>
  <c r="V21" i="206"/>
  <c r="V55" i="81"/>
  <c r="M18" i="81"/>
  <c r="C24" i="81"/>
  <c r="E35" i="81"/>
  <c r="J42" i="81"/>
  <c r="Y14" i="205"/>
  <c r="Y14" i="81"/>
  <c r="X15" i="205"/>
  <c r="X15" i="81"/>
  <c r="AA19" i="205"/>
  <c r="AA19" i="81"/>
  <c r="B14" i="205"/>
  <c r="B14" i="81"/>
  <c r="L15" i="205"/>
  <c r="L15" i="81"/>
  <c r="B22" i="205"/>
  <c r="B22" i="81"/>
  <c r="D14" i="205"/>
  <c r="D14" i="81"/>
  <c r="L14" i="205"/>
  <c r="L14" i="81"/>
  <c r="BN5" i="151"/>
  <c r="B18" i="205"/>
  <c r="B18" i="81"/>
  <c r="BM5" i="152"/>
  <c r="K18" i="205"/>
  <c r="K18" i="81"/>
  <c r="C21" i="205"/>
  <c r="C21" i="81"/>
  <c r="G21" i="205"/>
  <c r="G21" i="81"/>
  <c r="D22" i="205"/>
  <c r="D22" i="81"/>
  <c r="U22" i="205"/>
  <c r="U23" i="205"/>
  <c r="U23" i="81"/>
  <c r="X23" i="205"/>
  <c r="X23" i="81"/>
  <c r="C25" i="205"/>
  <c r="C25" i="81"/>
  <c r="H25" i="205"/>
  <c r="H25" i="81"/>
  <c r="Y27" i="205"/>
  <c r="Y27" i="81"/>
  <c r="BK5" i="162"/>
  <c r="K28" i="205"/>
  <c r="K28" i="81"/>
  <c r="AA30" i="205"/>
  <c r="AA30" i="81"/>
  <c r="AA32" i="205"/>
  <c r="AB33" i="205"/>
  <c r="AB33" i="81"/>
  <c r="W35" i="205"/>
  <c r="W35" i="81"/>
  <c r="X37" i="205"/>
  <c r="X37" i="81"/>
  <c r="P37" i="205"/>
  <c r="P37" i="81"/>
  <c r="U38" i="205"/>
  <c r="U38" i="81"/>
  <c r="X39" i="205"/>
  <c r="X39" i="81"/>
  <c r="Y41" i="205"/>
  <c r="Y41" i="81"/>
  <c r="BM5" i="176"/>
  <c r="F43" i="205"/>
  <c r="F43" i="81"/>
  <c r="C10" i="206"/>
  <c r="C44" i="81"/>
  <c r="I10" i="206"/>
  <c r="I44" i="81"/>
  <c r="F11" i="206"/>
  <c r="F45" i="81"/>
  <c r="G13" i="206"/>
  <c r="G47" i="81"/>
  <c r="F13" i="206"/>
  <c r="F47" i="81"/>
  <c r="C14" i="206"/>
  <c r="C48" i="81"/>
  <c r="K14" i="206"/>
  <c r="K48" i="81"/>
  <c r="L15" i="206"/>
  <c r="L49" i="81"/>
  <c r="F13" i="81"/>
  <c r="AA29" i="81"/>
  <c r="D43" i="81"/>
  <c r="W18" i="205"/>
  <c r="W18" i="81"/>
  <c r="J13" i="205"/>
  <c r="J13" i="81"/>
  <c r="O23" i="205"/>
  <c r="O23" i="81"/>
  <c r="F25" i="205"/>
  <c r="F25" i="81"/>
  <c r="C26" i="205"/>
  <c r="C26" i="81"/>
  <c r="N27" i="205"/>
  <c r="N27" i="81"/>
  <c r="N13" i="205"/>
  <c r="E14" i="81"/>
  <c r="V14" i="205"/>
  <c r="V14" i="81"/>
  <c r="O15" i="205"/>
  <c r="O15" i="81"/>
  <c r="F17" i="205"/>
  <c r="F17" i="81"/>
  <c r="C18" i="205"/>
  <c r="C18" i="81"/>
  <c r="O19" i="205"/>
  <c r="O19" i="81"/>
  <c r="X19" i="205"/>
  <c r="X19" i="81"/>
  <c r="P19" i="205"/>
  <c r="P19" i="81"/>
  <c r="D21" i="205"/>
  <c r="D21" i="81"/>
  <c r="H21" i="205"/>
  <c r="V22" i="205"/>
  <c r="V22" i="81"/>
  <c r="Y23" i="205"/>
  <c r="Y23" i="81"/>
  <c r="D25" i="205"/>
  <c r="I25" i="205"/>
  <c r="I25" i="81"/>
  <c r="F26" i="205"/>
  <c r="F26" i="81"/>
  <c r="W26" i="205"/>
  <c r="W26" i="81"/>
  <c r="X27" i="205"/>
  <c r="X27" i="81"/>
  <c r="Z27" i="205"/>
  <c r="Z27" i="81"/>
  <c r="L28" i="205"/>
  <c r="L28" i="81"/>
  <c r="N29" i="205"/>
  <c r="N29" i="81"/>
  <c r="AB30" i="205"/>
  <c r="AB30" i="81"/>
  <c r="AB32" i="205"/>
  <c r="AB32" i="81"/>
  <c r="E33" i="205"/>
  <c r="E33" i="81"/>
  <c r="B34" i="205"/>
  <c r="B34" i="81"/>
  <c r="X35" i="205"/>
  <c r="X35" i="81"/>
  <c r="P35" i="205"/>
  <c r="P35" i="81"/>
  <c r="BK5" i="170"/>
  <c r="U37" i="205"/>
  <c r="Y37" i="205"/>
  <c r="Y37" i="81"/>
  <c r="W40" i="205"/>
  <c r="W40" i="81"/>
  <c r="X40" i="205"/>
  <c r="X40" i="81"/>
  <c r="P40" i="205"/>
  <c r="P40" i="81"/>
  <c r="Z41" i="205"/>
  <c r="Z41" i="81"/>
  <c r="X42" i="205"/>
  <c r="X42" i="81"/>
  <c r="P42" i="205"/>
  <c r="P42" i="81"/>
  <c r="G43" i="205"/>
  <c r="G43" i="81"/>
  <c r="D10" i="206"/>
  <c r="D44" i="81"/>
  <c r="J12" i="206"/>
  <c r="J46" i="81"/>
  <c r="D14" i="206"/>
  <c r="D48" i="81"/>
  <c r="K15" i="206"/>
  <c r="K49" i="81"/>
  <c r="M15" i="206"/>
  <c r="M49" i="81"/>
  <c r="Y21" i="206"/>
  <c r="Y55" i="81"/>
  <c r="N13" i="81"/>
  <c r="F19" i="81"/>
  <c r="W24" i="81"/>
  <c r="X43" i="81"/>
  <c r="AB23" i="205"/>
  <c r="AB23" i="81"/>
  <c r="Z16" i="205"/>
  <c r="Z16" i="81"/>
  <c r="AA17" i="205"/>
  <c r="AA17" i="81"/>
  <c r="K19" i="205"/>
  <c r="K19" i="81"/>
  <c r="K24" i="205"/>
  <c r="W14" i="205"/>
  <c r="W14" i="81"/>
  <c r="B17" i="205"/>
  <c r="B17" i="81"/>
  <c r="G17" i="205"/>
  <c r="G17" i="81"/>
  <c r="D18" i="205"/>
  <c r="D18" i="81"/>
  <c r="U18" i="205"/>
  <c r="U18" i="81"/>
  <c r="Y19" i="205"/>
  <c r="Y19" i="81"/>
  <c r="J21" i="205"/>
  <c r="J21" i="81"/>
  <c r="I21" i="205"/>
  <c r="I21" i="81"/>
  <c r="W22" i="205"/>
  <c r="W22" i="81"/>
  <c r="Z23" i="205"/>
  <c r="Z23" i="81"/>
  <c r="J25" i="205"/>
  <c r="J25" i="81"/>
  <c r="AA27" i="205"/>
  <c r="AA27" i="81"/>
  <c r="BM5" i="162"/>
  <c r="B31" i="205"/>
  <c r="B33" i="205"/>
  <c r="B33" i="81"/>
  <c r="F33" i="205"/>
  <c r="F33" i="81"/>
  <c r="C34" i="205"/>
  <c r="BM5" i="168"/>
  <c r="O35" i="205"/>
  <c r="O35" i="81"/>
  <c r="Y35" i="205"/>
  <c r="BL5" i="170"/>
  <c r="L36" i="205"/>
  <c r="L36" i="81"/>
  <c r="W38" i="205"/>
  <c r="W38" i="81"/>
  <c r="O38" i="205"/>
  <c r="O38" i="81"/>
  <c r="Y40" i="205"/>
  <c r="Y40" i="81"/>
  <c r="W42" i="205"/>
  <c r="W42" i="81"/>
  <c r="H43" i="205"/>
  <c r="H43" i="81"/>
  <c r="J10" i="206"/>
  <c r="J44" i="81"/>
  <c r="I11" i="206"/>
  <c r="I45" i="81"/>
  <c r="BL5" i="179"/>
  <c r="BK5" i="179"/>
  <c r="B12" i="206"/>
  <c r="B46" i="81"/>
  <c r="K13" i="206"/>
  <c r="K47" i="81"/>
  <c r="H13" i="206"/>
  <c r="H47" i="81"/>
  <c r="N15" i="206"/>
  <c r="N49" i="81"/>
  <c r="Y20" i="206"/>
  <c r="Y54" i="81"/>
  <c r="Z13" i="81"/>
  <c r="D25" i="81"/>
  <c r="U30" i="81"/>
  <c r="G36" i="81"/>
  <c r="N44" i="81"/>
  <c r="C53" i="81"/>
  <c r="C17" i="205"/>
  <c r="V18" i="205"/>
  <c r="V18" i="81"/>
  <c r="X22" i="205"/>
  <c r="X22" i="81"/>
  <c r="AA23" i="205"/>
  <c r="AA23" i="81"/>
  <c r="K25" i="205"/>
  <c r="K25" i="81"/>
  <c r="P26" i="205"/>
  <c r="P26" i="81"/>
  <c r="AB27" i="205"/>
  <c r="AB27" i="81"/>
  <c r="C31" i="205"/>
  <c r="C31" i="81"/>
  <c r="C33" i="205"/>
  <c r="C33" i="81"/>
  <c r="G33" i="205"/>
  <c r="G33" i="81"/>
  <c r="D34" i="205"/>
  <c r="D34" i="81"/>
  <c r="BM5" i="170"/>
  <c r="M36" i="205"/>
  <c r="M36" i="81"/>
  <c r="AA37" i="205"/>
  <c r="AA37" i="81"/>
  <c r="F39" i="205"/>
  <c r="F39" i="81"/>
  <c r="C40" i="205"/>
  <c r="C40" i="81"/>
  <c r="AB41" i="205"/>
  <c r="AB41" i="81"/>
  <c r="Y42" i="205"/>
  <c r="Y42" i="81"/>
  <c r="I43" i="205"/>
  <c r="I43" i="81"/>
  <c r="L10" i="206"/>
  <c r="L44" i="81"/>
  <c r="V14" i="206"/>
  <c r="V48" i="81"/>
  <c r="N14" i="206"/>
  <c r="N48" i="81"/>
  <c r="U15" i="206"/>
  <c r="U49" i="81"/>
  <c r="O15" i="206"/>
  <c r="O49" i="81"/>
  <c r="F18" i="206"/>
  <c r="F52" i="81"/>
  <c r="H14" i="81"/>
  <c r="Z19" i="81"/>
  <c r="B31" i="81"/>
  <c r="W53" i="81"/>
  <c r="Z35" i="205"/>
  <c r="Z35" i="81"/>
  <c r="AA35" i="205"/>
  <c r="AA35" i="81"/>
  <c r="G39" i="205"/>
  <c r="G39" i="81"/>
  <c r="D40" i="205"/>
  <c r="D40" i="81"/>
  <c r="AA40" i="205"/>
  <c r="AA40" i="81"/>
  <c r="AA42" i="205"/>
  <c r="AA42" i="81"/>
  <c r="G11" i="206"/>
  <c r="G45" i="81"/>
  <c r="D12" i="206"/>
  <c r="D46" i="81"/>
  <c r="J13" i="206"/>
  <c r="J47" i="81"/>
  <c r="U14" i="206"/>
  <c r="U48" i="81"/>
  <c r="O14" i="206"/>
  <c r="O48" i="81"/>
  <c r="B39" i="81"/>
  <c r="AA36" i="81"/>
  <c r="BL5" i="188"/>
  <c r="C46" i="81"/>
  <c r="K50" i="81"/>
  <c r="B53" i="81"/>
  <c r="P51" i="81"/>
  <c r="J52" i="81"/>
  <c r="D53" i="81"/>
  <c r="X53" i="81"/>
  <c r="O54" i="81"/>
  <c r="I55" i="81"/>
  <c r="V38" i="205"/>
  <c r="Y39" i="205"/>
  <c r="I41" i="205"/>
  <c r="P43" i="205"/>
  <c r="BM5" i="188"/>
  <c r="B49" i="81"/>
  <c r="J45" i="81"/>
  <c r="H48" i="81"/>
  <c r="AB48" i="81"/>
  <c r="V49" i="81"/>
  <c r="L50" i="81"/>
  <c r="B54" i="81"/>
  <c r="U51" i="81"/>
  <c r="K52" i="81"/>
  <c r="P54" i="81"/>
  <c r="AZ5" i="185"/>
  <c r="BN5" i="188"/>
  <c r="B50" i="81"/>
  <c r="U44" i="81"/>
  <c r="O47" i="81"/>
  <c r="I48" i="81"/>
  <c r="W49" i="81"/>
  <c r="B55" i="81"/>
  <c r="V51" i="81"/>
  <c r="L52" i="81"/>
  <c r="F53" i="81"/>
  <c r="U54" i="81"/>
  <c r="C37" i="205"/>
  <c r="X38" i="205"/>
  <c r="P38" i="205"/>
  <c r="AA39" i="205"/>
  <c r="BK5" i="174"/>
  <c r="K41" i="205"/>
  <c r="I42" i="205"/>
  <c r="Z42" i="205"/>
  <c r="F46" i="81"/>
  <c r="Z46" i="81"/>
  <c r="P47" i="81"/>
  <c r="J48" i="81"/>
  <c r="X49" i="81"/>
  <c r="W51" i="81"/>
  <c r="G53" i="81"/>
  <c r="V54" i="81"/>
  <c r="L55" i="81"/>
  <c r="D37" i="205"/>
  <c r="K37" i="205"/>
  <c r="Y38" i="205"/>
  <c r="AB39" i="205"/>
  <c r="BL5" i="174"/>
  <c r="M41" i="205"/>
  <c r="L41" i="205"/>
  <c r="AA43" i="205"/>
  <c r="BK5" i="183"/>
  <c r="P38" i="81"/>
  <c r="AA46" i="81"/>
  <c r="Y49" i="81"/>
  <c r="D51" i="81"/>
  <c r="X51" i="81"/>
  <c r="H53" i="81"/>
  <c r="AB53" i="81"/>
  <c r="W54" i="81"/>
  <c r="L37" i="205"/>
  <c r="Z38" i="205"/>
  <c r="E39" i="205"/>
  <c r="B40" i="205"/>
  <c r="K42" i="205"/>
  <c r="AB43" i="205"/>
  <c r="BL5" i="183"/>
  <c r="BK5" i="187"/>
  <c r="V47" i="81"/>
  <c r="L48" i="81"/>
  <c r="F49" i="81"/>
  <c r="Z49" i="81"/>
  <c r="Y51" i="81"/>
  <c r="C54" i="81"/>
  <c r="X54" i="81"/>
  <c r="V38" i="81"/>
  <c r="E44" i="81"/>
  <c r="Y44" i="81"/>
  <c r="I46" i="81"/>
  <c r="C47" i="81"/>
  <c r="W47" i="81"/>
  <c r="M48" i="81"/>
  <c r="U50" i="81"/>
  <c r="Z51" i="81"/>
  <c r="P52" i="81"/>
  <c r="D54" i="81"/>
  <c r="O55" i="81"/>
  <c r="X38" i="81"/>
  <c r="AA44" i="81"/>
  <c r="K46" i="81"/>
  <c r="Y47" i="81"/>
  <c r="C50" i="81"/>
  <c r="W50" i="81"/>
  <c r="F54" i="81"/>
  <c r="AA54" i="81"/>
  <c r="K37" i="81"/>
  <c r="Y38" i="81"/>
  <c r="I41" i="81"/>
  <c r="AB44" i="81"/>
  <c r="L46" i="81"/>
  <c r="Z47" i="81"/>
  <c r="P48" i="81"/>
  <c r="J49" i="81"/>
  <c r="D50" i="81"/>
  <c r="X50" i="81"/>
  <c r="C52" i="81"/>
  <c r="W52" i="81"/>
  <c r="AB54" i="81"/>
  <c r="L37" i="81"/>
  <c r="Z38" i="81"/>
  <c r="W45" i="81"/>
  <c r="M46" i="81"/>
  <c r="AA47" i="81"/>
  <c r="E50" i="81"/>
  <c r="Y50" i="81"/>
  <c r="J51" i="81"/>
  <c r="D52" i="81"/>
  <c r="X52" i="81"/>
  <c r="C55" i="81"/>
  <c r="W55" i="81"/>
  <c r="Z37" i="205"/>
  <c r="Z40" i="205"/>
  <c r="AA41" i="205"/>
  <c r="K41" i="81"/>
  <c r="Z42" i="81"/>
  <c r="P43" i="81"/>
  <c r="X45" i="81"/>
  <c r="AB47" i="81"/>
  <c r="Z50" i="81"/>
  <c r="E52" i="81"/>
  <c r="Y52" i="81"/>
  <c r="J54" i="81"/>
  <c r="D55" i="81"/>
  <c r="X55" i="81"/>
  <c r="L41" i="81"/>
  <c r="K44" i="81"/>
  <c r="Y45" i="81"/>
  <c r="I47" i="81"/>
  <c r="W48" i="81"/>
  <c r="G50" i="81"/>
  <c r="AA50" i="81"/>
  <c r="Z52" i="81"/>
  <c r="K54" i="81"/>
  <c r="X36" i="205"/>
  <c r="P36" i="205"/>
  <c r="AB37" i="205"/>
  <c r="M39" i="205"/>
  <c r="U39" i="205"/>
  <c r="J40" i="205"/>
  <c r="AB40" i="205"/>
  <c r="E41" i="205"/>
  <c r="B42" i="205"/>
  <c r="B45" i="81"/>
  <c r="M41" i="81"/>
  <c r="Z45" i="81"/>
  <c r="X48" i="81"/>
  <c r="H50" i="81"/>
  <c r="AB50" i="81"/>
  <c r="M51" i="81"/>
  <c r="G52" i="81"/>
  <c r="AA52" i="81"/>
  <c r="U53" i="81"/>
  <c r="L54" i="81"/>
  <c r="Z55" i="81"/>
  <c r="B38" i="205"/>
  <c r="N39" i="205"/>
  <c r="K40" i="205"/>
  <c r="B41" i="205"/>
  <c r="F41" i="205"/>
  <c r="C42" i="205"/>
  <c r="B38" i="81"/>
  <c r="I42" i="81"/>
  <c r="M44" i="81"/>
  <c r="AA45" i="81"/>
  <c r="U46" i="81"/>
  <c r="E48" i="81"/>
  <c r="Y48" i="81"/>
  <c r="I50" i="81"/>
  <c r="B51" i="81"/>
  <c r="N51" i="81"/>
  <c r="H52" i="81"/>
  <c r="AB52" i="81"/>
  <c r="V53" i="81"/>
  <c r="M54" i="81"/>
  <c r="AA55" i="81"/>
  <c r="BK5" i="186"/>
  <c r="BL5" i="186"/>
  <c r="BM5" i="186"/>
  <c r="BN5" i="186"/>
  <c r="BK5" i="184"/>
  <c r="BL5" i="184"/>
  <c r="BM5" i="184"/>
  <c r="BN5" i="184"/>
  <c r="BL5" i="182"/>
  <c r="BM5" i="182"/>
  <c r="BK5" i="182"/>
  <c r="BN5" i="182"/>
  <c r="BL5" i="180"/>
  <c r="BM5" i="180"/>
  <c r="BN5" i="180"/>
  <c r="AY5" i="180"/>
  <c r="BL5" i="178"/>
  <c r="BM5" i="178"/>
  <c r="BK5" i="178"/>
  <c r="BN5" i="178"/>
  <c r="BL5" i="177"/>
  <c r="BM5" i="177"/>
  <c r="BN5" i="177"/>
  <c r="AY5" i="177"/>
  <c r="BK5" i="175"/>
  <c r="BL5" i="175"/>
  <c r="BM5" i="175"/>
  <c r="BN5" i="175"/>
  <c r="BL5" i="173"/>
  <c r="BM5" i="173"/>
  <c r="BN5" i="173"/>
  <c r="BK5" i="173"/>
  <c r="BM5" i="171"/>
  <c r="BN5" i="171"/>
  <c r="AY5" i="171"/>
  <c r="BL5" i="171"/>
  <c r="BL5" i="169"/>
  <c r="BM5" i="169"/>
  <c r="BK5" i="169"/>
  <c r="BN5" i="169"/>
  <c r="BK5" i="167"/>
  <c r="BL5" i="167"/>
  <c r="BM5" i="167"/>
  <c r="BN5" i="167"/>
  <c r="BL5" i="163"/>
  <c r="BM5" i="163"/>
  <c r="AY5" i="163"/>
  <c r="BK5" i="163"/>
  <c r="BL5" i="161"/>
  <c r="BN5" i="161"/>
  <c r="AY5" i="161"/>
  <c r="BK5" i="161"/>
  <c r="BL5" i="159"/>
  <c r="BM5" i="159"/>
  <c r="BN5" i="159"/>
  <c r="AY5" i="159"/>
  <c r="BL5" i="157"/>
  <c r="BN5" i="157"/>
  <c r="BM5" i="157"/>
  <c r="AY5" i="157"/>
  <c r="BN5" i="155"/>
  <c r="BM5" i="155"/>
  <c r="AY5" i="155"/>
  <c r="BK5" i="155"/>
  <c r="BK5" i="153"/>
  <c r="BL5" i="153"/>
  <c r="BN5" i="153"/>
  <c r="BM5" i="153"/>
  <c r="BL5" i="151"/>
  <c r="BM5" i="151"/>
  <c r="AY5" i="151"/>
  <c r="BK5" i="151"/>
  <c r="BL5" i="149"/>
  <c r="BM5" i="149"/>
  <c r="BN5" i="149"/>
  <c r="BK5" i="149"/>
  <c r="J4" i="117"/>
  <c r="E4" i="117"/>
  <c r="J3" i="117"/>
  <c r="E3" i="117"/>
  <c r="T2" i="117"/>
  <c r="L4" i="116"/>
  <c r="E4" i="116"/>
  <c r="L3" i="116"/>
  <c r="E3" i="116"/>
  <c r="J4" i="115"/>
  <c r="E4" i="115"/>
  <c r="J3" i="115"/>
  <c r="E3" i="115"/>
  <c r="T2" i="115"/>
  <c r="J4" i="114"/>
  <c r="E4" i="114"/>
  <c r="J3" i="114"/>
  <c r="E3" i="114"/>
  <c r="T2" i="114"/>
  <c r="R4" i="113"/>
  <c r="L4" i="113"/>
  <c r="E4" i="113"/>
  <c r="L3" i="113"/>
  <c r="E3" i="113"/>
  <c r="J4" i="112"/>
  <c r="E4" i="112"/>
  <c r="J3" i="112"/>
  <c r="E3" i="112"/>
  <c r="T2" i="112"/>
  <c r="J4" i="111"/>
  <c r="E4" i="111"/>
  <c r="J3" i="111"/>
  <c r="E3" i="111"/>
  <c r="T2" i="111"/>
  <c r="J4" i="110"/>
  <c r="E4" i="110"/>
  <c r="J3" i="110"/>
  <c r="E3" i="110"/>
  <c r="T2" i="110"/>
  <c r="J4" i="109"/>
  <c r="E4" i="109"/>
  <c r="J3" i="109"/>
  <c r="E3" i="109"/>
  <c r="T2" i="109"/>
  <c r="P4" i="108"/>
  <c r="J4" i="108"/>
  <c r="E4" i="108"/>
  <c r="J3" i="108"/>
  <c r="E3" i="108"/>
  <c r="T2" i="108"/>
  <c r="E49" i="81" l="1"/>
  <c r="E28" i="205"/>
  <c r="E53" i="81"/>
  <c r="E51" i="81"/>
  <c r="F34" i="81"/>
  <c r="E27" i="205"/>
  <c r="E27" i="81"/>
  <c r="E37" i="205"/>
  <c r="E37" i="81"/>
  <c r="G40" i="205"/>
  <c r="G40" i="81"/>
  <c r="E21" i="206"/>
  <c r="E55" i="81"/>
  <c r="E13" i="205"/>
  <c r="E13" i="81"/>
  <c r="E38" i="205"/>
  <c r="E38" i="81"/>
  <c r="E12" i="206"/>
  <c r="E46" i="81"/>
  <c r="E21" i="205"/>
  <c r="E21" i="81"/>
  <c r="E29" i="205"/>
  <c r="E29" i="81"/>
  <c r="G31" i="205"/>
  <c r="G31" i="81"/>
  <c r="F17" i="206"/>
  <c r="F51" i="81"/>
  <c r="E23" i="205"/>
  <c r="E23" i="81"/>
  <c r="E43" i="205"/>
  <c r="E43" i="81"/>
  <c r="E25" i="205"/>
  <c r="E25" i="81"/>
  <c r="E17" i="205"/>
  <c r="E17" i="81"/>
  <c r="J4" i="107"/>
  <c r="E4" i="107"/>
  <c r="J3" i="107"/>
  <c r="E3" i="107"/>
  <c r="T2" i="107"/>
  <c r="D48" i="58"/>
  <c r="E48" i="58" s="1"/>
  <c r="D49" i="58" s="1"/>
  <c r="E49" i="58" s="1"/>
  <c r="D50" i="58" s="1"/>
  <c r="E50" i="58" s="1"/>
  <c r="D51" i="58" s="1"/>
  <c r="E51" i="58" s="1"/>
  <c r="D52" i="58" s="1"/>
  <c r="E52" i="58" s="1"/>
  <c r="D53" i="58" s="1"/>
  <c r="E53" i="58" s="1"/>
  <c r="D54" i="58" s="1"/>
  <c r="E54" i="58" s="1"/>
  <c r="D55" i="58" s="1"/>
  <c r="E55" i="58" s="1"/>
  <c r="L4" i="95"/>
  <c r="L3" i="95"/>
  <c r="E4" i="95"/>
  <c r="E3" i="95"/>
  <c r="O3" i="81"/>
  <c r="O2" i="81"/>
  <c r="F3" i="81"/>
  <c r="F2" i="81"/>
  <c r="Z4" i="64"/>
  <c r="Z3" i="64"/>
  <c r="F4" i="64"/>
  <c r="F3" i="64"/>
  <c r="N5" i="106"/>
  <c r="E5" i="106"/>
  <c r="N4" i="106"/>
  <c r="E4" i="106"/>
  <c r="N5" i="105"/>
  <c r="E5" i="105"/>
  <c r="N4" i="105"/>
  <c r="E4" i="105"/>
  <c r="N5" i="83"/>
  <c r="N4" i="83"/>
  <c r="E5" i="83"/>
  <c r="E4" i="83"/>
  <c r="M5" i="104"/>
  <c r="E5" i="104"/>
  <c r="M4" i="104"/>
  <c r="E4" i="104"/>
  <c r="M5" i="103"/>
  <c r="E5" i="103"/>
  <c r="M4" i="103"/>
  <c r="E4" i="103"/>
  <c r="M5" i="55"/>
  <c r="E5" i="55"/>
  <c r="M4" i="55"/>
  <c r="E4" i="55"/>
  <c r="M5" i="102"/>
  <c r="E5" i="102"/>
  <c r="M4" i="102"/>
  <c r="E4" i="102"/>
  <c r="M5" i="101"/>
  <c r="M4" i="101"/>
  <c r="E5" i="101"/>
  <c r="E4" i="101"/>
  <c r="M5" i="42"/>
  <c r="M4" i="42"/>
  <c r="E5" i="42"/>
  <c r="E4" i="42"/>
  <c r="L4" i="65"/>
  <c r="L3" i="65"/>
  <c r="E4" i="65"/>
  <c r="E3" i="65"/>
  <c r="J4" i="98"/>
  <c r="E4" i="98"/>
  <c r="J3" i="98"/>
  <c r="E3" i="98"/>
  <c r="T2" i="98"/>
  <c r="J4" i="97"/>
  <c r="E4" i="97"/>
  <c r="J3" i="97"/>
  <c r="E3" i="97"/>
  <c r="T2" i="97"/>
  <c r="T2" i="94"/>
  <c r="J4" i="94"/>
  <c r="J3" i="94"/>
  <c r="E4" i="94"/>
  <c r="E3" i="94"/>
  <c r="J4" i="63"/>
  <c r="J3" i="63"/>
  <c r="E4" i="63"/>
  <c r="E3" i="63"/>
  <c r="K4" i="61"/>
  <c r="K3" i="61"/>
  <c r="F4" i="61"/>
  <c r="F3" i="61"/>
  <c r="K4" i="60"/>
  <c r="K3" i="60"/>
  <c r="F4" i="60"/>
  <c r="F3" i="60"/>
  <c r="O6" i="99"/>
  <c r="I6" i="99"/>
  <c r="D6" i="99"/>
  <c r="O5" i="99"/>
  <c r="D5" i="99"/>
  <c r="C4" i="99"/>
  <c r="L3" i="99"/>
  <c r="H3" i="99"/>
  <c r="C3" i="99"/>
  <c r="AJ37" i="106"/>
  <c r="BJ5" i="106" s="1"/>
  <c r="AI37" i="106"/>
  <c r="BI5" i="106" s="1"/>
  <c r="AH37" i="106"/>
  <c r="AG37" i="106"/>
  <c r="BG5" i="106" s="1"/>
  <c r="AF37" i="106"/>
  <c r="BF5" i="106" s="1"/>
  <c r="AE37" i="106"/>
  <c r="BE5" i="106" s="1"/>
  <c r="AD37" i="106"/>
  <c r="BD5" i="106" s="1"/>
  <c r="AC37" i="106"/>
  <c r="BC5" i="106" s="1"/>
  <c r="BB5" i="106"/>
  <c r="BA5" i="106"/>
  <c r="AZ5" i="106"/>
  <c r="AJ35" i="106"/>
  <c r="BV5" i="106" s="1"/>
  <c r="AI35" i="106"/>
  <c r="BU5" i="106" s="1"/>
  <c r="AH35" i="106"/>
  <c r="BT5" i="106" s="1"/>
  <c r="AG35" i="106"/>
  <c r="BS5" i="106" s="1"/>
  <c r="AF35" i="106"/>
  <c r="BR5" i="106" s="1"/>
  <c r="AE35" i="106"/>
  <c r="BQ5" i="106" s="1"/>
  <c r="AD35" i="106"/>
  <c r="AC35" i="106"/>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S11" i="106"/>
  <c r="AQ11" i="106"/>
  <c r="BP5" i="106"/>
  <c r="BO5" i="106"/>
  <c r="BH5" i="106"/>
  <c r="AX5" i="106"/>
  <c r="AW5" i="106"/>
  <c r="AV5" i="106"/>
  <c r="AJ37" i="105"/>
  <c r="BJ5" i="105" s="1"/>
  <c r="AI37" i="105"/>
  <c r="BI5" i="105" s="1"/>
  <c r="AH37" i="105"/>
  <c r="BH5" i="105" s="1"/>
  <c r="AG37" i="105"/>
  <c r="BG5" i="105" s="1"/>
  <c r="AF37" i="105"/>
  <c r="BF5" i="105" s="1"/>
  <c r="AE37" i="105"/>
  <c r="BE5" i="105" s="1"/>
  <c r="AD37" i="105"/>
  <c r="BD5" i="105" s="1"/>
  <c r="AC37" i="105"/>
  <c r="BC5" i="105" s="1"/>
  <c r="BB5" i="105"/>
  <c r="BA5" i="105"/>
  <c r="AZ5" i="105"/>
  <c r="AJ35" i="105"/>
  <c r="BV5" i="105" s="1"/>
  <c r="AI35" i="105"/>
  <c r="BU5" i="105" s="1"/>
  <c r="AH35" i="105"/>
  <c r="AG35" i="105"/>
  <c r="BS5" i="105" s="1"/>
  <c r="AF35" i="105"/>
  <c r="BR5" i="105" s="1"/>
  <c r="AE35" i="105"/>
  <c r="BQ5" i="105" s="1"/>
  <c r="AD35" i="105"/>
  <c r="BP5" i="105" s="1"/>
  <c r="AC35" i="105"/>
  <c r="BO5" i="105" s="1"/>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S11" i="105"/>
  <c r="AQ11" i="105"/>
  <c r="BT5" i="105"/>
  <c r="AX5" i="105"/>
  <c r="AW5" i="105"/>
  <c r="AV5" i="105"/>
  <c r="AB12" i="205" l="1"/>
  <c r="AB12" i="81"/>
  <c r="W11" i="205"/>
  <c r="W11" i="81"/>
  <c r="Y11" i="205"/>
  <c r="Y11" i="81"/>
  <c r="J11" i="205"/>
  <c r="J11" i="81"/>
  <c r="U11" i="205"/>
  <c r="U11" i="81"/>
  <c r="O11" i="205"/>
  <c r="O11" i="81"/>
  <c r="M12" i="205"/>
  <c r="M12" i="81"/>
  <c r="W12" i="205"/>
  <c r="W12" i="81"/>
  <c r="O12" i="205"/>
  <c r="O12" i="81"/>
  <c r="P12" i="205"/>
  <c r="P12" i="81"/>
  <c r="I11" i="205"/>
  <c r="I11" i="81"/>
  <c r="H11" i="205"/>
  <c r="H11" i="81"/>
  <c r="D11" i="205"/>
  <c r="D11" i="81"/>
  <c r="K11" i="205"/>
  <c r="K11" i="81"/>
  <c r="V12" i="205"/>
  <c r="V12" i="81"/>
  <c r="X12" i="205"/>
  <c r="X12" i="81"/>
  <c r="N11" i="205"/>
  <c r="N11" i="81"/>
  <c r="L11" i="205"/>
  <c r="L11" i="81"/>
  <c r="Y12" i="205"/>
  <c r="Y12" i="81"/>
  <c r="AA12" i="205"/>
  <c r="AA12" i="81"/>
  <c r="Z12" i="205"/>
  <c r="Z12" i="81"/>
  <c r="P11" i="205"/>
  <c r="P11" i="81"/>
  <c r="M11" i="205"/>
  <c r="M11" i="81"/>
  <c r="V11" i="205"/>
  <c r="V11" i="81"/>
  <c r="B12" i="205"/>
  <c r="B12" i="81"/>
  <c r="F12" i="205"/>
  <c r="F12" i="81"/>
  <c r="G12" i="205"/>
  <c r="G12" i="81"/>
  <c r="AA11" i="205"/>
  <c r="AA11" i="81"/>
  <c r="D12" i="205"/>
  <c r="D12" i="81"/>
  <c r="H12" i="205"/>
  <c r="H12" i="81"/>
  <c r="C12" i="205"/>
  <c r="C12" i="81"/>
  <c r="J12" i="205"/>
  <c r="J12" i="81"/>
  <c r="B11" i="205"/>
  <c r="B11" i="81"/>
  <c r="K12" i="205"/>
  <c r="K12" i="81"/>
  <c r="U12" i="205"/>
  <c r="U12" i="81"/>
  <c r="X11" i="205"/>
  <c r="X11" i="81"/>
  <c r="Z11" i="205"/>
  <c r="Z11" i="81"/>
  <c r="AB11" i="205"/>
  <c r="AB11" i="81"/>
  <c r="I12" i="205"/>
  <c r="I12" i="81"/>
  <c r="C11" i="205"/>
  <c r="C11" i="81"/>
  <c r="F11" i="205"/>
  <c r="F11" i="81"/>
  <c r="G11" i="205"/>
  <c r="G11" i="81"/>
  <c r="G60" i="81" s="1"/>
  <c r="N12" i="205"/>
  <c r="N12" i="81"/>
  <c r="L12" i="205"/>
  <c r="L12" i="81"/>
  <c r="BM5" i="106"/>
  <c r="BK5" i="106"/>
  <c r="AY5" i="106"/>
  <c r="BL5" i="106"/>
  <c r="BN5" i="106"/>
  <c r="AY5" i="105"/>
  <c r="BL5" i="105"/>
  <c r="BM5" i="105"/>
  <c r="BN5" i="105"/>
  <c r="AS11" i="83"/>
  <c r="E11" i="205" l="1"/>
  <c r="E11" i="81"/>
  <c r="E12" i="205"/>
  <c r="E12" i="81"/>
  <c r="BN5" i="83"/>
  <c r="BM5" i="83"/>
  <c r="AI4" i="58"/>
  <c r="AF4" i="59"/>
  <c r="AQ30" i="83" l="1"/>
  <c r="AQ31" i="83"/>
  <c r="AQ32" i="83"/>
  <c r="AQ33" i="83"/>
  <c r="AQ34" i="83"/>
  <c r="AQ21" i="83"/>
  <c r="AQ26" i="83"/>
  <c r="AQ12" i="83"/>
  <c r="AQ13" i="83"/>
  <c r="AQ14" i="83"/>
  <c r="AQ15" i="83"/>
  <c r="AQ16" i="83"/>
  <c r="AQ17" i="83"/>
  <c r="AQ18" i="83"/>
  <c r="AQ19" i="83"/>
  <c r="AQ20" i="83"/>
  <c r="AQ22" i="83"/>
  <c r="AQ23" i="83"/>
  <c r="AQ24" i="83"/>
  <c r="AQ25" i="83"/>
  <c r="AQ27" i="83"/>
  <c r="AQ28" i="83"/>
  <c r="AQ29" i="83"/>
  <c r="AX5" i="83"/>
  <c r="AW5" i="83"/>
  <c r="AV5" i="83"/>
  <c r="AJ37" i="83"/>
  <c r="BJ5" i="83" s="1"/>
  <c r="AE35" i="83"/>
  <c r="BQ5" i="83" s="1"/>
  <c r="C10" i="205" l="1"/>
  <c r="C10" i="81"/>
  <c r="D10" i="205"/>
  <c r="D10" i="81"/>
  <c r="P10" i="205"/>
  <c r="P44" i="205" s="1"/>
  <c r="P10" i="81"/>
  <c r="P60" i="81" s="1"/>
  <c r="W10" i="205"/>
  <c r="W44" i="205" s="1"/>
  <c r="W44" i="206" s="1"/>
  <c r="W10" i="81"/>
  <c r="B10" i="205"/>
  <c r="B10" i="81"/>
  <c r="AY5" i="83"/>
  <c r="E10" i="205" s="1"/>
  <c r="E4" i="58"/>
  <c r="E5" i="58"/>
  <c r="T60" i="81"/>
  <c r="S60" i="81"/>
  <c r="R60" i="81"/>
  <c r="Q60" i="81"/>
  <c r="E10" i="81" l="1"/>
  <c r="E60" i="81" s="1"/>
  <c r="E44" i="206"/>
  <c r="E44" i="205"/>
  <c r="AD37" i="83"/>
  <c r="BD5" i="83" s="1"/>
  <c r="AE37" i="83"/>
  <c r="BE5" i="83" s="1"/>
  <c r="AF37" i="83"/>
  <c r="BF5" i="83" s="1"/>
  <c r="AG37" i="83"/>
  <c r="BG5" i="83" s="1"/>
  <c r="AH37" i="83"/>
  <c r="BH5" i="83" s="1"/>
  <c r="AI37" i="83"/>
  <c r="BI5" i="83" s="1"/>
  <c r="AC37" i="83"/>
  <c r="BC5" i="83" s="1"/>
  <c r="M44" i="206" l="1"/>
  <c r="M10" i="205"/>
  <c r="M44" i="205" s="1"/>
  <c r="M10" i="81"/>
  <c r="M60" i="81" s="1"/>
  <c r="I44" i="206"/>
  <c r="I10" i="205"/>
  <c r="I44" i="205" s="1"/>
  <c r="I10" i="81"/>
  <c r="N44" i="206"/>
  <c r="N10" i="205"/>
  <c r="N44" i="205" s="1"/>
  <c r="N10" i="81"/>
  <c r="K10" i="205"/>
  <c r="K44" i="205" s="1"/>
  <c r="K10" i="81"/>
  <c r="K60" i="81" s="1"/>
  <c r="O10" i="205"/>
  <c r="O44" i="205" s="1"/>
  <c r="O45" i="205" s="1"/>
  <c r="O10" i="81"/>
  <c r="L10" i="205"/>
  <c r="L44" i="205" s="1"/>
  <c r="L44" i="206" s="1"/>
  <c r="L10" i="81"/>
  <c r="L60" i="81" s="1"/>
  <c r="J44" i="206"/>
  <c r="J10" i="205"/>
  <c r="J44" i="205" s="1"/>
  <c r="J10" i="81"/>
  <c r="J60" i="81" s="1"/>
  <c r="BA5" i="83"/>
  <c r="G10" i="205" s="1"/>
  <c r="G44" i="205" s="1"/>
  <c r="G44" i="206" s="1"/>
  <c r="AJ35" i="83"/>
  <c r="BV5" i="83" s="1"/>
  <c r="AI35" i="83"/>
  <c r="BU5" i="83" s="1"/>
  <c r="AH35" i="83"/>
  <c r="BT5" i="83" s="1"/>
  <c r="AG35" i="83"/>
  <c r="BS5" i="83" s="1"/>
  <c r="AF35" i="83"/>
  <c r="BR5" i="83" s="1"/>
  <c r="AD35" i="83"/>
  <c r="BP5" i="83" s="1"/>
  <c r="AC35" i="83"/>
  <c r="BO5" i="83" s="1"/>
  <c r="K45" i="205" l="1"/>
  <c r="K44" i="206"/>
  <c r="K45" i="206" s="1"/>
  <c r="AA10" i="205"/>
  <c r="AA44" i="205" s="1"/>
  <c r="AA10" i="81"/>
  <c r="AA60" i="81" s="1"/>
  <c r="X10" i="205"/>
  <c r="X44" i="205" s="1"/>
  <c r="X10" i="81"/>
  <c r="Z10" i="205"/>
  <c r="Z44" i="205" s="1"/>
  <c r="Z10" i="81"/>
  <c r="Z60" i="81" s="1"/>
  <c r="Y10" i="205"/>
  <c r="Y44" i="205" s="1"/>
  <c r="Y10" i="81"/>
  <c r="Y60" i="81" s="1"/>
  <c r="AB10" i="205"/>
  <c r="AB44" i="205" s="1"/>
  <c r="AB10" i="81"/>
  <c r="AB60" i="81" s="1"/>
  <c r="U10" i="205"/>
  <c r="U44" i="205" s="1"/>
  <c r="U10" i="81"/>
  <c r="U60" i="81" s="1"/>
  <c r="V10" i="205"/>
  <c r="V44" i="205" s="1"/>
  <c r="V10" i="81"/>
  <c r="K61" i="81"/>
  <c r="AZ5" i="83"/>
  <c r="BL5" i="83"/>
  <c r="BB5" i="83"/>
  <c r="H10" i="205" s="1"/>
  <c r="X60" i="81"/>
  <c r="W60" i="81"/>
  <c r="V60" i="81"/>
  <c r="O60" i="81"/>
  <c r="N60" i="81"/>
  <c r="I60" i="81"/>
  <c r="E5" i="59"/>
  <c r="H44" i="205" l="1"/>
  <c r="H10" i="81"/>
  <c r="H60" i="81" s="1"/>
  <c r="G61" i="81" s="1"/>
  <c r="F10" i="81"/>
  <c r="F60" i="81" s="1"/>
  <c r="F44" i="206"/>
  <c r="F10" i="205"/>
  <c r="F44" i="205" s="1"/>
  <c r="O61" i="81"/>
  <c r="G45" i="205" l="1"/>
  <c r="H44" i="206"/>
  <c r="G45" i="206" s="1"/>
  <c r="M5" i="59"/>
  <c r="W4" i="59"/>
  <c r="M4" i="59"/>
  <c r="E4" i="59"/>
  <c r="M5" i="58"/>
  <c r="Y4" i="58"/>
  <c r="M4" i="58"/>
</calcChain>
</file>

<file path=xl/sharedStrings.xml><?xml version="1.0" encoding="utf-8"?>
<sst xmlns="http://schemas.openxmlformats.org/spreadsheetml/2006/main" count="14840" uniqueCount="1079">
  <si>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</si>
  <si>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</si>
  <si>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</si>
  <si>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</si>
  <si>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</si>
  <si>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</si>
  <si>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</si>
  <si>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</si>
  <si>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</si>
  <si>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</si>
  <si>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</si>
  <si>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</si>
  <si>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</si>
  <si>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</si>
  <si>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</si>
  <si>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</si>
  <si>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</si>
  <si>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</si>
  <si>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</si>
  <si>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</si>
  <si>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</si>
  <si>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</si>
  <si>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</si>
  <si>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</si>
  <si>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</si>
  <si>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</si>
  <si>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</si>
  <si>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</si>
  <si>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</si>
  <si>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</si>
  <si>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</si>
  <si>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</si>
  <si>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</si>
  <si>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</si>
  <si>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</si>
  <si>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</si>
  <si>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</si>
  <si>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</si>
  <si>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</si>
  <si>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</si>
  <si>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</si>
  <si>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</si>
  <si>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</si>
  <si>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</si>
  <si>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</si>
  <si>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</si>
  <si>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</si>
  <si>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</si>
  <si>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</si>
  <si>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</si>
  <si>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</si>
  <si>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</si>
  <si>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</si>
  <si>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</si>
  <si>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</si>
  <si>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</si>
  <si>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</si>
  <si>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</si>
  <si>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</si>
  <si>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</si>
  <si>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</si>
  <si>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</si>
  <si>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</si>
  <si>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</si>
  <si>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</si>
  <si>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</si>
  <si>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</si>
  <si>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</si>
  <si>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</si>
  <si>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</si>
  <si>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</si>
  <si>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</si>
  <si>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</si>
  <si>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</si>
  <si>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</si>
  <si>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</si>
  <si>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</si>
  <si>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</si>
  <si>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</si>
  <si>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</si>
  <si>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</si>
  <si>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</si>
  <si>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</si>
  <si>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</si>
  <si>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</si>
  <si>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</si>
  <si>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</si>
  <si>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</si>
  <si>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</si>
  <si>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</si>
  <si>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</si>
  <si>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</si>
  <si>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</si>
  <si>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</si>
  <si>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</si>
  <si>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</si>
  <si>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</si>
  <si>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</si>
  <si>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</si>
  <si>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</si>
  <si>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</si>
  <si>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</si>
  <si>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</si>
  <si>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</si>
  <si>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</si>
  <si>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</si>
  <si>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</si>
  <si>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</si>
  <si>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</si>
  <si>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</si>
  <si>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</si>
  <si>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</si>
  <si>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</si>
  <si>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</si>
  <si>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</si>
  <si>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</si>
  <si>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</si>
  <si>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</si>
  <si>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</si>
  <si>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</si>
  <si>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</si>
  <si>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</si>
  <si>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</si>
  <si>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</si>
  <si>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</si>
  <si>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</si>
  <si>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</si>
  <si>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</si>
  <si>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</si>
  <si>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</si>
  <si>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</si>
  <si>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</si>
  <si>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</si>
  <si>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</si>
  <si>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</si>
  <si>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</si>
  <si>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</si>
  <si>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</si>
  <si>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</si>
  <si>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</si>
  <si>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</si>
  <si>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</si>
  <si>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</si>
  <si>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</si>
  <si>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</si>
  <si>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</si>
  <si>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</si>
  <si>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</si>
  <si>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</si>
  <si>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</si>
  <si>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</si>
  <si>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</si>
  <si>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</si>
  <si>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</si>
  <si>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</si>
  <si>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</si>
  <si>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</si>
  <si>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</si>
  <si>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</si>
  <si>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</si>
  <si>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</si>
  <si>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</si>
  <si>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</si>
  <si>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</si>
  <si>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</si>
  <si>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</si>
  <si>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</si>
  <si>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</si>
  <si>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</si>
  <si>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</si>
  <si>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</si>
  <si>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</si>
  <si>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</si>
  <si>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</si>
  <si>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</si>
  <si>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</si>
  <si>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</si>
  <si>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</si>
  <si>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</si>
  <si>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</si>
  <si>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</si>
  <si>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</si>
  <si>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</si>
  <si>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</si>
  <si>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</si>
  <si>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</si>
  <si>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</si>
  <si>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</si>
  <si>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</si>
  <si>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</si>
  <si>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</si>
  <si>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</si>
  <si>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</si>
  <si>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</si>
  <si>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</si>
  <si>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</si>
  <si>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</si>
  <si>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</si>
  <si>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</si>
  <si>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</si>
  <si>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</si>
  <si>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</si>
  <si>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</si>
  <si>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</si>
  <si>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</si>
  <si>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</si>
  <si>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</si>
  <si>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</si>
  <si>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</si>
  <si>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</si>
  <si>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</si>
  <si>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</si>
  <si>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</si>
  <si>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</si>
  <si>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</si>
  <si>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</si>
  <si>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</si>
  <si>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</si>
  <si>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</si>
  <si>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</si>
  <si>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</si>
  <si>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</si>
  <si>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</si>
  <si>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</si>
  <si>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</si>
  <si>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</si>
  <si>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</si>
  <si>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</si>
  <si>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</si>
  <si>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</si>
  <si>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</si>
  <si>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</si>
  <si>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</si>
  <si>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</si>
  <si>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</si>
  <si>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</si>
  <si>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</si>
  <si>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</si>
  <si>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</si>
  <si>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</si>
  <si>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</si>
  <si>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</si>
  <si>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</si>
  <si>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</si>
  <si>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</si>
  <si>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</si>
  <si>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</si>
  <si>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</si>
  <si>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</si>
  <si>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</si>
  <si>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</si>
  <si>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</si>
  <si>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</si>
  <si>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</si>
  <si>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</si>
  <si>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</si>
  <si>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</si>
  <si>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</si>
  <si>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</si>
  <si>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</si>
  <si>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</si>
  <si>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</si>
  <si>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</si>
  <si>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</si>
  <si>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</si>
  <si>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</si>
  <si>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</si>
  <si>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</si>
  <si>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</si>
  <si>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</si>
  <si>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</si>
  <si>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</si>
  <si>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</si>
  <si>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</si>
  <si>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</si>
  <si>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</si>
  <si>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</si>
  <si>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</si>
  <si>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</si>
  <si>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</si>
  <si>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</si>
  <si>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</si>
  <si>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</si>
  <si>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</si>
  <si>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</si>
  <si>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</si>
  <si>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</si>
  <si>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</si>
  <si>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</si>
  <si>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</si>
  <si>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</si>
  <si>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</si>
  <si>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</si>
  <si>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</si>
  <si>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</si>
  <si>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</si>
  <si>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</si>
  <si>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</si>
  <si>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</si>
  <si>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</si>
  <si>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</si>
  <si>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</si>
  <si>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</si>
  <si>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</si>
  <si>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</si>
  <si>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</si>
  <si>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</si>
  <si>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</si>
  <si>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</si>
  <si>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</si>
  <si>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</si>
  <si>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</si>
  <si>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</si>
  <si>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</si>
  <si>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</si>
  <si>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</si>
  <si>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</si>
  <si>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</si>
  <si>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</si>
  <si>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</si>
  <si>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</si>
  <si>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</si>
  <si>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</si>
  <si>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</si>
  <si>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</si>
  <si>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</si>
  <si>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</si>
  <si>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</si>
  <si>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</si>
  <si>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</si>
  <si>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</si>
  <si>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</si>
  <si>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</si>
  <si>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</si>
  <si>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</si>
  <si>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</si>
  <si>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</si>
  <si>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</si>
  <si>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</si>
  <si>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</si>
  <si>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</si>
  <si>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</si>
  <si>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</si>
  <si>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</si>
  <si>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</si>
  <si>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</si>
  <si>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</si>
  <si>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</si>
  <si>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</si>
  <si>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</si>
  <si>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</si>
  <si>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</si>
  <si>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</si>
  <si>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</si>
  <si>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</si>
  <si>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</si>
  <si>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</si>
  <si>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</si>
  <si>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</si>
  <si>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</si>
  <si>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</si>
  <si>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</si>
  <si>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</si>
  <si>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</si>
  <si>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</si>
  <si>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</si>
  <si>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</si>
  <si>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</si>
  <si>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</si>
  <si>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</si>
  <si>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</si>
  <si>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</si>
  <si>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</si>
  <si>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</si>
  <si>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</si>
  <si>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</si>
  <si>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</si>
  <si>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</si>
  <si>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</si>
  <si>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</si>
  <si>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</si>
  <si>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</si>
  <si>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</si>
  <si>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</si>
  <si>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</si>
  <si>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</si>
  <si>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</si>
  <si>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</si>
  <si>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</si>
  <si>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</si>
  <si>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</si>
  <si>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</si>
  <si>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</si>
  <si>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</si>
  <si>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</si>
  <si>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</si>
  <si>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</si>
  <si>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</si>
  <si>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</si>
  <si>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</si>
  <si>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</si>
  <si>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</si>
  <si>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</si>
  <si>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</si>
  <si>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</si>
  <si>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</si>
  <si>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</si>
  <si>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</si>
  <si>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</si>
  <si>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</si>
  <si>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</si>
  <si>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</si>
  <si>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</si>
  <si>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</si>
  <si>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</si>
  <si>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</si>
  <si>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</si>
  <si>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</si>
  <si>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</si>
  <si>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</si>
  <si>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</si>
  <si>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</si>
  <si>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</si>
  <si>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</si>
  <si>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</si>
  <si>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</si>
  <si>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</si>
  <si>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</si>
  <si>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</si>
  <si>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</si>
  <si>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</si>
  <si>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</si>
  <si>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</si>
  <si>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</si>
  <si>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</si>
  <si>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</si>
  <si>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</si>
  <si>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</si>
  <si>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</si>
  <si>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</si>
  <si>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</si>
  <si>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</si>
  <si>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</si>
  <si>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</si>
  <si>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</si>
  <si>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</si>
  <si>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</si>
  <si>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</si>
  <si>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</si>
  <si>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</si>
  <si>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</si>
  <si>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</si>
  <si>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</si>
  <si>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</si>
  <si>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</si>
  <si>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</si>
  <si>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</si>
  <si>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</si>
  <si>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</si>
  <si>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</si>
  <si>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</si>
  <si>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</si>
  <si>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</si>
  <si>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</si>
  <si>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</si>
  <si>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</si>
  <si>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</si>
  <si>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</si>
  <si>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</si>
  <si>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</si>
  <si>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</si>
  <si>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</si>
  <si>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</si>
  <si>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</si>
  <si>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</si>
  <si>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</si>
  <si>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</si>
  <si>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</si>
  <si>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</si>
  <si>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</si>
  <si>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</si>
  <si>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</si>
  <si>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</si>
  <si>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</si>
  <si>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</si>
  <si>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</si>
  <si>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</si>
  <si>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</si>
  <si>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</si>
  <si>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</si>
  <si>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</si>
  <si>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</si>
  <si>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</si>
  <si>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</si>
  <si>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</si>
  <si>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</si>
  <si>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</si>
  <si>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</si>
  <si>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</si>
  <si>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</si>
  <si>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</si>
  <si>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</si>
  <si>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</si>
  <si>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</si>
  <si>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</si>
  <si>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</si>
  <si>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</si>
  <si>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</si>
  <si>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</si>
  <si>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</si>
  <si>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</si>
  <si>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</si>
  <si>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</si>
  <si>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</si>
  <si>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</si>
  <si>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</si>
  <si>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</si>
  <si>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</si>
  <si>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</si>
  <si>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</si>
  <si>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</si>
  <si>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</si>
  <si>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</si>
  <si>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</si>
  <si>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</si>
  <si>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</si>
  <si>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</si>
  <si>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</si>
  <si>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</si>
  <si>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</si>
  <si>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</si>
  <si>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</si>
  <si>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</si>
  <si>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</si>
  <si>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</si>
  <si>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</si>
  <si>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</si>
  <si>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</si>
  <si>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</si>
  <si>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</si>
  <si>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</si>
  <si>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</si>
  <si>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</si>
  <si>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</si>
  <si>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</si>
  <si>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</si>
  <si>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</si>
  <si>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</si>
  <si>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</si>
  <si>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</si>
  <si>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</si>
  <si>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</si>
  <si>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ムクノトンネル　クダリ</t>
    <phoneticPr fontId="6"/>
  </si>
  <si>
    <t>椋野トンネル（下り）</t>
    <phoneticPr fontId="6"/>
  </si>
  <si>
    <t>山口県道57号下関港線（下り）</t>
    <phoneticPr fontId="11"/>
  </si>
  <si>
    <t>山口県
下関土木建築事務所</t>
    <rPh sb="0" eb="2">
      <t>ヤマグチ</t>
    </rPh>
    <rPh sb="2" eb="3">
      <t>ケン</t>
    </rPh>
    <phoneticPr fontId="6"/>
  </si>
  <si>
    <t>山口県下関市椋野町</t>
  </si>
  <si>
    <t>アジア航測株式会社</t>
    <rPh sb="3" eb="9">
      <t>コウソクカブシキガイシャ</t>
    </rPh>
    <phoneticPr fontId="11"/>
  </si>
  <si>
    <t>下線(本線)</t>
    <rPh sb="0" eb="2">
      <t>カセン</t>
    </rPh>
    <rPh sb="3" eb="5">
      <t>ホンセン</t>
    </rPh>
    <phoneticPr fontId="6"/>
  </si>
  <si>
    <t>内装あり</t>
    <rPh sb="0" eb="2">
      <t>ナイソウ</t>
    </rPh>
    <phoneticPr fontId="6"/>
  </si>
  <si>
    <t>内装なし覆工</t>
  </si>
  <si>
    <t>面壁型</t>
  </si>
  <si>
    <t>セメント系</t>
  </si>
  <si>
    <t>LED</t>
    <phoneticPr fontId="11"/>
  </si>
  <si>
    <t>飯田　琢巳</t>
    <rPh sb="0" eb="2">
      <t>イイダ</t>
    </rPh>
    <rPh sb="3" eb="5">
      <t>タクミ</t>
    </rPh>
    <phoneticPr fontId="11"/>
  </si>
  <si>
    <t>一般道</t>
  </si>
  <si>
    <t>一般（無料）</t>
    <phoneticPr fontId="11"/>
  </si>
  <si>
    <t>1973年</t>
    <rPh sb="4" eb="5">
      <t>ネン</t>
    </rPh>
    <phoneticPr fontId="6"/>
  </si>
  <si>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</si>
  <si>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</si>
  <si>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</si>
  <si>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</si>
  <si>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</si>
  <si>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</si>
  <si>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</si>
  <si>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</si>
  <si>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</si>
  <si>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</si>
  <si>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</si>
  <si>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</si>
  <si>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</si>
  <si>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</si>
  <si>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</si>
  <si>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</si>
  <si>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</si>
  <si>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</si>
  <si>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</si>
  <si>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</si>
  <si>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</si>
  <si>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</si>
  <si>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</si>
  <si>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</si>
  <si>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</si>
  <si>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</si>
  <si>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</si>
  <si>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</si>
  <si>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</si>
  <si>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</si>
  <si>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</si>
  <si>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</si>
  <si>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</si>
  <si>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</si>
  <si>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</si>
  <si>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</si>
  <si>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</si>
  <si>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</si>
  <si>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</si>
  <si>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</si>
  <si>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</si>
  <si>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</si>
  <si>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</si>
  <si>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</si>
  <si>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</si>
  <si>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PE</t>
  </si>
  <si>
    <t>○</t>
  </si>
  <si>
    <t>坑門（面壁型）</t>
    <phoneticPr fontId="11"/>
  </si>
  <si>
    <t>PS</t>
    <phoneticPr fontId="11"/>
  </si>
  <si>
    <t>×</t>
  </si>
  <si>
    <t>取付部付近のケーブル本体も腐食</t>
    <rPh sb="0" eb="2">
      <t>トリツケ</t>
    </rPh>
    <rPh sb="2" eb="3">
      <t>ブ</t>
    </rPh>
    <rPh sb="3" eb="5">
      <t>フキン</t>
    </rPh>
    <rPh sb="10" eb="12">
      <t>ホンタイ</t>
    </rPh>
    <rPh sb="13" eb="15">
      <t>フショク</t>
    </rPh>
    <phoneticPr fontId="11"/>
  </si>
  <si>
    <t>ボルト・ナット，アンカー類</t>
  </si>
  <si>
    <t>ネジ3箇所の脱落</t>
    <rPh sb="3" eb="5">
      <t>カショ</t>
    </rPh>
    <rPh sb="6" eb="8">
      <t>ダツラク</t>
    </rPh>
    <phoneticPr fontId="11"/>
  </si>
  <si>
    <t>S1</t>
    <phoneticPr fontId="11"/>
  </si>
  <si>
    <t>－</t>
  </si>
  <si>
    <t>Ⅱb</t>
  </si>
  <si>
    <t>幅3.0㎜　長さ10.7m</t>
    <rPh sb="0" eb="1">
      <t>ハバ</t>
    </rPh>
    <rPh sb="6" eb="7">
      <t>ナガ</t>
    </rPh>
    <phoneticPr fontId="11"/>
  </si>
  <si>
    <t>幅3.0㎜　長さ9.5m</t>
    <rPh sb="0" eb="1">
      <t>ハバ</t>
    </rPh>
    <rPh sb="6" eb="7">
      <t>ナガ</t>
    </rPh>
    <phoneticPr fontId="11"/>
  </si>
  <si>
    <t>幅2.0㎜　長さ8.7m</t>
    <rPh sb="0" eb="1">
      <t>ハバ</t>
    </rPh>
    <rPh sb="6" eb="7">
      <t>ナガ</t>
    </rPh>
    <phoneticPr fontId="11"/>
  </si>
  <si>
    <t>幅2.0㎜　長さ6.5m</t>
    <rPh sb="0" eb="1">
      <t>ハバ</t>
    </rPh>
    <rPh sb="6" eb="7">
      <t>ナガ</t>
    </rPh>
    <phoneticPr fontId="11"/>
  </si>
  <si>
    <t>Ⅰ</t>
  </si>
  <si>
    <t>Ⅱa</t>
  </si>
  <si>
    <t>0.15m×3.9m、0.95m×0.3×2箇所</t>
    <rPh sb="22" eb="24">
      <t>カショ</t>
    </rPh>
    <phoneticPr fontId="11"/>
  </si>
  <si>
    <t>0.45m×0.15m</t>
    <phoneticPr fontId="11"/>
  </si>
  <si>
    <t>8.9m×0.45m</t>
    <phoneticPr fontId="11"/>
  </si>
  <si>
    <t>S2</t>
    <phoneticPr fontId="11"/>
  </si>
  <si>
    <t>幅3.0㎜　長さ4.0m</t>
    <rPh sb="0" eb="1">
      <t>ハバ</t>
    </rPh>
    <rPh sb="6" eb="7">
      <t>ナガ</t>
    </rPh>
    <phoneticPr fontId="11"/>
  </si>
  <si>
    <t>S3</t>
    <phoneticPr fontId="11"/>
  </si>
  <si>
    <t>0.15m×0.15m</t>
    <phoneticPr fontId="11"/>
  </si>
  <si>
    <t>8.9m×0.5m</t>
    <phoneticPr fontId="11"/>
  </si>
  <si>
    <t>6.4m×0.5m</t>
    <phoneticPr fontId="11"/>
  </si>
  <si>
    <t>6.4m×0.6m</t>
    <phoneticPr fontId="11"/>
  </si>
  <si>
    <t>8.2m×0.9m</t>
    <phoneticPr fontId="11"/>
  </si>
  <si>
    <t>S4</t>
    <phoneticPr fontId="11"/>
  </si>
  <si>
    <t>幅3.0㎜　長さ1.9m</t>
    <rPh sb="0" eb="1">
      <t>ハバ</t>
    </rPh>
    <rPh sb="6" eb="7">
      <t>ナガ</t>
    </rPh>
    <phoneticPr fontId="11"/>
  </si>
  <si>
    <t>幅3.0㎜　長さ2.5m</t>
    <rPh sb="0" eb="1">
      <t>ハバ</t>
    </rPh>
    <rPh sb="6" eb="7">
      <t>ナガ</t>
    </rPh>
    <phoneticPr fontId="11"/>
  </si>
  <si>
    <t>S5</t>
    <phoneticPr fontId="11"/>
  </si>
  <si>
    <t>S6</t>
    <phoneticPr fontId="11"/>
  </si>
  <si>
    <t>0.2m×0.2m</t>
    <phoneticPr fontId="11"/>
  </si>
  <si>
    <t>幅3.0㎜　長さ6.3m</t>
    <rPh sb="0" eb="1">
      <t>ハバ</t>
    </rPh>
    <rPh sb="6" eb="7">
      <t>ナガ</t>
    </rPh>
    <phoneticPr fontId="11"/>
  </si>
  <si>
    <t>幅3.0㎜　長さ7.9m</t>
    <rPh sb="0" eb="1">
      <t>ハバ</t>
    </rPh>
    <rPh sb="6" eb="7">
      <t>ナガ</t>
    </rPh>
    <phoneticPr fontId="11"/>
  </si>
  <si>
    <t>0.2m×0.1m</t>
    <phoneticPr fontId="11"/>
  </si>
  <si>
    <t>S7</t>
    <phoneticPr fontId="11"/>
  </si>
  <si>
    <t>7.7m×0.7m</t>
    <phoneticPr fontId="11"/>
  </si>
  <si>
    <t>6.7m×0.5m</t>
    <phoneticPr fontId="11"/>
  </si>
  <si>
    <t>幅3.0㎜　長さ8.5m</t>
    <rPh sb="0" eb="1">
      <t>ハバ</t>
    </rPh>
    <rPh sb="6" eb="7">
      <t>ナガ</t>
    </rPh>
    <phoneticPr fontId="11"/>
  </si>
  <si>
    <t>幅3.0㎜　長さ9.8m</t>
    <rPh sb="0" eb="1">
      <t>ハバ</t>
    </rPh>
    <rPh sb="6" eb="7">
      <t>ナガ</t>
    </rPh>
    <phoneticPr fontId="11"/>
  </si>
  <si>
    <t>S8</t>
    <phoneticPr fontId="11"/>
  </si>
  <si>
    <t>0.15m×0.05m</t>
    <phoneticPr fontId="11"/>
  </si>
  <si>
    <t>1.8m×4.3m</t>
    <phoneticPr fontId="11"/>
  </si>
  <si>
    <t>1.9m×3.0m</t>
    <phoneticPr fontId="11"/>
  </si>
  <si>
    <t>S9</t>
    <phoneticPr fontId="11"/>
  </si>
  <si>
    <t>幅3.0㎜　長さ8.6m</t>
    <rPh sb="0" eb="1">
      <t>ハバ</t>
    </rPh>
    <rPh sb="6" eb="7">
      <t>ナガ</t>
    </rPh>
    <phoneticPr fontId="11"/>
  </si>
  <si>
    <t>幅3.0㎜　長さ9.7m</t>
    <rPh sb="0" eb="1">
      <t>ハバ</t>
    </rPh>
    <rPh sb="6" eb="7">
      <t>ナガ</t>
    </rPh>
    <phoneticPr fontId="11"/>
  </si>
  <si>
    <t>1.9m×0.7m</t>
    <phoneticPr fontId="11"/>
  </si>
  <si>
    <t>2.7m×1.1m</t>
    <phoneticPr fontId="11"/>
  </si>
  <si>
    <t>7.8m×1.2m</t>
    <phoneticPr fontId="11"/>
  </si>
  <si>
    <t>6.9m×0.5m</t>
    <phoneticPr fontId="11"/>
  </si>
  <si>
    <t>2.4m×3.8m</t>
    <phoneticPr fontId="11"/>
  </si>
  <si>
    <t>S10</t>
    <phoneticPr fontId="11"/>
  </si>
  <si>
    <t>幅3.0㎜　長さ5.9m</t>
    <rPh sb="0" eb="1">
      <t>ハバ</t>
    </rPh>
    <rPh sb="6" eb="7">
      <t>ナガ</t>
    </rPh>
    <phoneticPr fontId="11"/>
  </si>
  <si>
    <t>幅3.0㎜　長さ4.5m</t>
    <rPh sb="0" eb="1">
      <t>ハバ</t>
    </rPh>
    <rPh sb="6" eb="7">
      <t>ナガ</t>
    </rPh>
    <phoneticPr fontId="11"/>
  </si>
  <si>
    <t>6.6m×0.5m</t>
    <phoneticPr fontId="11"/>
  </si>
  <si>
    <t>0.5m×0.1m</t>
    <phoneticPr fontId="11"/>
  </si>
  <si>
    <t>S11</t>
    <phoneticPr fontId="11"/>
  </si>
  <si>
    <t>7.8m×0.5m</t>
    <phoneticPr fontId="11"/>
  </si>
  <si>
    <t>7.8m×0.8m</t>
    <phoneticPr fontId="11"/>
  </si>
  <si>
    <t>S12</t>
    <phoneticPr fontId="11"/>
  </si>
  <si>
    <t>1.9m×3.4m</t>
    <phoneticPr fontId="11"/>
  </si>
  <si>
    <t>0.9m×2.2m</t>
    <phoneticPr fontId="11"/>
  </si>
  <si>
    <t>幅3.0㎜　長さ3.5m</t>
    <rPh sb="0" eb="1">
      <t>ハバ</t>
    </rPh>
    <rPh sb="6" eb="7">
      <t>ナガ</t>
    </rPh>
    <phoneticPr fontId="11"/>
  </si>
  <si>
    <t>幅3.0㎜　長さ3.4m</t>
    <rPh sb="0" eb="1">
      <t>ハバ</t>
    </rPh>
    <rPh sb="6" eb="7">
      <t>ナガ</t>
    </rPh>
    <phoneticPr fontId="11"/>
  </si>
  <si>
    <t>S13</t>
    <phoneticPr fontId="11"/>
  </si>
  <si>
    <t>0.3m×0.2m</t>
    <phoneticPr fontId="11"/>
  </si>
  <si>
    <t>0.4m×0.15m</t>
    <phoneticPr fontId="11"/>
  </si>
  <si>
    <t>5.4m×0.5m</t>
    <phoneticPr fontId="11"/>
  </si>
  <si>
    <t>6.3m×0.6m</t>
    <phoneticPr fontId="11"/>
  </si>
  <si>
    <t>幅2.0㎜　長さ4.7m</t>
    <rPh sb="0" eb="1">
      <t>ハバ</t>
    </rPh>
    <rPh sb="6" eb="7">
      <t>ナガ</t>
    </rPh>
    <phoneticPr fontId="11"/>
  </si>
  <si>
    <t>幅2.0㎜　長さ4.1m</t>
    <rPh sb="0" eb="1">
      <t>ハバ</t>
    </rPh>
    <rPh sb="6" eb="7">
      <t>ナガ</t>
    </rPh>
    <phoneticPr fontId="11"/>
  </si>
  <si>
    <t>今回新規変状</t>
    <rPh sb="0" eb="2">
      <t>コンカイ</t>
    </rPh>
    <rPh sb="2" eb="4">
      <t>シンキ</t>
    </rPh>
    <rPh sb="4" eb="6">
      <t>ヘンジョウ</t>
    </rPh>
    <phoneticPr fontId="11"/>
  </si>
  <si>
    <t>内装板パネルの損傷（新規）</t>
    <rPh sb="0" eb="3">
      <t>ナイソウバン</t>
    </rPh>
    <rPh sb="7" eb="9">
      <t>ソンショウ</t>
    </rPh>
    <rPh sb="10" eb="12">
      <t>シンキ</t>
    </rPh>
    <phoneticPr fontId="11"/>
  </si>
  <si>
    <t>　</t>
    <phoneticPr fontId="11"/>
  </si>
  <si>
    <t>損傷は確認できない</t>
    <rPh sb="0" eb="2">
      <t>ソンショウ</t>
    </rPh>
    <rPh sb="3" eb="5">
      <t>カクニン</t>
    </rPh>
    <phoneticPr fontId="11"/>
  </si>
  <si>
    <t>S14</t>
    <phoneticPr fontId="11"/>
  </si>
  <si>
    <t>内装板パネルの損傷（前回のS13-101）</t>
    <rPh sb="0" eb="3">
      <t>ナイソウバン</t>
    </rPh>
    <rPh sb="7" eb="9">
      <t>ソンショウ</t>
    </rPh>
    <rPh sb="10" eb="12">
      <t>ゼンカイ</t>
    </rPh>
    <phoneticPr fontId="11"/>
  </si>
  <si>
    <t>幅1.0㎜　長さ6.9m</t>
    <rPh sb="0" eb="1">
      <t>ハバ</t>
    </rPh>
    <rPh sb="6" eb="7">
      <t>ナガ</t>
    </rPh>
    <phoneticPr fontId="11"/>
  </si>
  <si>
    <t>幅1.0㎜　長さ6.0m</t>
    <rPh sb="0" eb="1">
      <t>ハバ</t>
    </rPh>
    <rPh sb="6" eb="7">
      <t>ナガ</t>
    </rPh>
    <phoneticPr fontId="11"/>
  </si>
  <si>
    <t>4.4m×1.1m</t>
    <phoneticPr fontId="11"/>
  </si>
  <si>
    <t>3.5m×0.5m</t>
    <phoneticPr fontId="11"/>
  </si>
  <si>
    <t>8.3m×1.1m</t>
    <phoneticPr fontId="11"/>
  </si>
  <si>
    <t>6.4m×1.9m</t>
    <phoneticPr fontId="11"/>
  </si>
  <si>
    <t>5.5m×0.5m</t>
    <phoneticPr fontId="11"/>
  </si>
  <si>
    <t>S15</t>
    <phoneticPr fontId="11"/>
  </si>
  <si>
    <t>2.9m×0.5m</t>
    <phoneticPr fontId="11"/>
  </si>
  <si>
    <t>3.6m×0.3m</t>
    <phoneticPr fontId="11"/>
  </si>
  <si>
    <t>7.1m×0.7m</t>
    <phoneticPr fontId="11"/>
  </si>
  <si>
    <t>6.2m×0.5m</t>
    <phoneticPr fontId="11"/>
  </si>
  <si>
    <t>7.6m×0.8m</t>
    <phoneticPr fontId="11"/>
  </si>
  <si>
    <t>0.2m×6.0m</t>
    <phoneticPr fontId="11"/>
  </si>
  <si>
    <t>S16</t>
    <phoneticPr fontId="11"/>
  </si>
  <si>
    <t>3.4m×0.3m</t>
    <phoneticPr fontId="11"/>
  </si>
  <si>
    <t>2.4m×0.5m</t>
    <phoneticPr fontId="11"/>
  </si>
  <si>
    <t>7.4m×0.7m</t>
    <phoneticPr fontId="11"/>
  </si>
  <si>
    <t>漏水は確認できない（判定の見直し）</t>
    <rPh sb="0" eb="2">
      <t>ロウスイ</t>
    </rPh>
    <rPh sb="3" eb="5">
      <t>カクニン</t>
    </rPh>
    <rPh sb="10" eb="12">
      <t>ハンテイ</t>
    </rPh>
    <rPh sb="13" eb="15">
      <t>ミナオ</t>
    </rPh>
    <phoneticPr fontId="11"/>
  </si>
  <si>
    <t>S17</t>
    <phoneticPr fontId="11"/>
  </si>
  <si>
    <t>7.5m×0.5m</t>
    <phoneticPr fontId="11"/>
  </si>
  <si>
    <t>6.8m×0.5m</t>
    <phoneticPr fontId="11"/>
  </si>
  <si>
    <t>幅3.0㎜　長さ8.7m</t>
    <rPh sb="0" eb="1">
      <t>ハバ</t>
    </rPh>
    <rPh sb="6" eb="7">
      <t>ナガ</t>
    </rPh>
    <phoneticPr fontId="11"/>
  </si>
  <si>
    <t>4.5m×0.5m</t>
    <phoneticPr fontId="11"/>
  </si>
  <si>
    <t>取付部材に腐食</t>
    <rPh sb="0" eb="4">
      <t>トリツケブザイ</t>
    </rPh>
    <rPh sb="5" eb="7">
      <t>フショク</t>
    </rPh>
    <phoneticPr fontId="11"/>
  </si>
  <si>
    <t>S18</t>
    <phoneticPr fontId="11"/>
  </si>
  <si>
    <t>4.4m×2.5m</t>
    <phoneticPr fontId="11"/>
  </si>
  <si>
    <t>4.1m×1.0m</t>
    <phoneticPr fontId="11"/>
  </si>
  <si>
    <t>0.5m×0.5m</t>
    <phoneticPr fontId="11"/>
  </si>
  <si>
    <t>0.3m×0.3m</t>
    <phoneticPr fontId="11"/>
  </si>
  <si>
    <t>幅1.0mm　長さ5.5m</t>
    <phoneticPr fontId="11"/>
  </si>
  <si>
    <t>幅1.0mm　長さ5.1m</t>
    <phoneticPr fontId="11"/>
  </si>
  <si>
    <t>0.8m×0.2m</t>
    <phoneticPr fontId="11"/>
  </si>
  <si>
    <t>20mm</t>
    <phoneticPr fontId="11"/>
  </si>
  <si>
    <t>18mm</t>
    <phoneticPr fontId="11"/>
  </si>
  <si>
    <t>0.3m×0.5m</t>
    <phoneticPr fontId="11"/>
  </si>
  <si>
    <t>0.2m×9.2m</t>
    <phoneticPr fontId="11"/>
  </si>
  <si>
    <t>S19</t>
    <phoneticPr fontId="11"/>
  </si>
  <si>
    <t>5.2m×0.5m</t>
    <phoneticPr fontId="11"/>
  </si>
  <si>
    <t>S20</t>
    <phoneticPr fontId="11"/>
  </si>
  <si>
    <t>内装板パネルの損傷</t>
    <phoneticPr fontId="11"/>
  </si>
  <si>
    <t>幅1.0mm　長さ9.6m</t>
    <phoneticPr fontId="11"/>
  </si>
  <si>
    <t>幅1.0mm　長さ9.4m</t>
    <phoneticPr fontId="11"/>
  </si>
  <si>
    <t>7.9m×0.8m</t>
    <phoneticPr fontId="11"/>
  </si>
  <si>
    <t>6.3m×0.5m</t>
    <phoneticPr fontId="11"/>
  </si>
  <si>
    <t>4.2m×0.5m</t>
    <phoneticPr fontId="11"/>
  </si>
  <si>
    <t>5.2m×0.3m</t>
    <phoneticPr fontId="11"/>
  </si>
  <si>
    <t>8.7m×0.9m</t>
    <phoneticPr fontId="11"/>
  </si>
  <si>
    <t>S21</t>
    <phoneticPr fontId="11"/>
  </si>
  <si>
    <t>4.8m×0.6m</t>
    <phoneticPr fontId="11"/>
  </si>
  <si>
    <t>3.9m×0.5m</t>
    <phoneticPr fontId="11"/>
  </si>
  <si>
    <t>6.1m×1.5m</t>
    <phoneticPr fontId="11"/>
  </si>
  <si>
    <t>5.0m×0.5m</t>
    <phoneticPr fontId="11"/>
  </si>
  <si>
    <t>0.2m×2.5m</t>
    <phoneticPr fontId="11"/>
  </si>
  <si>
    <t>S22</t>
    <phoneticPr fontId="11"/>
  </si>
  <si>
    <t>0.6m×0.25m</t>
    <phoneticPr fontId="11"/>
  </si>
  <si>
    <t>3.5m×0.7m</t>
    <phoneticPr fontId="11"/>
  </si>
  <si>
    <t>3.1m×0.7m</t>
    <phoneticPr fontId="11"/>
  </si>
  <si>
    <t>7.6m×0.5m</t>
    <phoneticPr fontId="11"/>
  </si>
  <si>
    <t>6.5m×0.5m</t>
    <phoneticPr fontId="11"/>
  </si>
  <si>
    <t>4.4m×0.5m</t>
    <phoneticPr fontId="11"/>
  </si>
  <si>
    <t>3.6m×0.5m</t>
    <phoneticPr fontId="11"/>
  </si>
  <si>
    <t>1.4m×0.1m</t>
    <phoneticPr fontId="11"/>
  </si>
  <si>
    <t>2.4m×0.9m</t>
    <phoneticPr fontId="11"/>
  </si>
  <si>
    <t>5.8m×0.8m</t>
    <phoneticPr fontId="11"/>
  </si>
  <si>
    <t>5.8m×0.5m</t>
    <phoneticPr fontId="11"/>
  </si>
  <si>
    <t>1.0m×0.15m</t>
    <phoneticPr fontId="11"/>
  </si>
  <si>
    <t>S23</t>
    <phoneticPr fontId="11"/>
  </si>
  <si>
    <t>6.8m×1.6m</t>
    <phoneticPr fontId="11"/>
  </si>
  <si>
    <t>5.9m×0.5m</t>
    <phoneticPr fontId="11"/>
  </si>
  <si>
    <t>8.9m×1.0m</t>
    <phoneticPr fontId="11"/>
  </si>
  <si>
    <t>8.2m×1.0m</t>
    <phoneticPr fontId="11"/>
  </si>
  <si>
    <t>6.9m×1.4m</t>
    <phoneticPr fontId="11"/>
  </si>
  <si>
    <t>0.2m×4.8m</t>
    <phoneticPr fontId="11"/>
  </si>
  <si>
    <t>S24</t>
    <phoneticPr fontId="11"/>
  </si>
  <si>
    <t>4.6m×1.3m</t>
    <phoneticPr fontId="11"/>
  </si>
  <si>
    <t>4.7m×0.5m</t>
    <phoneticPr fontId="11"/>
  </si>
  <si>
    <t>6.0m×0.6m</t>
    <phoneticPr fontId="11"/>
  </si>
  <si>
    <t>4.9m×0.5m</t>
    <phoneticPr fontId="11"/>
  </si>
  <si>
    <t>6.8m×0.7m</t>
    <phoneticPr fontId="11"/>
  </si>
  <si>
    <t>S25</t>
    <phoneticPr fontId="11"/>
  </si>
  <si>
    <t>2.8m×0.5m</t>
    <phoneticPr fontId="11"/>
  </si>
  <si>
    <t>8.8m×0.3m</t>
    <phoneticPr fontId="11"/>
  </si>
  <si>
    <t>幅1.0mm　長さ4.3m</t>
    <phoneticPr fontId="11"/>
  </si>
  <si>
    <t>幅1.0mm　長さ4.2m</t>
    <phoneticPr fontId="11"/>
  </si>
  <si>
    <t>0.1m×0.1m</t>
    <phoneticPr fontId="11"/>
  </si>
  <si>
    <t>0.3m×0.1m</t>
    <phoneticPr fontId="11"/>
  </si>
  <si>
    <t>8.6m×0.6m</t>
    <phoneticPr fontId="11"/>
  </si>
  <si>
    <t>8.1m×0.5m</t>
    <phoneticPr fontId="11"/>
  </si>
  <si>
    <t>S26</t>
    <phoneticPr fontId="11"/>
  </si>
  <si>
    <t>0.7m×0.5m</t>
    <phoneticPr fontId="11"/>
  </si>
  <si>
    <t>3.7m×0.7m</t>
    <phoneticPr fontId="11"/>
  </si>
  <si>
    <t>7.4m×0.5m</t>
    <phoneticPr fontId="11"/>
  </si>
  <si>
    <t>幅2.0mm　長さ4.2m</t>
    <phoneticPr fontId="11"/>
  </si>
  <si>
    <t>幅2.0mm　長さ5.5m</t>
    <phoneticPr fontId="11"/>
  </si>
  <si>
    <t>3.1m×0.5m</t>
    <phoneticPr fontId="11"/>
  </si>
  <si>
    <t>0.1m×0.5m</t>
    <phoneticPr fontId="11"/>
  </si>
  <si>
    <t>0.05m×0.5m</t>
    <phoneticPr fontId="11"/>
  </si>
  <si>
    <t>3.2m×0.5m</t>
    <phoneticPr fontId="11"/>
  </si>
  <si>
    <t>2.6m×0.5m</t>
    <phoneticPr fontId="11"/>
  </si>
  <si>
    <t>S27</t>
    <phoneticPr fontId="11"/>
  </si>
  <si>
    <t>0.2m×0.3m</t>
    <phoneticPr fontId="11"/>
  </si>
  <si>
    <t>0.2m×0.4m</t>
    <phoneticPr fontId="11"/>
  </si>
  <si>
    <t>0.8m×0.1m</t>
    <phoneticPr fontId="11"/>
  </si>
  <si>
    <t>0.7m×0.1m</t>
    <phoneticPr fontId="11"/>
  </si>
  <si>
    <t>7.3m×1.5m</t>
    <phoneticPr fontId="11"/>
  </si>
  <si>
    <t>4.3m×0.5m</t>
    <phoneticPr fontId="11"/>
  </si>
  <si>
    <t>5.5m×1.8m</t>
    <phoneticPr fontId="11"/>
  </si>
  <si>
    <t>4.1m×0.5m</t>
    <phoneticPr fontId="11"/>
  </si>
  <si>
    <t>0.4m×0.1m</t>
    <phoneticPr fontId="11"/>
  </si>
  <si>
    <t>S28</t>
    <phoneticPr fontId="11"/>
  </si>
  <si>
    <t>10.0m×1.4m</t>
    <phoneticPr fontId="11"/>
  </si>
  <si>
    <t>S29</t>
    <phoneticPr fontId="11"/>
  </si>
  <si>
    <t>3.7m×3.1m</t>
    <phoneticPr fontId="11"/>
  </si>
  <si>
    <t>S30</t>
    <phoneticPr fontId="11"/>
  </si>
  <si>
    <t>1.2m×4.7m</t>
    <phoneticPr fontId="11"/>
  </si>
  <si>
    <t>6.8m×0.9m</t>
    <phoneticPr fontId="11"/>
  </si>
  <si>
    <t>6.0m×0.5m</t>
    <phoneticPr fontId="11"/>
  </si>
  <si>
    <t>3.8m×0.5m</t>
    <phoneticPr fontId="11"/>
  </si>
  <si>
    <t>S31</t>
    <phoneticPr fontId="11"/>
  </si>
  <si>
    <t>1.3m×0.6m</t>
    <phoneticPr fontId="11"/>
  </si>
  <si>
    <t>2.8m×0.4m</t>
    <phoneticPr fontId="11"/>
  </si>
  <si>
    <t>2.5m×0.5m</t>
    <phoneticPr fontId="11"/>
  </si>
  <si>
    <t>4.4m×1.0m</t>
    <phoneticPr fontId="11"/>
  </si>
  <si>
    <t>3.9m×1.1m</t>
    <phoneticPr fontId="11"/>
  </si>
  <si>
    <t>0.25m×0.6m</t>
    <phoneticPr fontId="11"/>
  </si>
  <si>
    <t>0.8m×0.15m</t>
    <phoneticPr fontId="11"/>
  </si>
  <si>
    <t>S32</t>
    <phoneticPr fontId="11"/>
  </si>
  <si>
    <t>0.6m×0.9m</t>
    <phoneticPr fontId="11"/>
  </si>
  <si>
    <t>2.8m×1.0m</t>
    <phoneticPr fontId="11"/>
  </si>
  <si>
    <t>16mm</t>
    <phoneticPr fontId="11"/>
  </si>
  <si>
    <t>S33</t>
    <phoneticPr fontId="11"/>
  </si>
  <si>
    <t>4.7m×0.6m</t>
    <phoneticPr fontId="11"/>
  </si>
  <si>
    <t>6.0m×0.8m</t>
    <phoneticPr fontId="11"/>
  </si>
  <si>
    <t>S34</t>
    <phoneticPr fontId="11"/>
  </si>
  <si>
    <t>0.9m×1.2m</t>
    <phoneticPr fontId="11"/>
  </si>
  <si>
    <t>0.4m×1.1m</t>
    <phoneticPr fontId="11"/>
  </si>
  <si>
    <t>6.7m×0.8m</t>
    <phoneticPr fontId="11"/>
  </si>
  <si>
    <t>8.2m×0.4m</t>
    <phoneticPr fontId="11"/>
  </si>
  <si>
    <t>30mm</t>
    <phoneticPr fontId="11"/>
  </si>
  <si>
    <t>3.0m×0.5m</t>
    <phoneticPr fontId="11"/>
  </si>
  <si>
    <t>S35</t>
    <phoneticPr fontId="11"/>
  </si>
  <si>
    <t>漏水</t>
    <phoneticPr fontId="11"/>
  </si>
  <si>
    <t>7.2m×0.7m</t>
    <phoneticPr fontId="11"/>
  </si>
  <si>
    <t>6.3m×0.4m</t>
    <phoneticPr fontId="11"/>
  </si>
  <si>
    <t>S36</t>
    <phoneticPr fontId="11"/>
  </si>
  <si>
    <t>1.2m×0.1m</t>
    <phoneticPr fontId="11"/>
  </si>
  <si>
    <t>幅2.0mm　長さ6.3m</t>
    <phoneticPr fontId="11"/>
  </si>
  <si>
    <t>幅2.0mm　長さ5.1m</t>
    <phoneticPr fontId="11"/>
  </si>
  <si>
    <t>S37</t>
    <phoneticPr fontId="11"/>
  </si>
  <si>
    <t>4.9m×2.5m</t>
    <phoneticPr fontId="11"/>
  </si>
  <si>
    <t>3.2m×1.2m</t>
    <phoneticPr fontId="11"/>
  </si>
  <si>
    <t>4.3m×0.6m</t>
    <phoneticPr fontId="11"/>
  </si>
  <si>
    <t>5.7m×0.7m</t>
    <phoneticPr fontId="11"/>
  </si>
  <si>
    <t>S38</t>
    <phoneticPr fontId="11"/>
  </si>
  <si>
    <t>1.0m×1.8m</t>
    <phoneticPr fontId="11"/>
  </si>
  <si>
    <t>7.2m×1.4m</t>
    <phoneticPr fontId="11"/>
  </si>
  <si>
    <t>6.2m×1.4m</t>
    <phoneticPr fontId="11"/>
  </si>
  <si>
    <t>S39</t>
    <phoneticPr fontId="11"/>
  </si>
  <si>
    <t>幅2.0mm　長さ3.2m</t>
    <phoneticPr fontId="11"/>
  </si>
  <si>
    <t>幅2.0mm　長さ4.3m</t>
    <phoneticPr fontId="11"/>
  </si>
  <si>
    <t>1.1m×2.9m</t>
    <phoneticPr fontId="11"/>
  </si>
  <si>
    <t>2.3m×0.5m</t>
    <phoneticPr fontId="11"/>
  </si>
  <si>
    <t>S40</t>
    <phoneticPr fontId="11"/>
  </si>
  <si>
    <t>幅1.5mm　長さ9.8m</t>
    <phoneticPr fontId="11"/>
  </si>
  <si>
    <t>幅2.0mm　長さ6.4m</t>
    <phoneticPr fontId="11"/>
  </si>
  <si>
    <t>S41</t>
    <phoneticPr fontId="11"/>
  </si>
  <si>
    <t xml:space="preserve"> 5.6m×2.1m</t>
    <phoneticPr fontId="11"/>
  </si>
  <si>
    <t>幅2.0mm　長さ9.7m</t>
    <phoneticPr fontId="11"/>
  </si>
  <si>
    <t>幅2.0mm　長さ8.2m</t>
    <phoneticPr fontId="11"/>
  </si>
  <si>
    <t>S42</t>
    <phoneticPr fontId="11"/>
  </si>
  <si>
    <t>幅2.0mm　長さ4.6m</t>
    <phoneticPr fontId="11"/>
  </si>
  <si>
    <t>幅2.0mm　長さ4.8m</t>
    <phoneticPr fontId="11"/>
  </si>
  <si>
    <t>幅1.0mm　長さ5.8m</t>
    <phoneticPr fontId="11"/>
  </si>
  <si>
    <t>幅1.0mm　長さ6.2m</t>
    <phoneticPr fontId="11"/>
  </si>
  <si>
    <t>S44</t>
    <phoneticPr fontId="11"/>
  </si>
  <si>
    <t>15mm</t>
    <phoneticPr fontId="11"/>
  </si>
  <si>
    <t>5.4m×0.3m</t>
    <phoneticPr fontId="11"/>
  </si>
  <si>
    <t>5.6m×0.5m</t>
    <phoneticPr fontId="11"/>
  </si>
  <si>
    <t>-</t>
    <phoneticPr fontId="11"/>
  </si>
  <si>
    <t>はく落防止工</t>
  </si>
  <si>
    <t>継続監視</t>
  </si>
  <si>
    <t>導水工割れは補修されているため、判定を見直し</t>
    <rPh sb="0" eb="3">
      <t>ドウスイコウ</t>
    </rPh>
    <rPh sb="3" eb="4">
      <t>ワ</t>
    </rPh>
    <rPh sb="6" eb="8">
      <t>ホシュウ</t>
    </rPh>
    <rPh sb="16" eb="18">
      <t>ハンテイ</t>
    </rPh>
    <rPh sb="19" eb="21">
      <t>ミナオ</t>
    </rPh>
    <phoneticPr fontId="11"/>
  </si>
  <si>
    <t>（補修済）</t>
    <rPh sb="1" eb="3">
      <t>ホシュウ</t>
    </rPh>
    <rPh sb="3" eb="4">
      <t>スミ</t>
    </rPh>
    <phoneticPr fontId="11"/>
  </si>
  <si>
    <t>監視</t>
    <phoneticPr fontId="11"/>
  </si>
  <si>
    <t>（新規確認）</t>
    <rPh sb="1" eb="3">
      <t>シンキ</t>
    </rPh>
    <rPh sb="3" eb="5">
      <t>カクニン</t>
    </rPh>
    <phoneticPr fontId="11"/>
  </si>
  <si>
    <t>判定見直し</t>
    <rPh sb="0" eb="2">
      <t>ハンテイ</t>
    </rPh>
    <rPh sb="2" eb="4">
      <t>ミナオ</t>
    </rPh>
    <phoneticPr fontId="11"/>
  </si>
  <si>
    <t>ー</t>
  </si>
  <si>
    <t>ー</t>
    <phoneticPr fontId="11"/>
  </si>
  <si>
    <t>PS</t>
    <phoneticPr fontId="6"/>
  </si>
  <si>
    <t>2箇所</t>
    <rPh sb="1" eb="3">
      <t>カショ</t>
    </rPh>
    <phoneticPr fontId="6"/>
  </si>
  <si>
    <t>1箇所</t>
    <rPh sb="1" eb="3">
      <t>カショ</t>
    </rPh>
    <phoneticPr fontId="6"/>
  </si>
  <si>
    <t>3箇所</t>
    <rPh sb="1" eb="3">
      <t>カショ</t>
    </rPh>
    <phoneticPr fontId="6"/>
  </si>
  <si>
    <t>S7</t>
    <phoneticPr fontId="6"/>
  </si>
  <si>
    <t>0.2×0.6</t>
    <phoneticPr fontId="6"/>
  </si>
  <si>
    <t>S9</t>
    <phoneticPr fontId="6"/>
  </si>
  <si>
    <t>0.2×0.5</t>
    <phoneticPr fontId="6"/>
  </si>
  <si>
    <t>0.1×1.2</t>
    <phoneticPr fontId="6"/>
  </si>
  <si>
    <t>S11</t>
    <phoneticPr fontId="6"/>
  </si>
  <si>
    <t>0.1×0.6</t>
    <phoneticPr fontId="6"/>
  </si>
  <si>
    <t>S12</t>
    <phoneticPr fontId="6"/>
  </si>
  <si>
    <t>0.1×0.3</t>
    <phoneticPr fontId="6"/>
  </si>
  <si>
    <t>S13</t>
    <phoneticPr fontId="6"/>
  </si>
  <si>
    <t>ー</t>
    <phoneticPr fontId="6"/>
  </si>
  <si>
    <t>損傷が確認できない</t>
    <rPh sb="0" eb="2">
      <t>ソンショウ</t>
    </rPh>
    <rPh sb="3" eb="5">
      <t>カクニン</t>
    </rPh>
    <phoneticPr fontId="6"/>
  </si>
  <si>
    <t>S14</t>
    <phoneticPr fontId="6"/>
  </si>
  <si>
    <t>1.9×2.6</t>
    <phoneticPr fontId="6"/>
  </si>
  <si>
    <t>新規確認</t>
    <rPh sb="0" eb="2">
      <t>シンキ</t>
    </rPh>
    <rPh sb="2" eb="4">
      <t>カクニン</t>
    </rPh>
    <phoneticPr fontId="6"/>
  </si>
  <si>
    <t>S16</t>
    <phoneticPr fontId="6"/>
  </si>
  <si>
    <t>0.1×0.7</t>
    <phoneticPr fontId="6"/>
  </si>
  <si>
    <t>S17</t>
    <phoneticPr fontId="6"/>
  </si>
  <si>
    <t>S19</t>
    <phoneticPr fontId="6"/>
  </si>
  <si>
    <t>1.8×0.6</t>
    <phoneticPr fontId="6"/>
  </si>
  <si>
    <t>S20</t>
    <phoneticPr fontId="6"/>
  </si>
  <si>
    <t>1.8×6.0</t>
    <phoneticPr fontId="6"/>
  </si>
  <si>
    <t>S21</t>
    <phoneticPr fontId="6"/>
  </si>
  <si>
    <t>0.1×1.0</t>
    <phoneticPr fontId="6"/>
  </si>
  <si>
    <t>S27</t>
    <phoneticPr fontId="6"/>
  </si>
  <si>
    <t>0.2×1.6</t>
    <phoneticPr fontId="6"/>
  </si>
  <si>
    <t>S30</t>
    <phoneticPr fontId="6"/>
  </si>
  <si>
    <t>S33</t>
    <phoneticPr fontId="6"/>
  </si>
  <si>
    <t>0.6×0.1</t>
    <phoneticPr fontId="6"/>
  </si>
  <si>
    <t>S43</t>
    <phoneticPr fontId="11"/>
  </si>
  <si>
    <t>PE</t>
    <phoneticPr fontId="11"/>
  </si>
  <si>
    <t>Ⅱ</t>
  </si>
  <si>
    <t>補修済</t>
    <rPh sb="0" eb="3">
      <t>ホシュウズ</t>
    </rPh>
    <phoneticPr fontId="11"/>
  </si>
  <si>
    <t>補修済</t>
    <rPh sb="0" eb="3">
      <t>ホシュウズミ</t>
    </rPh>
    <phoneticPr fontId="11"/>
  </si>
  <si>
    <t>〇</t>
  </si>
  <si>
    <t>新規確認</t>
    <rPh sb="0" eb="2">
      <t>シンキ</t>
    </rPh>
    <rPh sb="2" eb="4">
      <t>カクニン</t>
    </rPh>
    <phoneticPr fontId="11"/>
  </si>
  <si>
    <t>段差18mm　新規確認</t>
    <rPh sb="0" eb="2">
      <t>ダンサ</t>
    </rPh>
    <rPh sb="7" eb="11">
      <t>シンキカクニン</t>
    </rPh>
    <phoneticPr fontId="11"/>
  </si>
  <si>
    <t>新規確認</t>
    <rPh sb="0" eb="4">
      <t>シンキカクニン</t>
    </rPh>
    <phoneticPr fontId="11"/>
  </si>
  <si>
    <t>判定見直し</t>
    <rPh sb="0" eb="4">
      <t>ハンテイミナオ</t>
    </rPh>
    <phoneticPr fontId="11"/>
  </si>
  <si>
    <t>うき・はく離</t>
    <phoneticPr fontId="11"/>
  </si>
  <si>
    <t>段差16mm　新規確認</t>
    <rPh sb="0" eb="2">
      <t>ダンサ</t>
    </rPh>
    <rPh sb="7" eb="11">
      <t>シンキカクニン</t>
    </rPh>
    <phoneticPr fontId="11"/>
  </si>
  <si>
    <t>0.6m×0.15m</t>
    <phoneticPr fontId="11"/>
  </si>
  <si>
    <t>○2</t>
    <phoneticPr fontId="11"/>
  </si>
  <si>
    <t>変状に顕著な進行は見られないが、監視により状況を見て補修することが望ましい。</t>
    <phoneticPr fontId="11"/>
  </si>
  <si>
    <t>新規変状で導水工の破損が見られた。漏水の原因となるため状況を見て補修することが望ましい。</t>
    <phoneticPr fontId="11"/>
  </si>
  <si>
    <t>新規変状で段差が見られたため、監視にて進行を確認する必要がある。</t>
    <phoneticPr fontId="11"/>
  </si>
  <si>
    <t>名板周りのうきは範囲が拡大している。状況みて補修することが望ましい。</t>
    <rPh sb="0" eb="2">
      <t>メイバン</t>
    </rPh>
    <rPh sb="2" eb="3">
      <t>マワ</t>
    </rPh>
    <rPh sb="8" eb="10">
      <t>ハンイ</t>
    </rPh>
    <rPh sb="11" eb="13">
      <t>カクダイ</t>
    </rPh>
    <rPh sb="18" eb="20">
      <t>ジョウキョウ</t>
    </rPh>
    <rPh sb="22" eb="24">
      <t>ホシュウ</t>
    </rPh>
    <rPh sb="29" eb="30">
      <t>ノゾ</t>
    </rPh>
    <phoneticPr fontId="21"/>
  </si>
  <si>
    <t>特段の監視や対策を行う必要がない。</t>
    <phoneticPr fontId="11"/>
  </si>
  <si>
    <t>段差は継続的に重点的な監視をする必要がある。</t>
    <phoneticPr fontId="11"/>
  </si>
  <si>
    <t>3561㎡</t>
    <phoneticPr fontId="11"/>
  </si>
  <si>
    <t>m</t>
    <phoneticPr fontId="11"/>
  </si>
  <si>
    <t>7.3m×0.4m</t>
    <phoneticPr fontId="11"/>
  </si>
  <si>
    <t>段差15mm、新規確認</t>
    <rPh sb="0" eb="2">
      <t>ダンサ</t>
    </rPh>
    <rPh sb="7" eb="11">
      <t>シンキカクニン</t>
    </rPh>
    <phoneticPr fontId="11"/>
  </si>
  <si>
    <t>判定見直し（前回は土砂堆積）</t>
    <rPh sb="0" eb="2">
      <t>ハンテイ</t>
    </rPh>
    <rPh sb="2" eb="4">
      <t>ミナオ</t>
    </rPh>
    <rPh sb="6" eb="8">
      <t>ゼンカイ</t>
    </rPh>
    <phoneticPr fontId="11"/>
  </si>
  <si>
    <t>判定見直し（前回は段差）</t>
    <rPh sb="0" eb="4">
      <t>ハンテイミナオ</t>
    </rPh>
    <rPh sb="6" eb="8">
      <t>ゼンカイ</t>
    </rPh>
    <phoneticPr fontId="11"/>
  </si>
  <si>
    <t>判定見直し（前回はうき・はく離）</t>
    <rPh sb="0" eb="4">
      <t>ハンテイミナオ</t>
    </rPh>
    <phoneticPr fontId="11"/>
  </si>
  <si>
    <t>判定見直し（前回は土砂堆積）</t>
    <rPh sb="0" eb="4">
      <t>ハンテイミナオ</t>
    </rPh>
    <phoneticPr fontId="11"/>
  </si>
  <si>
    <t>判定見直し（前回は沈下）</t>
    <rPh sb="0" eb="4">
      <t>ハンテイミナオ</t>
    </rPh>
    <rPh sb="6" eb="8">
      <t>ゼンカイ</t>
    </rPh>
    <phoneticPr fontId="11"/>
  </si>
  <si>
    <t>判定見直し（前回は土砂堆積）</t>
    <rPh sb="0" eb="4">
      <t>ハンテイミナオ</t>
    </rPh>
    <rPh sb="6" eb="8">
      <t>ゼンカイ</t>
    </rPh>
    <phoneticPr fontId="11"/>
  </si>
  <si>
    <t>判定見直し（前回はうき・はく離）</t>
    <rPh sb="0" eb="4">
      <t>ハンテイミナオ</t>
    </rPh>
    <rPh sb="6" eb="8">
      <t>ゼンカイ</t>
    </rPh>
    <phoneticPr fontId="11"/>
  </si>
  <si>
    <t>2.4m×3.8mの表面劣化
日常巡視により監視を行う。</t>
    <rPh sb="10" eb="14">
      <t>ヒョウメンレッカ</t>
    </rPh>
    <rPh sb="15" eb="19">
      <t>ニチジョウジュンシ</t>
    </rPh>
    <rPh sb="22" eb="24">
      <t>カンシ</t>
    </rPh>
    <rPh sb="25" eb="26">
      <t>オコナ</t>
    </rPh>
    <phoneticPr fontId="11"/>
  </si>
  <si>
    <t>「うき・はく離」は現地確認で「剥落」になっているため、判定を見直し</t>
    <rPh sb="9" eb="11">
      <t>ゲンチ</t>
    </rPh>
    <rPh sb="11" eb="13">
      <t>カクニン</t>
    </rPh>
    <rPh sb="15" eb="17">
      <t>ハクラク</t>
    </rPh>
    <rPh sb="27" eb="29">
      <t>ハンテイ</t>
    </rPh>
    <rPh sb="30" eb="32">
      <t>ミナオ</t>
    </rPh>
    <phoneticPr fontId="11"/>
  </si>
  <si>
    <t>土砂堆積により、判定を見直し（トンネル本体の評価外）</t>
    <rPh sb="0" eb="4">
      <t>ドシャタイセキ</t>
    </rPh>
    <rPh sb="8" eb="10">
      <t>ハンテイ</t>
    </rPh>
    <rPh sb="11" eb="13">
      <t>ミナオ</t>
    </rPh>
    <rPh sb="19" eb="21">
      <t>ホンタイ</t>
    </rPh>
    <rPh sb="22" eb="24">
      <t>ヒョウカ</t>
    </rPh>
    <rPh sb="24" eb="25">
      <t>ガイ</t>
    </rPh>
    <phoneticPr fontId="11"/>
  </si>
  <si>
    <t>20mmの段差　判定の見直し（トンネル本体の評価外）</t>
    <rPh sb="5" eb="7">
      <t>ダンサ</t>
    </rPh>
    <rPh sb="8" eb="10">
      <t>ハンテイ</t>
    </rPh>
    <rPh sb="11" eb="13">
      <t>ミナオ</t>
    </rPh>
    <phoneticPr fontId="11"/>
  </si>
  <si>
    <t>0.3m×0.5mのうき・はく離　判定の見直し（トンネル本体の評価外）</t>
    <rPh sb="15" eb="16">
      <t>リ</t>
    </rPh>
    <rPh sb="17" eb="19">
      <t>ハンテイ</t>
    </rPh>
    <rPh sb="20" eb="22">
      <t>ミナオ</t>
    </rPh>
    <phoneticPr fontId="11"/>
  </si>
  <si>
    <t>土砂堆積により、判定を見直し（トンネル本体の評価外）</t>
    <rPh sb="0" eb="4">
      <t>ドシャタイセキ</t>
    </rPh>
    <rPh sb="8" eb="10">
      <t>ハンテイ</t>
    </rPh>
    <rPh sb="11" eb="13">
      <t>ミナオ</t>
    </rPh>
    <phoneticPr fontId="11"/>
  </si>
  <si>
    <t>20mmの沈下　判定の見直し（トンネル本体の評価外）</t>
    <rPh sb="5" eb="7">
      <t>チンカ</t>
    </rPh>
    <rPh sb="8" eb="10">
      <t>ハンテイ</t>
    </rPh>
    <rPh sb="11" eb="13">
      <t>ミナオ</t>
    </rPh>
    <phoneticPr fontId="11"/>
  </si>
  <si>
    <t>1.0m×0.15mの導水工破損
漏水なし、日常巡視により監視を行う。</t>
    <rPh sb="11" eb="14">
      <t>ドウスイコウ</t>
    </rPh>
    <rPh sb="14" eb="16">
      <t>ハソン</t>
    </rPh>
    <rPh sb="17" eb="19">
      <t>ロウスイ</t>
    </rPh>
    <phoneticPr fontId="11"/>
  </si>
  <si>
    <t>段差は確認できない　判定の見直し（トンネル本体の評価外）</t>
    <rPh sb="0" eb="2">
      <t>ダンサ</t>
    </rPh>
    <rPh sb="3" eb="5">
      <t>カクニン</t>
    </rPh>
    <rPh sb="10" eb="12">
      <t>ハンテイ</t>
    </rPh>
    <rPh sb="13" eb="15">
      <t>ミナオ</t>
    </rPh>
    <phoneticPr fontId="11"/>
  </si>
  <si>
    <t>0.6m×0.15mの導水工破損
漏水なし、日常巡視により監視を行う。</t>
    <rPh sb="11" eb="14">
      <t>ドウスイコウ</t>
    </rPh>
    <rPh sb="14" eb="16">
      <t>ハソン</t>
    </rPh>
    <phoneticPr fontId="11"/>
  </si>
  <si>
    <t>0.5m×0.5mのうき・はく離　判定の見直し（トンネル本体の評価外）</t>
    <rPh sb="15" eb="16">
      <t>リ</t>
    </rPh>
    <rPh sb="17" eb="19">
      <t>ハンテイ</t>
    </rPh>
    <rPh sb="20" eb="22">
      <t>ミナオ</t>
    </rPh>
    <phoneticPr fontId="11"/>
  </si>
  <si>
    <t>0.2m×0.1mの導水工破損
漏水なし、日常巡視により監視を行う。</t>
    <rPh sb="10" eb="13">
      <t>ドウスイコウ</t>
    </rPh>
    <rPh sb="13" eb="15">
      <t>ハソン</t>
    </rPh>
    <phoneticPr fontId="11"/>
  </si>
  <si>
    <t>30mmの沈下　判定の見直し（トンネル本体の評価外）</t>
    <rPh sb="5" eb="7">
      <t>チンカ</t>
    </rPh>
    <rPh sb="8" eb="10">
      <t>ハンテイ</t>
    </rPh>
    <rPh sb="11" eb="13">
      <t>ミナオ</t>
    </rPh>
    <phoneticPr fontId="11"/>
  </si>
  <si>
    <t>1.1m×2.9mの表面劣化
日常巡視により監視を行う。</t>
    <rPh sb="10" eb="14">
      <t>ヒョウメンレッカ</t>
    </rPh>
    <phoneticPr fontId="11"/>
  </si>
  <si>
    <t>幅3.0㎜　長さ9.5mのひび割れ
前回からの進行が見られないが、構造物の機能が低下する可能性があるため引き続いて監視を行う。</t>
    <rPh sb="15" eb="16">
      <t>ワ</t>
    </rPh>
    <rPh sb="18" eb="20">
      <t>ゼンカイ</t>
    </rPh>
    <rPh sb="23" eb="25">
      <t>シンコウ</t>
    </rPh>
    <rPh sb="26" eb="27">
      <t>ミ</t>
    </rPh>
    <rPh sb="33" eb="36">
      <t>コウゾウブツ</t>
    </rPh>
    <rPh sb="37" eb="39">
      <t>キノウ</t>
    </rPh>
    <rPh sb="40" eb="42">
      <t>テイカ</t>
    </rPh>
    <rPh sb="44" eb="47">
      <t>カノウセイ</t>
    </rPh>
    <rPh sb="52" eb="53">
      <t>ヒ</t>
    </rPh>
    <rPh sb="54" eb="55">
      <t>ツヅ</t>
    </rPh>
    <rPh sb="57" eb="59">
      <t>カンシ</t>
    </rPh>
    <rPh sb="60" eb="61">
      <t>オコナ</t>
    </rPh>
    <phoneticPr fontId="11"/>
  </si>
  <si>
    <t>幅2.0㎜　長さ6.5mのひび割れ
前回からの進行が見られないが、構造物の機能が低下する可能性があるため引き続いて監視を行う。</t>
    <rPh sb="15" eb="16">
      <t>ワ</t>
    </rPh>
    <phoneticPr fontId="11"/>
  </si>
  <si>
    <t>8.9m×0.5mの漏水跡
利用者にはほとんど影響はないが、日常巡視により監視を行う。</t>
    <rPh sb="10" eb="12">
      <t>ロウスイ</t>
    </rPh>
    <rPh sb="12" eb="13">
      <t>アト</t>
    </rPh>
    <phoneticPr fontId="11"/>
  </si>
  <si>
    <t>幅3.0㎜　長さ4.0mのひび割れ
前回からの進行が見られないが、構造物の機能が低下する可能性があるため引き続いて監視を行う。</t>
    <rPh sb="15" eb="16">
      <t>ワ</t>
    </rPh>
    <phoneticPr fontId="11"/>
  </si>
  <si>
    <t>0.15m×0.15mの木材混入
日常巡視により監視を行う。</t>
    <rPh sb="12" eb="16">
      <t>モクザイコンニュウ</t>
    </rPh>
    <phoneticPr fontId="11"/>
  </si>
  <si>
    <t>6.4m×0.6mの漏水跡
利用者にはほとんど影響はないが、日常巡視により監視を行う。</t>
    <rPh sb="10" eb="12">
      <t>ロウスイ</t>
    </rPh>
    <rPh sb="12" eb="13">
      <t>アト</t>
    </rPh>
    <phoneticPr fontId="11"/>
  </si>
  <si>
    <t>幅3.0㎜　長2.5mのひび割れ
前回からの進行が見られないが、構造物の機能が低下する可能性があるため引き続いて監視を行う。</t>
    <rPh sb="14" eb="15">
      <t>ワ</t>
    </rPh>
    <phoneticPr fontId="11"/>
  </si>
  <si>
    <t>幅3.0㎜　長さ7.9mのひび割れ
前回からの進行が見られないが、構造物の機能が低下する可能性があるため引き続いて監視を行う。</t>
    <rPh sb="15" eb="16">
      <t>ワ</t>
    </rPh>
    <phoneticPr fontId="11"/>
  </si>
  <si>
    <t>6.7m×0.5mの漏水跡
利用者にはほとんど影響はないが、日常巡視により監視を行う。</t>
    <rPh sb="10" eb="12">
      <t>ロウスイ</t>
    </rPh>
    <rPh sb="12" eb="13">
      <t>アト</t>
    </rPh>
    <phoneticPr fontId="11"/>
  </si>
  <si>
    <t>幅3.0㎜　長さ9.8mのひび割れ
前回からの進行が見られないが、構造物の機能が低下する可能性があるため引き続いて監視を行う。</t>
    <rPh sb="15" eb="16">
      <t>ワ</t>
    </rPh>
    <phoneticPr fontId="11"/>
  </si>
  <si>
    <t>1.8m×4.3mの表面劣化
前回からの進行が見られないが、引き続いて監視を行う。</t>
    <rPh sb="10" eb="14">
      <t>ヒョウメンレッカ</t>
    </rPh>
    <phoneticPr fontId="11"/>
  </si>
  <si>
    <t>幅3.0㎜　長さ9.7mのひび割れ
前回からの進行が見られないが、構造物の機能が低下する可能性があるため引き続いて監視を行う。</t>
    <rPh sb="15" eb="16">
      <t>ワ</t>
    </rPh>
    <phoneticPr fontId="11"/>
  </si>
  <si>
    <t>2.7m×1.1mの表面劣化
前回からの進行が見られないが、引き続いて監視を行う。</t>
    <rPh sb="10" eb="14">
      <t>ヒョウメンレッカ</t>
    </rPh>
    <phoneticPr fontId="11"/>
  </si>
  <si>
    <t>6.9m×0.5mの漏水跡
利用者にはほとんど影響はないが、日常巡視により監視を行う。</t>
    <rPh sb="10" eb="12">
      <t>ロウスイ</t>
    </rPh>
    <rPh sb="12" eb="13">
      <t>アト</t>
    </rPh>
    <phoneticPr fontId="11"/>
  </si>
  <si>
    <t>幅3.0㎜　長さ4.5mのひび割れ
前回からの進行が見られないが、構造物の機能が低下する可能性があるため引き続いて監視を行う。</t>
    <rPh sb="15" eb="16">
      <t>ワ</t>
    </rPh>
    <phoneticPr fontId="11"/>
  </si>
  <si>
    <t>6.6m×0.5mの漏水（にじみ）
利用者にはほとんど影響はないが、日常巡視により監視を行う。</t>
    <rPh sb="10" eb="12">
      <t>ロウスイ</t>
    </rPh>
    <phoneticPr fontId="11"/>
  </si>
  <si>
    <t>6.4m×0.5mの漏水（にじみ）
利用者にはほとんど影響はないが、日常巡視により監視を行う。</t>
    <rPh sb="10" eb="12">
      <t>ロウスイ</t>
    </rPh>
    <phoneticPr fontId="11"/>
  </si>
  <si>
    <t>1.9m×3.4mの表面劣化
前回からの進行が見られないが、引き続いて監視を行う。</t>
    <rPh sb="10" eb="14">
      <t>ヒョウメンレッカ</t>
    </rPh>
    <phoneticPr fontId="11"/>
  </si>
  <si>
    <t>幅3.0㎜　長さ3.4mのひび割れ
前回からの進行が見られないが、構造物の機能が低下する可能性があるため引き続いて監視を行う。</t>
    <rPh sb="15" eb="16">
      <t>ワ</t>
    </rPh>
    <phoneticPr fontId="11"/>
  </si>
  <si>
    <t>5.4m×0.5mの漏水跡
利用者にはほとんど影響はないが、日常巡視により監視を行う。</t>
    <rPh sb="10" eb="12">
      <t>ロウスイ</t>
    </rPh>
    <rPh sb="12" eb="13">
      <t>アト</t>
    </rPh>
    <phoneticPr fontId="11"/>
  </si>
  <si>
    <t>幅2.0㎜　長さ4.1mのひび割れ
前回からの進行が見られないが、構造物の機能が低下する可能性があるため引き続いて監視を行う。</t>
    <rPh sb="15" eb="16">
      <t>ワ</t>
    </rPh>
    <phoneticPr fontId="11"/>
  </si>
  <si>
    <t>0.9m×2.2mの表面劣化
前回からの進行が見られないが、引き続いて監視を行う。</t>
    <rPh sb="10" eb="14">
      <t>ヒョウメンレッカ</t>
    </rPh>
    <phoneticPr fontId="11"/>
  </si>
  <si>
    <t>幅1.0㎜　長さ6.0mのひび割れ
前回からの進行が見られないが、構造物の機能が低下する可能性があるため引き続いて監視を行う。</t>
    <rPh sb="15" eb="16">
      <t>ワ</t>
    </rPh>
    <phoneticPr fontId="11"/>
  </si>
  <si>
    <t>3.5m×0.5mの漏水跡
利用者にはほとんど影響はないが、日常巡視により監視を行う。</t>
    <rPh sb="10" eb="12">
      <t>ロウスイ</t>
    </rPh>
    <rPh sb="12" eb="13">
      <t>アト</t>
    </rPh>
    <phoneticPr fontId="11"/>
  </si>
  <si>
    <t>5.5m×0.5mの漏水跡
利用者にはほとんど影響はないが、日常巡視により監視を行う。</t>
    <rPh sb="10" eb="12">
      <t>ロウスイ</t>
    </rPh>
    <rPh sb="12" eb="13">
      <t>アト</t>
    </rPh>
    <phoneticPr fontId="11"/>
  </si>
  <si>
    <t>2.9m×0.5mの漏水跡
利用者にはほとんど影響はないが、日常巡視により監視を行う。</t>
    <rPh sb="10" eb="12">
      <t>ロウスイ</t>
    </rPh>
    <rPh sb="12" eb="13">
      <t>アト</t>
    </rPh>
    <phoneticPr fontId="11"/>
  </si>
  <si>
    <t>6.2m×0.5mの漏水跡
利用者にはほとんど影響はないが、日常巡視により監視を行う。</t>
    <rPh sb="10" eb="12">
      <t>ロウスイ</t>
    </rPh>
    <rPh sb="12" eb="13">
      <t>アト</t>
    </rPh>
    <phoneticPr fontId="11"/>
  </si>
  <si>
    <t>7.6m×0.8mの漏水（にじみ）
利用者にはほとんど影響はないが、日常巡視により監視を行う。</t>
    <rPh sb="10" eb="12">
      <t>ロウスイ</t>
    </rPh>
    <phoneticPr fontId="11"/>
  </si>
  <si>
    <t>2.4m×0.5mの漏水跡
利用者にはほとんど影響はないが、日常巡視により監視を行う。</t>
    <rPh sb="10" eb="12">
      <t>ロウスイ</t>
    </rPh>
    <rPh sb="12" eb="13">
      <t>アト</t>
    </rPh>
    <phoneticPr fontId="11"/>
  </si>
  <si>
    <t>6.8m×0.5mの漏水（にじみ）
利用者にはほとんど影響はないが、日常巡視により監視を行う。</t>
    <rPh sb="10" eb="12">
      <t>ロウスイ</t>
    </rPh>
    <phoneticPr fontId="11"/>
  </si>
  <si>
    <t>幅3.0㎜　長さ8.7mのひび割れ
前回からの進行が見られないが、構造物の機能が低下する可能性があるため引き続いて監視を行う。</t>
    <rPh sb="15" eb="16">
      <t>ワ</t>
    </rPh>
    <phoneticPr fontId="11"/>
  </si>
  <si>
    <t>4.5m×0.5mの漏水跡
利用者にはほとんど影響はないが、日常巡視により監視を行う。</t>
    <rPh sb="10" eb="12">
      <t>ロウスイ</t>
    </rPh>
    <rPh sb="12" eb="13">
      <t>アト</t>
    </rPh>
    <phoneticPr fontId="11"/>
  </si>
  <si>
    <t>4.1m×1.0mの漏水（にじみ）
利用者にはほとんど影響はないが、日常巡視により監視を行う。</t>
    <rPh sb="10" eb="12">
      <t>ロウスイ</t>
    </rPh>
    <phoneticPr fontId="11"/>
  </si>
  <si>
    <t>幅1.0mm　長さ5.1mのひび割れ
前回からの進行が見られないが、構造物の機能が低下する可能性があるため引き続いて監視を行う。</t>
    <rPh sb="16" eb="17">
      <t>ワ</t>
    </rPh>
    <phoneticPr fontId="11"/>
  </si>
  <si>
    <t>幅1.0mm　長さ9.4mのひび割れ
前回からの進行が見られないが、構造物の機能が低下する可能性があるため引き続いて監視を行う。</t>
    <rPh sb="16" eb="17">
      <t>ワ</t>
    </rPh>
    <phoneticPr fontId="11"/>
  </si>
  <si>
    <t>6.3m×0.5mの漏水跡
利用者にはほとんど影響はないが、日常巡視により監視を行う。</t>
    <rPh sb="10" eb="12">
      <t>ロウスイ</t>
    </rPh>
    <rPh sb="12" eb="13">
      <t>アト</t>
    </rPh>
    <phoneticPr fontId="11"/>
  </si>
  <si>
    <t>4.2m×0.5mの漏水跡
利用者にはほとんど影響はないが、日常巡視により監視を行う。</t>
    <rPh sb="10" eb="12">
      <t>ロウスイ</t>
    </rPh>
    <rPh sb="12" eb="13">
      <t>アト</t>
    </rPh>
    <phoneticPr fontId="11"/>
  </si>
  <si>
    <t>3.9m×0.5mの漏水跡
利用者にはほとんど影響はないが、日常巡視により監視を行う。</t>
    <rPh sb="10" eb="12">
      <t>ロウスイ</t>
    </rPh>
    <rPh sb="12" eb="13">
      <t>アト</t>
    </rPh>
    <phoneticPr fontId="11"/>
  </si>
  <si>
    <t>5.0m×0.5mの漏水（にじみ）
利用者にはほとんど影響はないが、日常巡視により監視を行う。</t>
    <rPh sb="10" eb="12">
      <t>ロウスイ</t>
    </rPh>
    <phoneticPr fontId="11"/>
  </si>
  <si>
    <t>3.1m×0.7mの漏水跡
利用者にはほとんど影響はないが、日常巡視により監視を行う。</t>
    <rPh sb="10" eb="12">
      <t>ロウスイ</t>
    </rPh>
    <rPh sb="12" eb="13">
      <t>アト</t>
    </rPh>
    <phoneticPr fontId="11"/>
  </si>
  <si>
    <t>6.5m×0.5mの漏水跡
利用者にはほとんど影響はないが、日常巡視により監視を行う。</t>
    <rPh sb="10" eb="12">
      <t>ロウスイ</t>
    </rPh>
    <rPh sb="12" eb="13">
      <t>アト</t>
    </rPh>
    <phoneticPr fontId="11"/>
  </si>
  <si>
    <t>3.6m×0.5mの漏水跡
利用者にはほとんど影響はないが、日常巡視により監視を行う。</t>
    <rPh sb="10" eb="12">
      <t>ロウスイ</t>
    </rPh>
    <rPh sb="12" eb="13">
      <t>アト</t>
    </rPh>
    <phoneticPr fontId="11"/>
  </si>
  <si>
    <t>5.8m×0.5mの漏水跡
利用者にはほとんど影響はないが、日常巡視により監視を行う。</t>
    <rPh sb="10" eb="12">
      <t>ロウスイ</t>
    </rPh>
    <rPh sb="12" eb="13">
      <t>アト</t>
    </rPh>
    <phoneticPr fontId="11"/>
  </si>
  <si>
    <t>5.9m×0.5mの漏水跡
利用者にはほとんど影響はないが、日常巡視により監視を行う。</t>
    <rPh sb="10" eb="12">
      <t>ロウスイ</t>
    </rPh>
    <rPh sb="12" eb="13">
      <t>アト</t>
    </rPh>
    <phoneticPr fontId="11"/>
  </si>
  <si>
    <t>8.2m×1.0mの漏水跡
利用者にはほとんど影響はないが、日常巡視により監視を行う。</t>
    <rPh sb="10" eb="12">
      <t>ロウスイ</t>
    </rPh>
    <rPh sb="12" eb="13">
      <t>アト</t>
    </rPh>
    <phoneticPr fontId="11"/>
  </si>
  <si>
    <t>6.4m×0.5mの漏水跡
利用者にはほとんど影響はないが、日常巡視により監視を行う。</t>
    <rPh sb="10" eb="12">
      <t>ロウスイ</t>
    </rPh>
    <rPh sb="12" eb="13">
      <t>アト</t>
    </rPh>
    <phoneticPr fontId="11"/>
  </si>
  <si>
    <t>4.7m×0.5mの漏水（にじみ）
利用者にはほとんど影響はないが、日常巡視により監視を行う。</t>
    <rPh sb="10" eb="12">
      <t>ロウスイ</t>
    </rPh>
    <phoneticPr fontId="11"/>
  </si>
  <si>
    <t>4.9m×0.5mの漏水跡
利用者にはほとんど影響はないが、日常巡視により監視を行う。</t>
    <rPh sb="10" eb="12">
      <t>ロウスイ</t>
    </rPh>
    <rPh sb="12" eb="13">
      <t>アト</t>
    </rPh>
    <phoneticPr fontId="11"/>
  </si>
  <si>
    <t>2.8m×0.5mの漏水跡
利用者にはほとんど影響はないが、日常巡視により監視を行う。</t>
    <rPh sb="10" eb="12">
      <t>ロウスイ</t>
    </rPh>
    <rPh sb="12" eb="13">
      <t>アト</t>
    </rPh>
    <phoneticPr fontId="11"/>
  </si>
  <si>
    <t>7.8m×0.5mの漏水跡
利用者にはほとんど影響はないが、日常巡視により監視を行う。</t>
    <rPh sb="10" eb="12">
      <t>ロウスイ</t>
    </rPh>
    <rPh sb="12" eb="13">
      <t>アト</t>
    </rPh>
    <phoneticPr fontId="11"/>
  </si>
  <si>
    <t>幅1.0mm　長さ4.2mのひび割れ
前回からの進行が見られないが、構造物の機能が低下する可能性があるため引き続いて監視を行う。</t>
    <rPh sb="16" eb="17">
      <t>ワ</t>
    </rPh>
    <phoneticPr fontId="11"/>
  </si>
  <si>
    <t>8.1m×0.5mの漏水跡
利用者にはほとんど影響はないが、日常巡視により監視を行う。</t>
    <rPh sb="10" eb="12">
      <t>ロウスイ</t>
    </rPh>
    <rPh sb="12" eb="13">
      <t>アト</t>
    </rPh>
    <phoneticPr fontId="11"/>
  </si>
  <si>
    <t>0.7m×0.5mの表面劣化
前回からの進行が見られないが、引き続いて監視を行う。</t>
    <rPh sb="10" eb="14">
      <t>ヒョウメンレッカ</t>
    </rPh>
    <phoneticPr fontId="11"/>
  </si>
  <si>
    <t>7.4m×0.5mの漏水跡
利用者にはほとんど影響はないが、日常巡視により監視を行う。</t>
    <rPh sb="10" eb="12">
      <t>ロウスイ</t>
    </rPh>
    <rPh sb="12" eb="13">
      <t>アト</t>
    </rPh>
    <phoneticPr fontId="11"/>
  </si>
  <si>
    <t>幅2.0mm　長さ5.5mのひび割れ
前回からの進行が見られないが、構造物の機能が低下する可能性があるため引き続いて監視を行う。</t>
    <rPh sb="16" eb="17">
      <t>ワ</t>
    </rPh>
    <phoneticPr fontId="11"/>
  </si>
  <si>
    <t>3.1m×0.5mの漏水跡
利用者にはほとんど影響はないが、日常巡視により監視を行う。</t>
    <rPh sb="10" eb="12">
      <t>ロウスイ</t>
    </rPh>
    <rPh sb="12" eb="13">
      <t>アト</t>
    </rPh>
    <phoneticPr fontId="11"/>
  </si>
  <si>
    <t>0.1m×0.5mの豆板
前回からの進行が見られないが、引き続いて監視を行う。</t>
    <rPh sb="10" eb="12">
      <t>マメイタ</t>
    </rPh>
    <phoneticPr fontId="11"/>
  </si>
  <si>
    <t>3.2m×0.5mの漏水跡
利用者にはほとんど影響はないが、日常巡視により監視を行う。</t>
    <rPh sb="10" eb="12">
      <t>ロウスイ</t>
    </rPh>
    <rPh sb="12" eb="13">
      <t>アト</t>
    </rPh>
    <phoneticPr fontId="11"/>
  </si>
  <si>
    <t>2.6m×0.5mの漏水（にじみ）
利用者にはほとんど影響はないが、日常巡視により監視を行う。</t>
    <rPh sb="10" eb="12">
      <t>ロウスイ</t>
    </rPh>
    <phoneticPr fontId="11"/>
  </si>
  <si>
    <t>0.2m×0.4mの豆板
前回からの進行が見られないが、引き続いて監視を行う。</t>
    <rPh sb="10" eb="12">
      <t>マメイタ</t>
    </rPh>
    <phoneticPr fontId="11"/>
  </si>
  <si>
    <t>4.3m×0.5mの漏水（にじみ）
利用者にはほとんど影響はないが、日常巡視により監視を行う。</t>
    <rPh sb="10" eb="12">
      <t>ロウスイ</t>
    </rPh>
    <phoneticPr fontId="11"/>
  </si>
  <si>
    <t>4.1m×0.5mの漏水跡
利用者にはほとんど影響はないが、日常巡視により監視を行う。</t>
    <rPh sb="10" eb="12">
      <t>ロウスイ</t>
    </rPh>
    <rPh sb="12" eb="13">
      <t>アト</t>
    </rPh>
    <phoneticPr fontId="11"/>
  </si>
  <si>
    <t>3.1m×0.5mの漏水
利用者にはほとんど影響はないが、日常巡視により監視を行う。</t>
    <rPh sb="10" eb="12">
      <t>ロウスイ</t>
    </rPh>
    <rPh sb="13" eb="16">
      <t>リヨウシャ</t>
    </rPh>
    <rPh sb="22" eb="24">
      <t>エイキョウ</t>
    </rPh>
    <rPh sb="29" eb="31">
      <t>ニチジョウ</t>
    </rPh>
    <rPh sb="31" eb="33">
      <t>ジュンシ</t>
    </rPh>
    <rPh sb="36" eb="38">
      <t>カンシ</t>
    </rPh>
    <rPh sb="39" eb="40">
      <t>オコナ</t>
    </rPh>
    <phoneticPr fontId="11"/>
  </si>
  <si>
    <t>3.7m×3.1mの表面劣化
前回からの進行が見られないが、引き続いて監視を行う。</t>
    <phoneticPr fontId="11"/>
  </si>
  <si>
    <t>1.2m×4.7mの表面劣化
前回からの進行が見られないが、引き続いて監視を行う。</t>
    <phoneticPr fontId="11"/>
  </si>
  <si>
    <t>6.0m×0.5mの漏水跡
利用者にはほとんど影響はないが、日常巡視により監視を行う。</t>
    <rPh sb="10" eb="12">
      <t>ロウスイ</t>
    </rPh>
    <rPh sb="12" eb="13">
      <t>アト</t>
    </rPh>
    <phoneticPr fontId="11"/>
  </si>
  <si>
    <t>3.8m×0.5mの漏水（にじみ）
利用者にはほとんど影響はないが、日常巡視により監視を行う。</t>
    <rPh sb="10" eb="12">
      <t>ロウスイ</t>
    </rPh>
    <phoneticPr fontId="11"/>
  </si>
  <si>
    <t>1.3m×0.6mの豆板
前回からの進行が見られないが、引き続いて監視を行う。</t>
    <rPh sb="10" eb="12">
      <t>マメイタ</t>
    </rPh>
    <phoneticPr fontId="11"/>
  </si>
  <si>
    <t>2.5m×0.5mの漏水跡
利用者にはほとんど影響はないが、日常巡視により監視を行う。</t>
    <rPh sb="10" eb="12">
      <t>ロウスイ</t>
    </rPh>
    <rPh sb="12" eb="13">
      <t>アト</t>
    </rPh>
    <phoneticPr fontId="11"/>
  </si>
  <si>
    <t>4.4m×1.0mの漏水跡
利用者にはほとんど影響はないが、日常巡視により監視を行う。</t>
    <rPh sb="10" eb="12">
      <t>ロウスイ</t>
    </rPh>
    <rPh sb="12" eb="13">
      <t>アト</t>
    </rPh>
    <phoneticPr fontId="11"/>
  </si>
  <si>
    <t>3.1m×0.5mの漏水（にじみ）
利用者にはほとんど影響はないが、日常巡視により監視を行う。</t>
    <rPh sb="10" eb="12">
      <t>ロウスイ</t>
    </rPh>
    <phoneticPr fontId="11"/>
  </si>
  <si>
    <t>2.8m×1.0mの漏水跡
利用者にはほとんど影響はないが、日常巡視により監視を行う。</t>
    <rPh sb="10" eb="12">
      <t>ロウスイ</t>
    </rPh>
    <rPh sb="12" eb="13">
      <t>アト</t>
    </rPh>
    <phoneticPr fontId="11"/>
  </si>
  <si>
    <t>0.9m×1.2mの豆板
前回からの進行が見られないが、引き続いて監視を行う。</t>
    <rPh sb="10" eb="12">
      <t>マメイタ</t>
    </rPh>
    <phoneticPr fontId="11"/>
  </si>
  <si>
    <t>6.6m×0.5mの漏水跡
利用者にはほとんど影響はないが、日常巡視により監視を行う。</t>
    <rPh sb="10" eb="12">
      <t>ロウスイ</t>
    </rPh>
    <rPh sb="12" eb="13">
      <t>アト</t>
    </rPh>
    <phoneticPr fontId="11"/>
  </si>
  <si>
    <t>2.9m×0.5mの漏水（にじみ）
利用者にはほとんど影響はないが、日常巡視により監視を行う。</t>
    <rPh sb="10" eb="12">
      <t>ロウスイ</t>
    </rPh>
    <phoneticPr fontId="11"/>
  </si>
  <si>
    <t>3.0m×0.5mの漏水（にじみ）
利用者にはほとんど影響はないが、日常巡視により監視を行う。</t>
    <rPh sb="10" eb="12">
      <t>ロウスイ</t>
    </rPh>
    <phoneticPr fontId="11"/>
  </si>
  <si>
    <t>幅2.0㎜　長さ5.1mのひび割れ
前回からの進行が見られないが、構造物の機能が低下する可能性があるため引き続いて監視を行う。</t>
    <rPh sb="15" eb="16">
      <t>ワ</t>
    </rPh>
    <phoneticPr fontId="11"/>
  </si>
  <si>
    <t>3.2m×1.2mの漏水跡
利用者にはほとんど影響はないが、日常巡視により監視を行う。</t>
    <rPh sb="10" eb="12">
      <t>ロウスイ</t>
    </rPh>
    <rPh sb="12" eb="13">
      <t>アト</t>
    </rPh>
    <phoneticPr fontId="11"/>
  </si>
  <si>
    <t>4.3m×0.6mの漏水跡
利用者にはほとんど影響はないが、日常巡視により監視を行う。</t>
    <rPh sb="10" eb="12">
      <t>ロウスイ</t>
    </rPh>
    <rPh sb="12" eb="13">
      <t>アト</t>
    </rPh>
    <phoneticPr fontId="11"/>
  </si>
  <si>
    <t>1.0m×1.8mの表面劣化
前回からの進行が見られないが、引き続いて監視を行う。</t>
    <phoneticPr fontId="11"/>
  </si>
  <si>
    <t>6.2m×1.4mの漏水跡
利用者にはほとんど影響はないが、日常巡視により監視を行う。</t>
    <rPh sb="10" eb="12">
      <t>ロウスイ</t>
    </rPh>
    <rPh sb="12" eb="13">
      <t>アト</t>
    </rPh>
    <phoneticPr fontId="11"/>
  </si>
  <si>
    <t>幅2.0mm　長さ4.3mのひび割れ
前回からの進行が見られないが、構造物の機能が低下する可能性があるため引き続いて監視を行う。</t>
    <rPh sb="16" eb="17">
      <t>ワ</t>
    </rPh>
    <phoneticPr fontId="11"/>
  </si>
  <si>
    <t>2.3m×0.5mの漏水（にじみ）
利用者にはほとんど影響はないが、日常巡視により監視を行う。</t>
    <rPh sb="10" eb="12">
      <t>ロウスイ</t>
    </rPh>
    <phoneticPr fontId="11"/>
  </si>
  <si>
    <t>幅1.5㎜　長さ9.8mのひび割れ
前回からの進行が見られないが、構造物の機能が低下する可能性があるため引き続いて監視を行う。</t>
    <rPh sb="15" eb="16">
      <t>ワ</t>
    </rPh>
    <phoneticPr fontId="11"/>
  </si>
  <si>
    <t>幅2.0mm　長さ6.4mのひび割れ
前回からの進行が見られないが、構造物の機能が低下する可能性があるため引き続いて監視を行う。</t>
    <rPh sb="16" eb="17">
      <t>ワ</t>
    </rPh>
    <phoneticPr fontId="11"/>
  </si>
  <si>
    <t xml:space="preserve"> 5.6m×2.1mの漏水跡
利用者にはほとんど影響はないが、日常巡視により監視を行う。</t>
    <rPh sb="11" eb="13">
      <t>ロウスイ</t>
    </rPh>
    <rPh sb="13" eb="14">
      <t>アト</t>
    </rPh>
    <phoneticPr fontId="11"/>
  </si>
  <si>
    <t>幅2.0mm　長さ8.2mのひび割れ
前回からの進行が見られないが、構造物の機能が低下する可能性があるため引き続いて監視を行う。</t>
    <rPh sb="16" eb="17">
      <t>ワ</t>
    </rPh>
    <phoneticPr fontId="11"/>
  </si>
  <si>
    <t>6.8m×0.5mの漏水
利用者にはほとんど影響はないが、日常巡視により監視を行う。</t>
    <rPh sb="10" eb="12">
      <t>ロウスイ</t>
    </rPh>
    <rPh sb="13" eb="16">
      <t>リヨウシャ</t>
    </rPh>
    <rPh sb="22" eb="24">
      <t>エイキョウ</t>
    </rPh>
    <rPh sb="29" eb="31">
      <t>ニチジョウ</t>
    </rPh>
    <rPh sb="31" eb="33">
      <t>ジュンシ</t>
    </rPh>
    <rPh sb="36" eb="38">
      <t>カンシ</t>
    </rPh>
    <rPh sb="39" eb="40">
      <t>オコナ</t>
    </rPh>
    <phoneticPr fontId="11"/>
  </si>
  <si>
    <t>幅2.0mm　長さ4.8mのひび割れ
前回からの進行が見られないが、構造物の機能が低下する可能性があるため引き続いて監視を行う。</t>
    <rPh sb="16" eb="17">
      <t>ワ</t>
    </rPh>
    <phoneticPr fontId="11"/>
  </si>
  <si>
    <t>幅1.0mm　長さ6.2mのひび割れ
前回からの進行が見られないが、構造物の機能が低下する可能性があるため引き続いて監視を行う。</t>
    <rPh sb="16" eb="17">
      <t>ワ</t>
    </rPh>
    <phoneticPr fontId="11"/>
  </si>
  <si>
    <t>5.6m×0.5mの漏水跡
利用者にはほとんど影響はないが、日常巡視により監視を行う。</t>
    <rPh sb="10" eb="12">
      <t>ロウスイ</t>
    </rPh>
    <rPh sb="12" eb="13">
      <t>アト</t>
    </rPh>
    <phoneticPr fontId="11"/>
  </si>
  <si>
    <t>18mmの段差（近景写真）</t>
    <rPh sb="8" eb="10">
      <t>キンケイ</t>
    </rPh>
    <rPh sb="10" eb="12">
      <t>シャシン</t>
    </rPh>
    <phoneticPr fontId="11"/>
  </si>
  <si>
    <t>16mmの段差（近景写真）</t>
    <rPh sb="0" eb="13">
      <t>キンケイシャシン</t>
    </rPh>
    <phoneticPr fontId="11"/>
  </si>
  <si>
    <t>15mmの段差（近景）</t>
    <rPh sb="5" eb="7">
      <t>ダンサ</t>
    </rPh>
    <rPh sb="8" eb="10">
      <t>キンケイ</t>
    </rPh>
    <phoneticPr fontId="11"/>
  </si>
  <si>
    <t>0.15m×0.05mのうき・はく離
打音異常あり。覆工上部のうきにより、重点的な監視を要する。
状況により計画的に対策を講じことが望ましい。</t>
    <rPh sb="17" eb="18">
      <t>リ</t>
    </rPh>
    <rPh sb="19" eb="23">
      <t>ダオンイジョウ</t>
    </rPh>
    <rPh sb="26" eb="28">
      <t>フッコウ</t>
    </rPh>
    <phoneticPr fontId="11"/>
  </si>
  <si>
    <t>0.2m×0.1mのうき・はく離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1"/>
  </si>
  <si>
    <t>0.15m×0.15mのうき・はく離
打音異常あり。覆工上部のうきにより、重点的な監視を要する。
状況により計画的に対策を講じことが望ましい。</t>
    <rPh sb="17" eb="18">
      <t>リ</t>
    </rPh>
    <rPh sb="19" eb="23">
      <t>ダオンイジョウ</t>
    </rPh>
    <rPh sb="26" eb="28">
      <t>フッコウ</t>
    </rPh>
    <rPh sb="28" eb="29">
      <t>ウエ</t>
    </rPh>
    <rPh sb="29" eb="30">
      <t>ブ</t>
    </rPh>
    <rPh sb="37" eb="40">
      <t>ジュウテンテキ</t>
    </rPh>
    <rPh sb="41" eb="43">
      <t>カンシ</t>
    </rPh>
    <rPh sb="44" eb="45">
      <t>ヨウ</t>
    </rPh>
    <phoneticPr fontId="11"/>
  </si>
  <si>
    <t>0.15m×3.9m、0.95m×0.3×2箇所のうき・はく離（面積1.16㎡）
打音異常あり。名板周りのモルタルのうき、変状位置が坑口直上のため重点的な監視を要する。
状況により計画的に対策を講じことが望ましい。</t>
    <rPh sb="30" eb="31">
      <t>リ</t>
    </rPh>
    <rPh sb="32" eb="34">
      <t>メンセキ</t>
    </rPh>
    <rPh sb="41" eb="45">
      <t>ダオンイジョウ</t>
    </rPh>
    <rPh sb="48" eb="50">
      <t>メイバン</t>
    </rPh>
    <rPh sb="50" eb="51">
      <t>マワ</t>
    </rPh>
    <rPh sb="61" eb="63">
      <t>ヘンジョウ</t>
    </rPh>
    <rPh sb="63" eb="65">
      <t>イチ</t>
    </rPh>
    <rPh sb="66" eb="68">
      <t>コウグチ</t>
    </rPh>
    <rPh sb="68" eb="70">
      <t>チョクジョウ</t>
    </rPh>
    <rPh sb="73" eb="76">
      <t>ジュウテンテキ</t>
    </rPh>
    <rPh sb="77" eb="79">
      <t>カンシ</t>
    </rPh>
    <rPh sb="80" eb="81">
      <t>ヨウ</t>
    </rPh>
    <phoneticPr fontId="11"/>
  </si>
  <si>
    <t>0.5m×0.1mのうき・はく離
打音異常あり。覆工上部のうきであるが比較的安定しているため日常巡視にて監視を行う。</t>
    <rPh sb="15" eb="16">
      <t>リ</t>
    </rPh>
    <rPh sb="17" eb="21">
      <t>ダオンイジョウ</t>
    </rPh>
    <rPh sb="24" eb="26">
      <t>フッコウ</t>
    </rPh>
    <rPh sb="26" eb="28">
      <t>ジョウブ</t>
    </rPh>
    <rPh sb="35" eb="38">
      <t>ヒカクテキ</t>
    </rPh>
    <rPh sb="38" eb="40">
      <t>アンテイ</t>
    </rPh>
    <rPh sb="46" eb="48">
      <t>ニチジョウ</t>
    </rPh>
    <rPh sb="48" eb="50">
      <t>ジュンシ</t>
    </rPh>
    <rPh sb="52" eb="54">
      <t>カンシ</t>
    </rPh>
    <rPh sb="55" eb="56">
      <t>オコナ</t>
    </rPh>
    <phoneticPr fontId="11"/>
  </si>
  <si>
    <t>0.3m×0.2mのうき・はく離
打音異常あり。覆工上部のうきにより、重点的な監視を要する。状況により計画的に対策を講じことが望ましい。</t>
    <rPh sb="15" eb="16">
      <t>リ</t>
    </rPh>
    <rPh sb="17" eb="21">
      <t>ダオンイジョウ</t>
    </rPh>
    <rPh sb="24" eb="26">
      <t>フッコウ</t>
    </rPh>
    <phoneticPr fontId="11"/>
  </si>
  <si>
    <t>0.3m×0.3mのうき・はく離
打音異常あり。アーチ上部のうきにより、重点的な監視を要する。
状況により計画的に対策を講じことが望ましい。</t>
    <rPh sb="15" eb="16">
      <t>リ</t>
    </rPh>
    <rPh sb="17" eb="21">
      <t>ダオンイジョウ</t>
    </rPh>
    <phoneticPr fontId="11"/>
  </si>
  <si>
    <t>0.8m×0.2mのうき・はく離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1"/>
  </si>
  <si>
    <t>0.6m×0.25mのうき・はく離
打音異常あり。覆工上部のうきにより、重点的な監視を要する。
状況により計画的に対策を講じことが望ましい。</t>
    <rPh sb="16" eb="17">
      <t>リ</t>
    </rPh>
    <rPh sb="18" eb="22">
      <t>ダオンイジョウ</t>
    </rPh>
    <rPh sb="25" eb="27">
      <t>フッコウ</t>
    </rPh>
    <phoneticPr fontId="11"/>
  </si>
  <si>
    <t>1.4m×0.1mのうき・はく離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1"/>
  </si>
  <si>
    <t>0.1m×0.1mのうき・はく離
打音異常あり。覆工上部のうきにより、重点的な監視を要する。
状況により計画的に対策を講じことが望ましい。</t>
    <rPh sb="15" eb="16">
      <t>リ</t>
    </rPh>
    <rPh sb="24" eb="26">
      <t>フッコウ</t>
    </rPh>
    <phoneticPr fontId="11"/>
  </si>
  <si>
    <t>0.7m×0.1mのうき・はく離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1"/>
  </si>
  <si>
    <t>0.4m×0.1mのうき・はく離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1"/>
  </si>
  <si>
    <t>0.2m×0.2mのうき・はく離
打音異常あり。覆工上部のうきにより、重点的な監視を要する。
状況により計画的に対策を講じことが望ましい。</t>
    <rPh sb="15" eb="16">
      <t>リ</t>
    </rPh>
    <rPh sb="24" eb="26">
      <t>フッコウ</t>
    </rPh>
    <phoneticPr fontId="11"/>
  </si>
  <si>
    <t>0.8m×0.15mの導水工うき
打音異常あり。覆工上部のうきであるが比較的安定しているため日常巡視にて監視を行う。</t>
    <rPh sb="11" eb="14">
      <t>ドウスイコウ</t>
    </rPh>
    <rPh sb="17" eb="21">
      <t>ダオンイジョウ</t>
    </rPh>
    <rPh sb="24" eb="26">
      <t>フッコウ</t>
    </rPh>
    <phoneticPr fontId="11"/>
  </si>
  <si>
    <t>1.2m×0.1mのうき・はく離
打音異常あり。覆工上部のうきにより、重点的な監視を要する。
状況により計画的に対策を講じことが望ましい。</t>
    <rPh sb="15" eb="16">
      <t>リ</t>
    </rPh>
    <rPh sb="17" eb="21">
      <t>ダオンイジョウ</t>
    </rPh>
    <rPh sb="24" eb="26">
      <t>フッコウ</t>
    </rPh>
    <phoneticPr fontId="11"/>
  </si>
  <si>
    <t>0.3m×0.2mのうき・はく離
打音異常あり。覆工上部のうきにより、重点的な監視を要する。
状況により計画的に対策を講じことが望ましい。</t>
    <rPh sb="15" eb="16">
      <t>リ</t>
    </rPh>
    <rPh sb="24" eb="26">
      <t>フッコウ</t>
    </rPh>
    <phoneticPr fontId="11"/>
  </si>
  <si>
    <t>15mmの段差、範囲は目地方向に3.0m程度（前回変状図に記載：判定なし）　判定の見直し</t>
    <rPh sb="5" eb="7">
      <t>ダンサ</t>
    </rPh>
    <rPh sb="8" eb="10">
      <t>ハンイ</t>
    </rPh>
    <rPh sb="11" eb="13">
      <t>メジ</t>
    </rPh>
    <rPh sb="13" eb="15">
      <t>ホウコウ</t>
    </rPh>
    <rPh sb="20" eb="22">
      <t>テイド</t>
    </rPh>
    <rPh sb="23" eb="25">
      <t>ゼンカイ</t>
    </rPh>
    <rPh sb="25" eb="27">
      <t>ヘンジョウ</t>
    </rPh>
    <rPh sb="27" eb="28">
      <t>ズ</t>
    </rPh>
    <rPh sb="29" eb="31">
      <t>キサイ</t>
    </rPh>
    <rPh sb="32" eb="34">
      <t>ハンテイ</t>
    </rPh>
    <rPh sb="38" eb="40">
      <t>ハンテイ</t>
    </rPh>
    <rPh sb="41" eb="43">
      <t>ミナオ</t>
    </rPh>
    <phoneticPr fontId="11"/>
  </si>
  <si>
    <t>18mmの段差、範囲は目地方向に2.0m程度</t>
    <rPh sb="5" eb="7">
      <t>ダンサ</t>
    </rPh>
    <phoneticPr fontId="11"/>
  </si>
  <si>
    <t>16mmの段差、範囲は目地方向に3.5m程度</t>
    <rPh sb="5" eb="7">
      <t>ダンサ</t>
    </rPh>
    <phoneticPr fontId="11"/>
  </si>
  <si>
    <t>33.97323</t>
  </si>
  <si>
    <t>130.94598</t>
  </si>
  <si>
    <r>
      <rPr>
        <b/>
        <u/>
        <sz val="14"/>
        <rFont val="HGSｺﾞｼｯｸM"/>
        <family val="3"/>
        <charset val="128"/>
      </rPr>
      <t>１．変状・異常の内容とそれが確認された部材・部位（客観的事実）</t>
    </r>
    <r>
      <rPr>
        <sz val="14"/>
        <rFont val="HGSｺﾞｼｯｸM"/>
        <family val="3"/>
        <charset val="128"/>
      </rPr>
      <t xml:space="preserve">
○圧ざ・ひび割れ
・覆工アーチ部の漏水を伴うひび割れは、1983年にVカット導水工の補修対策を講じている。また、覆工アーチ部においては、スパンの中央に横断するひび割れや、SL部に水平方向の縦断ひび割れが数多く認められる。
○うき・はく離
・アーチ部および横断目地において、うき・はく離を伴う変状が広範囲に渡り点在していた。
○変形・移動・沈下・隆起
・S007、S032、S044の横断目地部において、最大18㎜の段差が確認された。
○漏水
・覆工アーチ部および横断目地において、漏水（にじみ）が認められた。過年度に漏水補修を施した箇所からのにじみ出しが多く、流量はにじみ程度の漏水であった。
○その他
・内装板の損傷が多々見受けられ、ケーブル取付部等の鉄部の腐食が確認された。
</t>
    </r>
    <r>
      <rPr>
        <b/>
        <u/>
        <sz val="14"/>
        <rFont val="HGSｺﾞｼｯｸM"/>
        <family val="3"/>
        <charset val="128"/>
      </rPr>
      <t>２．変状等の原因（推定）</t>
    </r>
    <r>
      <rPr>
        <sz val="14"/>
        <rFont val="HGSｺﾞｼｯｸM"/>
        <family val="3"/>
        <charset val="128"/>
      </rPr>
      <t xml:space="preserve">
・椋野トンネル（下り）は、1973年に竣工しており経年52年の矢板工法のトンネルである。前回点検時からひび割れの進行は見受けられず、コンクリートの乾燥収縮等により発生しているものと推察される。
・覆工アーチ部および横断目地のうき・はく離については、施工時のコンクリートの充填不良に起因するものと考える。また、線導水工からの再劣化においても、補修境界面の付着力低下によるものと推察される。
・漏水については、昭和58年に漏水対策工（線導水工）を施しているが、対策から40年以上経過しており、背面水の増加や補修箇所の近傍の脆弱な水路を通じて発生していると推察される。
・附属物における鉄部の腐食については、漏水対策以前からの湧水の飛散や湿度の増大により経年により進行したものと思われる。内装板の損傷については、車両の往来により、車両自体の接触や飛散した砕石等の物理的な原因によると思われる。
</t>
    </r>
    <r>
      <rPr>
        <b/>
        <u/>
        <sz val="14"/>
        <rFont val="HGSｺﾞｼｯｸM"/>
        <family val="3"/>
        <charset val="128"/>
      </rPr>
      <t>３．施設の現状と次回定期点検まで及び将来における構造物の状態（推定）</t>
    </r>
    <r>
      <rPr>
        <u/>
        <sz val="14"/>
        <color rgb="FFFF0000"/>
        <rFont val="HGSｺﾞｼｯｸM"/>
        <family val="3"/>
        <charset val="128"/>
      </rPr>
      <t xml:space="preserve">
</t>
    </r>
    <r>
      <rPr>
        <sz val="14"/>
        <rFont val="HGSｺﾞｼｯｸM"/>
        <family val="3"/>
        <charset val="128"/>
      </rPr>
      <t>○構造物としての安全性や安定の推定
・椋野トンネル（下り）は、山口県下関市の壇ノ浦から約1㎞の位置にあり、標高は65m付近で土被りは30m程度である。地質は、主に中生代のひん岩で形成され、山陰火山岩（安山岩）が被覆する分布域である。覆工断面のコンター図解析では、横断目地の3箇所の段差部について、平準化軸での比較結果では、顕著な変形は認められなかった。矢板工法のトンネルであり、土被りは比較的小さく、地すべり、膨張性地山には該当せず、有害水も認められない。</t>
    </r>
    <r>
      <rPr>
        <sz val="14"/>
        <color rgb="FFFF0000"/>
        <rFont val="HGSｺﾞｼｯｸM"/>
        <family val="3"/>
        <charset val="128"/>
      </rPr>
      <t xml:space="preserve">
</t>
    </r>
    <r>
      <rPr>
        <sz val="14"/>
        <rFont val="HGSｺﾞｼｯｸM"/>
        <family val="3"/>
        <charset val="128"/>
      </rPr>
      <t>○予防保全の必要性や長寿命化の実現などの観点から経年的劣化に対する評価
・1983年に漏水対策でVカット導水工を講じている。当時の漏水対策は、劣化の進行に対する事後保全での対応と推察すると、対策から約40年経過した現時点での覆工アーチ部および横断目地等に見受けられるうき・はく離や、漏水（にじみ）の進行は、否めない。一方、予防保全の視点からは、変状の進行は前回点検時からは、比較的緩やかな進展ではあるが経年に伴い落下の可能性があるため、重点的な監視を行い、計画的な対策を講じる必要がある。
○道路利用者被害の発生の可能性
・経年による、劣化の進行に伴う通行車両へのコンクリート片の剥落、漏水による路面滞水の可能性がある。
・覆工アーチ部および横断目地周辺のうき・はく離は計画的な措置が必要である。</t>
    </r>
    <r>
      <rPr>
        <sz val="14"/>
        <color rgb="FFFF0000"/>
        <rFont val="HGSｺﾞｼｯｸM"/>
        <family val="3"/>
        <charset val="128"/>
      </rPr>
      <t xml:space="preserve">
</t>
    </r>
    <r>
      <rPr>
        <b/>
        <u/>
        <sz val="14"/>
        <rFont val="HGSｺﾞｼｯｸM"/>
        <family val="3"/>
        <charset val="128"/>
      </rPr>
      <t>４．措置の必要性の判断に関わる事項</t>
    </r>
    <r>
      <rPr>
        <sz val="14"/>
        <color rgb="FFFF0000"/>
        <rFont val="HGSｺﾞｼｯｸM"/>
        <family val="3"/>
        <charset val="128"/>
      </rPr>
      <t xml:space="preserve">
</t>
    </r>
    <r>
      <rPr>
        <sz val="14"/>
        <rFont val="HGSｺﾞｼｯｸM"/>
        <family val="3"/>
        <charset val="128"/>
      </rPr>
      <t xml:space="preserve">・覆工アーチ部および横断目地周辺のうき・はく離は計画的な措置が必要である。
・附属物の内装板においては、主に右側（路肩側）に点在していた。放置した場合、内装板が脱落し車両に接触する可能性があるため、更新が必要である。
</t>
    </r>
    <r>
      <rPr>
        <b/>
        <u/>
        <sz val="14"/>
        <rFont val="HGSｺﾞｼｯｸM"/>
        <family val="3"/>
        <charset val="128"/>
      </rPr>
      <t>５．その他、次回定期点検へ引き継ぐ事項等</t>
    </r>
    <r>
      <rPr>
        <u/>
        <sz val="14"/>
        <rFont val="HGSｺﾞｼｯｸM"/>
        <family val="3"/>
        <charset val="128"/>
      </rPr>
      <t xml:space="preserve">
</t>
    </r>
    <r>
      <rPr>
        <sz val="14"/>
        <rFont val="HGSｺﾞｼｯｸM"/>
        <family val="3"/>
        <charset val="128"/>
      </rPr>
      <t>・椋野トンネル（下り）については、過去に漏水対策は講じているが、横断目地や線導水工の再劣化、漏水（にじみ）が認められるため、継続的に状態を把握すること。また、雨天時における漏水量は確認することが望ましい。
・覆工アーチ部、横断目地および線導水工の再劣化については、打音異常がないか入念に確認し把握すること。</t>
    </r>
    <phoneticPr fontId="11"/>
  </si>
  <si>
    <t>33.97056,130.94306</t>
  </si>
  <si>
    <t>33.97056,130.94306</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</si>
</sst>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00&quot;m2&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4"/>
      <color rgb="FFFF0000"/>
      <name val="HGSｺﾞｼｯｸM"/>
      <family val="3"/>
      <charset val="128"/>
    </font>
    <font>
      <u/>
      <sz val="14"/>
      <name val="HGSｺﾞｼｯｸM"/>
      <family val="3"/>
      <charset val="128"/>
    </font>
    <font>
      <u/>
      <sz val="14"/>
      <color rgb="FFFF0000"/>
      <name val="HGSｺﾞｼｯｸM"/>
      <family val="3"/>
      <charset val="128"/>
    </font>
    <font>
      <b/>
      <u/>
      <sz val="14"/>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double">
        <color indexed="64"/>
      </bottom>
      <diagonal/>
    </border>
  </borders>
  <cellStyleXfs count="14">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7" fillId="0" borderId="0">
      <alignment vertical="center"/>
    </xf>
    <xf numFmtId="0" fontId="3" fillId="0" borderId="0">
      <alignment vertical="center"/>
    </xf>
    <xf numFmtId="0" fontId="2" fillId="0" borderId="0">
      <alignment vertical="center"/>
    </xf>
  </cellStyleXfs>
  <cellXfs count="1151">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29"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8" fillId="0" borderId="5"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178" fontId="18"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vertical="top"/>
    </xf>
    <xf numFmtId="0" fontId="26"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194" fontId="34" fillId="0" borderId="1" xfId="2" applyNumberFormat="1" applyFont="1" applyBorder="1" applyAlignment="1" applyProtection="1">
      <alignment horizontal="center" vertical="center" wrapText="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0" borderId="41" xfId="5" applyFont="1" applyBorder="1" applyAlignment="1">
      <alignment vertical="center" shrinkToFit="1"/>
    </xf>
    <xf numFmtId="0" fontId="18" fillId="2" borderId="28" xfId="5" applyFont="1" applyFill="1" applyBorder="1" applyAlignment="1">
      <alignment horizontal="center" vertical="center"/>
    </xf>
    <xf numFmtId="0" fontId="18" fillId="0" borderId="28" xfId="5" applyFont="1" applyBorder="1" applyAlignment="1">
      <alignment vertical="center" shrinkToFit="1"/>
    </xf>
    <xf numFmtId="0" fontId="18" fillId="0" borderId="43" xfId="5" applyFont="1" applyBorder="1" applyAlignment="1">
      <alignment vertical="center" shrinkToFit="1"/>
    </xf>
    <xf numFmtId="0" fontId="18" fillId="2" borderId="30" xfId="5" applyFont="1" applyFill="1" applyBorder="1" applyAlignment="1">
      <alignment horizontal="center" vertical="center"/>
    </xf>
    <xf numFmtId="0" fontId="18" fillId="0" borderId="30" xfId="5" applyFont="1" applyBorder="1" applyAlignment="1">
      <alignment vertical="center" shrinkToFit="1"/>
    </xf>
    <xf numFmtId="0" fontId="18"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9"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9"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0" borderId="54" xfId="5" applyFont="1" applyBorder="1" applyAlignment="1">
      <alignment horizontal="center" vertical="center" shrinkToFit="1"/>
    </xf>
    <xf numFmtId="186" fontId="18" fillId="0" borderId="3" xfId="5" applyNumberFormat="1" applyFont="1" applyBorder="1" applyAlignment="1">
      <alignment horizontal="center" vertical="center" shrinkToFit="1"/>
    </xf>
    <xf numFmtId="186" fontId="18" fillId="0" borderId="49" xfId="5" applyNumberFormat="1" applyFont="1" applyBorder="1" applyAlignment="1">
      <alignment horizontal="center" vertical="center" shrinkToFit="1"/>
    </xf>
    <xf numFmtId="186" fontId="18" fillId="0" borderId="20" xfId="5" applyNumberFormat="1" applyFont="1" applyBorder="1" applyAlignment="1">
      <alignment horizontal="center" vertical="center" shrinkToFit="1"/>
    </xf>
    <xf numFmtId="186" fontId="18" fillId="0" borderId="28" xfId="5" applyNumberFormat="1" applyFont="1" applyBorder="1" applyAlignment="1">
      <alignment horizontal="center" vertical="center" shrinkToFit="1"/>
    </xf>
    <xf numFmtId="2" fontId="18" fillId="0" borderId="28" xfId="5" applyNumberFormat="1" applyFont="1" applyBorder="1" applyAlignment="1">
      <alignment horizontal="center" vertical="center" shrinkToFit="1"/>
    </xf>
    <xf numFmtId="2" fontId="18" fillId="0" borderId="55" xfId="5" applyNumberFormat="1" applyFont="1" applyBorder="1" applyAlignment="1">
      <alignment horizontal="center" vertical="center" shrinkToFit="1"/>
    </xf>
    <xf numFmtId="0" fontId="18" fillId="2" borderId="34" xfId="5" applyFont="1" applyFill="1" applyBorder="1" applyAlignment="1">
      <alignment horizontal="center" vertical="center"/>
    </xf>
    <xf numFmtId="2" fontId="18" fillId="0" borderId="17" xfId="5" applyNumberFormat="1" applyFont="1" applyBorder="1" applyAlignment="1">
      <alignment horizontal="center" vertical="center" shrinkToFit="1"/>
    </xf>
    <xf numFmtId="2" fontId="18" fillId="0" borderId="5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1"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190" fontId="34" fillId="0" borderId="1" xfId="2" applyNumberFormat="1" applyFont="1" applyBorder="1" applyAlignment="1" applyProtection="1">
      <alignment horizontal="right" vertical="center" shrinkToFit="1"/>
      <protection locked="0"/>
    </xf>
    <xf numFmtId="190" fontId="34" fillId="0" borderId="2" xfId="2" applyNumberFormat="1" applyFont="1" applyBorder="1" applyAlignment="1" applyProtection="1">
      <alignment horizontal="right" vertical="center" shrinkToFit="1"/>
      <protection locked="0"/>
    </xf>
    <xf numFmtId="0" fontId="42" fillId="0" borderId="0" xfId="0" applyFont="1">
      <alignment vertical="center"/>
    </xf>
    <xf numFmtId="0" fontId="40" fillId="0" borderId="0" xfId="0" applyFont="1">
      <alignment vertical="center"/>
    </xf>
    <xf numFmtId="0" fontId="13" fillId="0" borderId="0" xfId="0" applyFont="1">
      <alignment vertical="center"/>
    </xf>
    <xf numFmtId="0" fontId="18"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7"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71"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7" borderId="26" xfId="0" applyFont="1" applyFill="1" applyBorder="1" applyAlignment="1">
      <alignment horizontal="center" vertical="center" shrinkToFit="1"/>
    </xf>
    <xf numFmtId="0" fontId="22"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0" fontId="18" fillId="0" borderId="7" xfId="5" applyFont="1" applyBorder="1" applyAlignment="1">
      <alignment horizontal="center" vertical="center" shrinkToFit="1"/>
    </xf>
    <xf numFmtId="0" fontId="12" fillId="0" borderId="58" xfId="5" applyFont="1" applyBorder="1" applyAlignment="1">
      <alignment vertical="center" shrinkToFit="1"/>
    </xf>
    <xf numFmtId="0" fontId="12" fillId="0" borderId="59" xfId="5" applyFont="1" applyBorder="1" applyAlignment="1">
      <alignment vertical="center" shrinkToFit="1"/>
    </xf>
    <xf numFmtId="0" fontId="12" fillId="0" borderId="64" xfId="5" applyFont="1" applyBorder="1" applyAlignment="1">
      <alignment vertical="center" shrinkToFit="1"/>
    </xf>
    <xf numFmtId="0" fontId="12" fillId="0" borderId="65" xfId="5" applyFont="1" applyBorder="1" applyAlignment="1">
      <alignment vertical="center" shrinkToFit="1"/>
    </xf>
    <xf numFmtId="179" fontId="12" fillId="0" borderId="40" xfId="5" applyNumberFormat="1" applyFont="1" applyBorder="1" applyAlignment="1">
      <alignment horizontal="center" vertical="center" shrinkToFit="1"/>
    </xf>
    <xf numFmtId="179" fontId="12" fillId="0" borderId="50" xfId="5" applyNumberFormat="1" applyFont="1" applyBorder="1" applyAlignment="1">
      <alignment horizontal="center" vertical="center" shrinkToFit="1"/>
    </xf>
    <xf numFmtId="179" fontId="12" fillId="0" borderId="44" xfId="5" applyNumberFormat="1" applyFont="1" applyBorder="1" applyAlignment="1">
      <alignment horizontal="center" vertical="center" shrinkToFit="1"/>
    </xf>
    <xf numFmtId="179" fontId="12" fillId="0" borderId="33" xfId="5" applyNumberFormat="1" applyFont="1" applyBorder="1" applyAlignment="1">
      <alignment horizontal="center" vertical="center" shrinkToFit="1"/>
    </xf>
    <xf numFmtId="2" fontId="12" fillId="0" borderId="39" xfId="5" applyNumberFormat="1" applyFont="1" applyBorder="1" applyAlignment="1">
      <alignment horizontal="center" vertical="center" shrinkToFit="1"/>
    </xf>
    <xf numFmtId="2" fontId="12" fillId="0" borderId="50" xfId="5" applyNumberFormat="1" applyFont="1" applyBorder="1" applyAlignment="1">
      <alignment horizontal="center" vertical="center" shrinkToFit="1"/>
    </xf>
    <xf numFmtId="2" fontId="12" fillId="0" borderId="44" xfId="5" applyNumberFormat="1" applyFont="1" applyBorder="1" applyAlignment="1">
      <alignment horizontal="center" vertical="center" shrinkToFit="1"/>
    </xf>
    <xf numFmtId="2" fontId="12" fillId="0" borderId="33"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7" fillId="0" borderId="9" xfId="2" applyFont="1" applyBorder="1" applyAlignment="1" applyProtection="1">
      <alignment horizontal="center" vertical="center" shrinkToFit="1"/>
      <protection locked="0"/>
    </xf>
    <xf numFmtId="0" fontId="47" fillId="0" borderId="9" xfId="2" applyFont="1" applyBorder="1" applyAlignment="1" applyProtection="1">
      <alignment horizontal="center" vertical="center"/>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76" fontId="47" fillId="2" borderId="1" xfId="2" applyNumberFormat="1" applyFont="1" applyFill="1" applyBorder="1" applyAlignment="1">
      <alignment horizontal="center" vertical="center" shrinkToFit="1"/>
    </xf>
    <xf numFmtId="198"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6" fontId="48" fillId="0" borderId="7" xfId="10" applyNumberFormat="1" applyFont="1" applyBorder="1" applyAlignment="1" applyProtection="1">
      <alignment vertical="center" shrinkToFit="1"/>
      <protection locked="0"/>
    </xf>
    <xf numFmtId="196"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7" fontId="48" fillId="0" borderId="4" xfId="10" applyNumberFormat="1" applyFont="1" applyBorder="1" applyAlignment="1" applyProtection="1">
      <alignment vertical="center" shrinkToFit="1"/>
      <protection locked="0"/>
    </xf>
    <xf numFmtId="197"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2" xfId="2" applyFont="1" applyFill="1" applyBorder="1" applyAlignment="1">
      <alignment horizontal="center" vertical="center" wrapText="1"/>
    </xf>
    <xf numFmtId="176" fontId="47" fillId="0" borderId="2" xfId="2" applyNumberFormat="1" applyFont="1" applyBorder="1" applyAlignment="1">
      <alignment horizontal="center" vertical="center" wrapText="1"/>
    </xf>
    <xf numFmtId="0" fontId="45" fillId="2" borderId="1" xfId="2" applyFont="1" applyFill="1" applyBorder="1" applyAlignment="1">
      <alignment horizontal="center" vertical="center" wrapText="1"/>
    </xf>
    <xf numFmtId="179" fontId="47" fillId="0" borderId="8" xfId="2" applyNumberFormat="1" applyFont="1" applyBorder="1" applyAlignment="1" applyProtection="1">
      <alignment horizontal="center" vertical="center"/>
      <protection locked="0"/>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47"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7"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47" fillId="2" borderId="15" xfId="2" applyFont="1" applyFill="1" applyBorder="1" applyAlignment="1">
      <alignment vertical="center" textRotation="255"/>
    </xf>
    <xf numFmtId="194" fontId="30" fillId="0" borderId="1" xfId="2" applyNumberFormat="1" applyFont="1" applyBorder="1" applyAlignment="1" applyProtection="1">
      <alignment horizontal="center" vertical="center" wrapText="1"/>
      <protection locked="0"/>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15" fillId="0" borderId="2" xfId="7" applyBorder="1" applyAlignment="1">
      <alignment horizontal="center" vertical="center" shrinkToFit="1"/>
    </xf>
    <xf numFmtId="186" fontId="15" fillId="0" borderId="1" xfId="2" applyNumberFormat="1" applyBorder="1" applyAlignment="1">
      <alignment vertical="center"/>
    </xf>
    <xf numFmtId="0" fontId="18" fillId="0" borderId="18"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9" xfId="5" applyFont="1" applyBorder="1" applyAlignment="1">
      <alignment horizontal="center" vertical="center" shrinkToFit="1"/>
    </xf>
    <xf numFmtId="0" fontId="18" fillId="0" borderId="29" xfId="5" applyFont="1" applyBorder="1" applyAlignment="1">
      <alignment vertical="center" shrinkToFit="1"/>
    </xf>
    <xf numFmtId="0" fontId="18" fillId="0" borderId="48" xfId="5" applyFont="1" applyBorder="1" applyAlignment="1">
      <alignment vertical="center" shrinkToFit="1"/>
    </xf>
    <xf numFmtId="0" fontId="18" fillId="0" borderId="27" xfId="5" applyFont="1" applyBorder="1" applyAlignment="1">
      <alignment horizontal="center" vertical="center" shrinkToFit="1"/>
    </xf>
    <xf numFmtId="0" fontId="18" fillId="0" borderId="28" xfId="5" applyFont="1" applyBorder="1" applyAlignment="1">
      <alignment horizontal="center" vertical="center" shrinkToFit="1"/>
    </xf>
    <xf numFmtId="0" fontId="18" fillId="0" borderId="29" xfId="5" applyFont="1" applyBorder="1" applyAlignment="1">
      <alignment horizontal="center" vertical="center" shrinkToFit="1"/>
    </xf>
    <xf numFmtId="2" fontId="18" fillId="0" borderId="48" xfId="5" applyNumberFormat="1" applyFont="1" applyBorder="1" applyAlignment="1">
      <alignment horizontal="center" vertical="center" shrinkToFit="1"/>
    </xf>
    <xf numFmtId="2" fontId="18" fillId="0" borderId="29"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0" fontId="18" fillId="0" borderId="20"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0" fontId="18" fillId="0" borderId="8" xfId="5" applyFont="1" applyBorder="1" applyAlignment="1">
      <alignment horizontal="center" vertical="center" shrinkToFit="1"/>
    </xf>
    <xf numFmtId="179" fontId="18" fillId="0" borderId="27" xfId="5" applyNumberFormat="1" applyFont="1" applyBorder="1" applyAlignment="1">
      <alignment horizontal="center" vertical="center" shrinkToFit="1"/>
    </xf>
    <xf numFmtId="2" fontId="18" fillId="0" borderId="30"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8" xfId="5" applyNumberFormat="1" applyFont="1" applyBorder="1" applyAlignment="1">
      <alignment horizontal="center" vertical="center" shrinkToFit="1"/>
    </xf>
    <xf numFmtId="191" fontId="12" fillId="0" borderId="59" xfId="5" applyNumberFormat="1" applyFont="1" applyBorder="1" applyAlignment="1">
      <alignment vertical="center" shrinkToFit="1"/>
    </xf>
    <xf numFmtId="0" fontId="42" fillId="0" borderId="1" xfId="7" applyFont="1" applyBorder="1" applyAlignment="1">
      <alignment horizontal="center" vertical="center"/>
    </xf>
    <xf numFmtId="0" fontId="49" fillId="0" borderId="2" xfId="2" applyFont="1" applyBorder="1" applyAlignment="1" applyProtection="1">
      <alignment horizontal="center" vertical="center" wrapText="1" shrinkToFit="1"/>
      <protection locked="0"/>
    </xf>
    <xf numFmtId="0" fontId="47" fillId="0" borderId="13" xfId="2" applyFont="1" applyBorder="1" applyAlignment="1" applyProtection="1">
      <alignment horizontal="center" vertical="center" shrinkToFit="1"/>
      <protection locked="0"/>
    </xf>
    <xf numFmtId="202" fontId="47" fillId="0" borderId="1" xfId="2" applyNumberFormat="1"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protection locked="0"/>
    </xf>
    <xf numFmtId="0" fontId="18" fillId="0" borderId="1" xfId="2" applyFont="1" applyBorder="1" applyAlignment="1" applyProtection="1">
      <alignment horizontal="center" vertical="center"/>
      <protection locked="0"/>
    </xf>
    <xf numFmtId="193" fontId="47" fillId="0" borderId="1" xfId="2" applyNumberFormat="1" applyFont="1" applyBorder="1" applyAlignment="1" applyProtection="1">
      <alignment horizontal="center" vertical="center" shrinkToFit="1"/>
      <protection locked="0"/>
    </xf>
    <xf numFmtId="190" fontId="10" fillId="0" borderId="1" xfId="2" applyNumberFormat="1" applyFont="1" applyBorder="1" applyAlignment="1">
      <alignment vertical="center"/>
    </xf>
    <xf numFmtId="0" fontId="18" fillId="6" borderId="0" xfId="4" applyFont="1" applyFill="1">
      <alignment vertical="center"/>
    </xf>
    <xf numFmtId="0" fontId="18" fillId="0" borderId="28" xfId="5" applyFont="1" applyBorder="1" applyAlignment="1">
      <alignment horizontal="right" vertical="center" shrinkToFit="1"/>
    </xf>
    <xf numFmtId="0" fontId="18" fillId="0" borderId="49" xfId="5" applyFont="1" applyBorder="1" applyAlignment="1">
      <alignment vertical="center" shrinkToFit="1"/>
    </xf>
    <xf numFmtId="2" fontId="18" fillId="0" borderId="27" xfId="5" applyNumberFormat="1" applyFont="1" applyBorder="1" applyAlignment="1">
      <alignment horizontal="center" vertical="center" shrinkToFit="1"/>
    </xf>
    <xf numFmtId="179" fontId="18" fillId="0" borderId="30" xfId="5" applyNumberFormat="1" applyFont="1" applyBorder="1" applyAlignment="1">
      <alignment horizontal="center" vertical="center" shrinkToFit="1"/>
    </xf>
    <xf numFmtId="179" fontId="18" fillId="0" borderId="2" xfId="5" applyNumberFormat="1" applyFont="1" applyBorder="1" applyAlignment="1">
      <alignment horizontal="center" vertical="center" shrinkToFit="1"/>
    </xf>
    <xf numFmtId="0" fontId="18" fillId="0" borderId="3" xfId="5" applyFont="1" applyBorder="1" applyAlignment="1">
      <alignment vertical="center" shrinkToFit="1"/>
    </xf>
    <xf numFmtId="179" fontId="18" fillId="0" borderId="20" xfId="5" applyNumberFormat="1" applyFont="1" applyBorder="1" applyAlignment="1">
      <alignment horizontal="center" vertical="center" shrinkToFit="1"/>
    </xf>
    <xf numFmtId="179" fontId="18" fillId="0" borderId="77" xfId="5" applyNumberFormat="1" applyFont="1" applyBorder="1" applyAlignment="1">
      <alignment horizontal="center" vertical="center" shrinkToFit="1"/>
    </xf>
    <xf numFmtId="179" fontId="18" fillId="0" borderId="48" xfId="5" applyNumberFormat="1" applyFont="1" applyBorder="1" applyAlignment="1">
      <alignment horizontal="center" vertical="center" shrinkToFit="1"/>
    </xf>
    <xf numFmtId="179" fontId="18" fillId="0" borderId="3" xfId="5" applyNumberFormat="1" applyFont="1" applyBorder="1" applyAlignment="1">
      <alignment horizontal="center" vertical="center" shrinkToFit="1"/>
    </xf>
    <xf numFmtId="179" fontId="18" fillId="0" borderId="55" xfId="5" applyNumberFormat="1" applyFont="1" applyBorder="1" applyAlignment="1">
      <alignment horizontal="center" vertical="center" shrinkToFit="1"/>
    </xf>
    <xf numFmtId="2" fontId="18" fillId="0" borderId="20" xfId="5" applyNumberFormat="1"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183" fontId="47" fillId="0" borderId="1" xfId="2" applyNumberFormat="1" applyFont="1" applyBorder="1" applyAlignment="1" applyProtection="1">
      <alignment horizontal="center" vertical="center"/>
      <protection locked="0"/>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0" borderId="2" xfId="2" applyFont="1" applyBorder="1" applyAlignment="1">
      <alignment horizontal="center" vertical="center" shrinkToFit="1"/>
    </xf>
    <xf numFmtId="0" fontId="47" fillId="0" borderId="3" xfId="2" applyFont="1" applyBorder="1" applyAlignment="1">
      <alignment horizontal="center" vertical="center" shrinkToFit="1"/>
    </xf>
    <xf numFmtId="0" fontId="47" fillId="0" borderId="8" xfId="2" applyFont="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47" fillId="2" borderId="3" xfId="2" applyFont="1" applyFill="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6" fillId="0" borderId="1" xfId="2" applyFont="1" applyBorder="1" applyAlignment="1">
      <alignment horizontal="center" vertical="center"/>
    </xf>
    <xf numFmtId="0" fontId="12" fillId="0" borderId="3" xfId="2" applyFont="1" applyBorder="1" applyAlignment="1">
      <alignment horizontal="center" vertical="center" shrinkToFit="1"/>
    </xf>
    <xf numFmtId="0" fontId="47" fillId="2" borderId="13" xfId="2" applyFont="1" applyFill="1" applyBorder="1" applyAlignment="1">
      <alignment horizontal="center" vertical="center" textRotation="255" shrinkToFit="1"/>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7" fillId="0" borderId="1" xfId="2" applyFont="1" applyBorder="1" applyAlignment="1">
      <alignment horizontal="center" vertical="center"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0" fontId="47" fillId="2" borderId="14" xfId="2" applyFont="1" applyFill="1" applyBorder="1" applyAlignment="1">
      <alignment horizontal="center"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47" fillId="2" borderId="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4" fontId="47"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0" fontId="47" fillId="0" borderId="12" xfId="2" applyFont="1" applyBorder="1" applyAlignment="1" applyProtection="1">
      <alignment horizontal="center" vertical="center" shrinkToFit="1"/>
      <protection locked="0"/>
    </xf>
    <xf numFmtId="0" fontId="47" fillId="0" borderId="4" xfId="2" applyFont="1" applyBorder="1" applyAlignment="1" applyProtection="1">
      <alignment horizontal="center" vertical="center" shrinkToFit="1"/>
      <protection locked="0"/>
    </xf>
    <xf numFmtId="195" fontId="12" fillId="0" borderId="6" xfId="2" applyNumberFormat="1"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5" xfId="2" applyFont="1" applyBorder="1" applyAlignment="1" applyProtection="1">
      <alignment horizontal="center" vertical="center"/>
      <protection locked="0"/>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5" xfId="2" applyNumberFormat="1" applyFont="1" applyBorder="1" applyAlignment="1" applyProtection="1">
      <alignment horizontal="center" vertical="center"/>
      <protection locked="0"/>
    </xf>
    <xf numFmtId="0" fontId="47" fillId="2" borderId="3" xfId="2" applyFont="1" applyFill="1" applyBorder="1" applyAlignment="1">
      <alignment horizontal="center" vertical="center"/>
    </xf>
    <xf numFmtId="0" fontId="47" fillId="0" borderId="2"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14" fontId="47" fillId="0" borderId="2" xfId="2" applyNumberFormat="1"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14" fontId="47" fillId="0" borderId="9" xfId="2" applyNumberFormat="1" applyFont="1" applyBorder="1" applyAlignment="1" applyProtection="1">
      <alignment horizontal="center" vertical="center"/>
      <protection locked="0"/>
    </xf>
    <xf numFmtId="0" fontId="47" fillId="0" borderId="11" xfId="2" applyFont="1" applyBorder="1" applyAlignment="1" applyProtection="1">
      <alignment horizontal="center" vertical="center"/>
      <protection locked="0"/>
    </xf>
    <xf numFmtId="0" fontId="47" fillId="2" borderId="1" xfId="2" applyFont="1" applyFill="1" applyBorder="1" applyAlignment="1" applyProtection="1">
      <alignment horizontal="center" vertical="center"/>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protection locked="0"/>
    </xf>
    <xf numFmtId="0" fontId="47" fillId="2" borderId="13" xfId="2" applyFont="1" applyFill="1" applyBorder="1" applyAlignment="1">
      <alignment horizontal="center" vertical="center" textRotation="255"/>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12" fillId="0" borderId="2" xfId="2"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182" fontId="47" fillId="0" borderId="1" xfId="2" applyNumberFormat="1" applyFont="1" applyBorder="1" applyAlignment="1" applyProtection="1">
      <alignment horizontal="center" vertical="center"/>
      <protection locked="0"/>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8" xfId="7"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9" fillId="0" borderId="1" xfId="7" applyFont="1" applyBorder="1" applyAlignment="1">
      <alignment horizontal="center" vertical="center" shrinkToFit="1"/>
    </xf>
    <xf numFmtId="0" fontId="12" fillId="0" borderId="1" xfId="7" applyFont="1" applyBorder="1" applyAlignment="1">
      <alignment horizontal="center" vertical="center" shrinkToFit="1"/>
    </xf>
    <xf numFmtId="0" fontId="12" fillId="0" borderId="1" xfId="2" applyFont="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9" fontId="9" fillId="0" borderId="6" xfId="2" applyNumberFormat="1" applyFont="1" applyBorder="1" applyAlignment="1">
      <alignment horizontal="left" vertical="center"/>
    </xf>
    <xf numFmtId="199" fontId="9" fillId="0" borderId="7" xfId="2" applyNumberFormat="1" applyFont="1" applyBorder="1" applyAlignment="1">
      <alignment horizontal="left" vertical="center"/>
    </xf>
    <xf numFmtId="199"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9" fontId="9" fillId="0" borderId="2" xfId="2" applyNumberFormat="1" applyFont="1" applyBorder="1" applyAlignment="1">
      <alignment horizontal="left" vertical="center" shrinkToFit="1"/>
    </xf>
    <xf numFmtId="199" fontId="9" fillId="0" borderId="3" xfId="2" applyNumberFormat="1" applyFont="1" applyBorder="1" applyAlignment="1">
      <alignment horizontal="left" vertical="center" shrinkToFit="1"/>
    </xf>
    <xf numFmtId="199"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9" fontId="9" fillId="0" borderId="9" xfId="2" applyNumberFormat="1" applyFont="1" applyBorder="1" applyAlignment="1">
      <alignment horizontal="left" vertical="center"/>
    </xf>
    <xf numFmtId="199" fontId="9" fillId="0" borderId="10" xfId="2" applyNumberFormat="1" applyFont="1" applyBorder="1" applyAlignment="1">
      <alignment horizontal="left" vertical="center"/>
    </xf>
    <xf numFmtId="199"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9" fontId="9" fillId="0" borderId="6" xfId="2" applyNumberFormat="1" applyFont="1" applyBorder="1" applyAlignment="1">
      <alignment horizontal="center" vertical="center" wrapText="1" shrinkToFit="1"/>
    </xf>
    <xf numFmtId="199" fontId="9" fillId="0" borderId="7" xfId="2" applyNumberFormat="1" applyFont="1" applyBorder="1" applyAlignment="1">
      <alignment horizontal="center" vertical="center" wrapText="1" shrinkToFit="1"/>
    </xf>
    <xf numFmtId="199" fontId="9" fillId="0" borderId="5" xfId="2" applyNumberFormat="1" applyFont="1" applyBorder="1" applyAlignment="1">
      <alignment horizontal="center" vertical="center" wrapText="1" shrinkToFit="1"/>
    </xf>
    <xf numFmtId="199" fontId="9" fillId="0" borderId="9" xfId="2" applyNumberFormat="1" applyFont="1" applyBorder="1" applyAlignment="1">
      <alignment horizontal="center" vertical="center" wrapText="1" shrinkToFit="1"/>
    </xf>
    <xf numFmtId="199" fontId="9" fillId="0" borderId="10" xfId="2" applyNumberFormat="1" applyFont="1" applyBorder="1" applyAlignment="1">
      <alignment horizontal="center" vertical="center" wrapText="1" shrinkToFit="1"/>
    </xf>
    <xf numFmtId="199" fontId="9" fillId="0" borderId="11" xfId="2" applyNumberFormat="1" applyFont="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9" fontId="12" fillId="0" borderId="6" xfId="2" applyNumberFormat="1" applyFont="1" applyBorder="1" applyAlignment="1">
      <alignment horizontal="center" vertical="center" wrapText="1" shrinkToFit="1"/>
    </xf>
    <xf numFmtId="199" fontId="12" fillId="0" borderId="7" xfId="2" applyNumberFormat="1" applyFont="1" applyBorder="1" applyAlignment="1">
      <alignment horizontal="center" vertical="center" wrapText="1" shrinkToFit="1"/>
    </xf>
    <xf numFmtId="199" fontId="12" fillId="0" borderId="5" xfId="2" applyNumberFormat="1" applyFont="1" applyBorder="1" applyAlignment="1">
      <alignment horizontal="center" vertical="center" wrapText="1" shrinkToFit="1"/>
    </xf>
    <xf numFmtId="199" fontId="12" fillId="0" borderId="9" xfId="2" applyNumberFormat="1" applyFont="1" applyBorder="1" applyAlignment="1">
      <alignment horizontal="center" vertical="center" wrapText="1" shrinkToFit="1"/>
    </xf>
    <xf numFmtId="199" fontId="12" fillId="0" borderId="10" xfId="2" applyNumberFormat="1" applyFont="1" applyBorder="1" applyAlignment="1">
      <alignment horizontal="center" vertical="center" wrapText="1" shrinkToFit="1"/>
    </xf>
    <xf numFmtId="199"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9" fontId="12" fillId="0" borderId="6" xfId="2" applyNumberFormat="1" applyFont="1" applyBorder="1" applyAlignment="1">
      <alignment horizontal="left" vertical="center"/>
    </xf>
    <xf numFmtId="199" fontId="12" fillId="0" borderId="7" xfId="2" applyNumberFormat="1" applyFont="1" applyBorder="1" applyAlignment="1">
      <alignment horizontal="left" vertical="center"/>
    </xf>
    <xf numFmtId="199"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9"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9" fontId="12" fillId="0" borderId="9" xfId="2" applyNumberFormat="1" applyFont="1" applyBorder="1" applyAlignment="1">
      <alignment horizontal="left" vertical="center"/>
    </xf>
    <xf numFmtId="199" fontId="12" fillId="0" borderId="10" xfId="2" applyNumberFormat="1" applyFont="1" applyBorder="1" applyAlignment="1">
      <alignment horizontal="left" vertical="center"/>
    </xf>
    <xf numFmtId="199"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0" fontId="47" fillId="0" borderId="1" xfId="2" applyFont="1" applyBorder="1" applyAlignment="1">
      <alignment horizontal="center" vertical="center"/>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49" fontId="47" fillId="0" borderId="2" xfId="2" applyNumberFormat="1" applyFont="1" applyBorder="1" applyAlignment="1">
      <alignment horizontal="center" vertical="center" shrinkToFit="1"/>
    </xf>
    <xf numFmtId="49" fontId="47" fillId="0" borderId="3" xfId="2" applyNumberFormat="1" applyFont="1" applyBorder="1" applyAlignment="1">
      <alignment horizontal="center" vertical="center" shrinkToFit="1"/>
    </xf>
    <xf numFmtId="49" fontId="47" fillId="0" borderId="8" xfId="2" applyNumberFormat="1" applyFont="1" applyBorder="1" applyAlignment="1">
      <alignment horizontal="center" vertical="center" shrinkToFit="1"/>
    </xf>
    <xf numFmtId="0" fontId="47" fillId="0" borderId="2" xfId="2" applyNumberFormat="1" applyFont="1" applyBorder="1" applyAlignment="1">
      <alignment horizontal="center" vertical="center"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4" fontId="47" fillId="0" borderId="2" xfId="2" applyNumberFormat="1" applyFont="1" applyBorder="1" applyAlignment="1">
      <alignment horizontal="center" vertical="center" shrinkToFit="1"/>
    </xf>
    <xf numFmtId="14" fontId="47" fillId="0" borderId="2" xfId="2" applyNumberFormat="1" applyFont="1" applyBorder="1" applyAlignment="1">
      <alignment horizontal="center" vertical="center" shrinkToFit="1"/>
    </xf>
    <xf numFmtId="0" fontId="47" fillId="2" borderId="5" xfId="2" applyFont="1" applyFill="1" applyBorder="1" applyAlignment="1">
      <alignment horizontal="center" vertical="center" wrapText="1" shrinkToFit="1"/>
    </xf>
    <xf numFmtId="200" fontId="47" fillId="0" borderId="6" xfId="2" applyNumberFormat="1" applyFont="1" applyBorder="1" applyAlignment="1" applyProtection="1">
      <alignment horizontal="center" vertical="center"/>
      <protection locked="0"/>
    </xf>
    <xf numFmtId="200" fontId="47" fillId="0" borderId="5" xfId="2" applyNumberFormat="1" applyFont="1" applyBorder="1" applyAlignment="1" applyProtection="1">
      <alignment horizontal="center" vertical="center"/>
      <protection locked="0"/>
    </xf>
    <xf numFmtId="200" fontId="47" fillId="0" borderId="12" xfId="2" applyNumberFormat="1" applyFont="1" applyBorder="1" applyAlignment="1" applyProtection="1">
      <alignment horizontal="center" vertical="center"/>
      <protection locked="0"/>
    </xf>
    <xf numFmtId="200"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200" fontId="47" fillId="0" borderId="9" xfId="2" applyNumberFormat="1" applyFont="1" applyBorder="1" applyAlignment="1" applyProtection="1">
      <alignment horizontal="center" vertical="center"/>
      <protection locked="0"/>
    </xf>
    <xf numFmtId="200" fontId="47" fillId="0" borderId="11" xfId="2" applyNumberFormat="1" applyFont="1" applyBorder="1" applyAlignment="1" applyProtection="1">
      <alignment horizontal="center" vertical="center"/>
      <protection locked="0"/>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51" fillId="0" borderId="10" xfId="2" applyFont="1" applyBorder="1" applyAlignment="1" applyProtection="1">
      <alignment horizontal="left" vertical="top" wrapText="1"/>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1" fontId="47" fillId="0" borderId="2" xfId="2" applyNumberFormat="1" applyFont="1" applyBorder="1" applyAlignment="1" applyProtection="1">
      <alignment horizontal="center" vertical="center"/>
      <protection locked="0"/>
    </xf>
    <xf numFmtId="201" fontId="47" fillId="0" borderId="8" xfId="2" applyNumberFormat="1" applyFont="1" applyBorder="1" applyAlignment="1" applyProtection="1">
      <alignment horizontal="center" vertical="center"/>
      <protection locked="0"/>
    </xf>
    <xf numFmtId="201"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0" fontId="37" fillId="0" borderId="1" xfId="0" applyFont="1" applyBorder="1" applyAlignment="1">
      <alignment horizontal="center" vertical="center"/>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47" fillId="0" borderId="3" xfId="2" applyFont="1" applyBorder="1" applyAlignment="1" applyProtection="1">
      <alignment horizontal="center" vertical="center" shrinkToFit="1"/>
      <protection locked="0"/>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2" borderId="14" xfId="2" applyFont="1" applyFill="1" applyBorder="1" applyAlignment="1">
      <alignment horizontal="center" vertical="center" wrapText="1"/>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13" xfId="2" applyFont="1" applyBorder="1" applyAlignment="1">
      <alignment horizontal="left" vertical="center"/>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6"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0" borderId="9" xfId="2" applyFont="1" applyBorder="1" applyAlignment="1">
      <alignment horizontal="center" vertical="center" wrapText="1" shrinkToFit="1"/>
    </xf>
    <xf numFmtId="0" fontId="47" fillId="2" borderId="1" xfId="2" applyFont="1" applyFill="1" applyBorder="1" applyAlignment="1">
      <alignment horizontal="center" vertical="center" textRotation="255"/>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0" xfId="2" applyFont="1" applyFill="1" applyAlignment="1">
      <alignment horizontal="center" vertical="center" wrapText="1"/>
    </xf>
    <xf numFmtId="0" fontId="37" fillId="0" borderId="1" xfId="0" applyFont="1" applyBorder="1" applyAlignment="1">
      <alignment horizontal="center" vertical="center" textRotation="255"/>
    </xf>
    <xf numFmtId="0" fontId="47" fillId="0" borderId="52"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7" fillId="2" borderId="4" xfId="2" applyFont="1" applyFill="1" applyBorder="1" applyAlignment="1">
      <alignment horizontal="center" vertical="center"/>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2" fillId="2" borderId="14" xfId="2" applyFont="1" applyFill="1" applyBorder="1" applyAlignment="1">
      <alignment horizontal="center"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2" borderId="8" xfId="2" applyFont="1" applyFill="1" applyBorder="1" applyAlignment="1">
      <alignment horizontal="center" vertical="center" wrapTex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2" borderId="6" xfId="2" applyFont="1" applyFill="1" applyBorder="1" applyAlignment="1">
      <alignment horizontal="center" vertical="center" shrinkToFit="1"/>
    </xf>
    <xf numFmtId="0" fontId="55" fillId="2" borderId="7"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55" fillId="0" borderId="14" xfId="2" applyFont="1" applyBorder="1" applyAlignment="1">
      <alignment horizontal="center" vertical="center" wrapText="1"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0" borderId="2"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5" fillId="2" borderId="14"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5"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3"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1" xfId="4" applyFont="1" applyFill="1" applyBorder="1" applyAlignment="1">
      <alignment horizontal="center" vertical="center"/>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5" fillId="2" borderId="1" xfId="4" applyFont="1" applyFill="1" applyBorder="1" applyAlignment="1">
      <alignment horizontal="center" vertical="center" wrapText="1"/>
    </xf>
    <xf numFmtId="0" fontId="45" fillId="2" borderId="1" xfId="4" applyFont="1" applyFill="1" applyBorder="1" applyAlignment="1">
      <alignment horizontal="center" vertical="center" shrinkToFit="1"/>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45" fillId="0" borderId="8" xfId="4" applyFont="1" applyBorder="1" applyAlignment="1">
      <alignment horizontal="center" vertical="center"/>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protection locked="0"/>
    </xf>
    <xf numFmtId="176" fontId="55" fillId="0" borderId="3" xfId="2" applyNumberFormat="1" applyFont="1" applyBorder="1" applyAlignment="1" applyProtection="1">
      <alignment horizontal="center" vertical="center"/>
      <protection locked="0"/>
    </xf>
    <xf numFmtId="176" fontId="55" fillId="0" borderId="8" xfId="2" applyNumberFormat="1" applyFont="1" applyBorder="1" applyAlignment="1" applyProtection="1">
      <alignment horizontal="center" vertical="center"/>
      <protection locked="0"/>
    </xf>
    <xf numFmtId="0" fontId="55" fillId="2" borderId="8" xfId="2" applyFont="1" applyFill="1" applyBorder="1" applyAlignment="1">
      <alignment horizontal="center" vertical="center" shrinkToFit="1"/>
    </xf>
    <xf numFmtId="0" fontId="45" fillId="0" borderId="1" xfId="4" applyFont="1" applyBorder="1" applyAlignment="1">
      <alignment horizontal="center" vertical="center"/>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2" borderId="2" xfId="4" applyFont="1" applyFill="1" applyBorder="1" applyAlignment="1">
      <alignment horizontal="center" vertical="center" shrinkToFit="1"/>
    </xf>
    <xf numFmtId="0" fontId="45" fillId="2" borderId="8" xfId="4" applyFont="1" applyFill="1" applyBorder="1" applyAlignment="1">
      <alignment horizontal="center" vertical="center" shrinkToFit="1"/>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0" borderId="1" xfId="4" applyFont="1" applyBorder="1" applyAlignment="1">
      <alignment horizontal="center" vertical="center" wrapText="1"/>
    </xf>
    <xf numFmtId="0" fontId="55" fillId="0" borderId="2" xfId="2" applyFont="1" applyBorder="1" applyAlignment="1" applyProtection="1">
      <alignment horizontal="center" vertical="center"/>
      <protection locked="0"/>
    </xf>
    <xf numFmtId="0" fontId="55" fillId="0" borderId="8" xfId="2" applyFont="1" applyBorder="1" applyAlignment="1" applyProtection="1">
      <alignment horizontal="center" vertical="center"/>
      <protection locked="0"/>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47" fillId="3" borderId="13" xfId="4" applyFont="1" applyFill="1" applyBorder="1" applyAlignment="1">
      <alignment horizontal="center" vertical="center"/>
    </xf>
    <xf numFmtId="0" fontId="47" fillId="0" borderId="13" xfId="4" applyFont="1" applyBorder="1">
      <alignment vertical="center"/>
    </xf>
    <xf numFmtId="0" fontId="47" fillId="3" borderId="2" xfId="4" applyFont="1" applyFill="1" applyBorder="1" applyAlignment="1">
      <alignment horizontal="center" vertical="center"/>
    </xf>
    <xf numFmtId="0" fontId="47" fillId="3" borderId="3" xfId="4" applyFont="1" applyFill="1" applyBorder="1" applyAlignment="1">
      <alignment horizontal="center" vertical="center"/>
    </xf>
    <xf numFmtId="0" fontId="47" fillId="3" borderId="8" xfId="4" applyFont="1" applyFill="1" applyBorder="1" applyAlignment="1">
      <alignment horizontal="center" vertical="center"/>
    </xf>
    <xf numFmtId="0" fontId="45" fillId="0" borderId="2" xfId="4" applyFont="1" applyBorder="1" applyAlignment="1">
      <alignment horizontal="center" vertical="center" wrapText="1"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7" fillId="3" borderId="14" xfId="4" applyFont="1" applyFill="1" applyBorder="1" applyAlignment="1">
      <alignment horizontal="center"/>
    </xf>
    <xf numFmtId="0" fontId="47" fillId="0" borderId="14" xfId="4" applyFont="1" applyBorder="1">
      <alignment vertical="center"/>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12" fillId="3" borderId="2" xfId="4" applyFont="1" applyFill="1" applyBorder="1" applyAlignment="1">
      <alignment horizontal="center" vertical="center"/>
    </xf>
    <xf numFmtId="0" fontId="12" fillId="3" borderId="3" xfId="4" applyFont="1" applyFill="1" applyBorder="1" applyAlignment="1">
      <alignment horizontal="center" vertical="center"/>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3" borderId="8"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12" fillId="0" borderId="1" xfId="4" applyFont="1" applyBorder="1" applyAlignment="1">
      <alignment horizontal="left" vertical="center" shrinkToFit="1"/>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12" fillId="0" borderId="1" xfId="2" applyFont="1" applyBorder="1" applyAlignment="1" applyProtection="1">
      <alignment horizontal="center" vertical="center" shrinkToFit="1"/>
      <protection locked="0"/>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45" fillId="0" borderId="13" xfId="4" applyFont="1" applyBorder="1" applyAlignment="1">
      <alignment horizontal="center" vertical="center" wrapTex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2" fillId="0" borderId="0" xfId="2" applyFont="1" applyAlignment="1">
      <alignment horizontal="center" vertical="center" shrinkToFit="1"/>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33" fillId="0" borderId="0" xfId="2" applyFont="1" applyAlignment="1">
      <alignment vertical="center" wrapText="1"/>
    </xf>
    <xf numFmtId="0" fontId="29" fillId="0" borderId="10" xfId="0" applyFont="1" applyBorder="1" applyAlignment="1">
      <alignment horizontal="center" vertical="center" shrinkToFit="1"/>
    </xf>
    <xf numFmtId="0" fontId="29" fillId="0" borderId="7"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18" fillId="2" borderId="1" xfId="5" applyFont="1" applyFill="1" applyBorder="1" applyAlignment="1">
      <alignment horizontal="center" vertical="center" wrapText="1"/>
    </xf>
    <xf numFmtId="0" fontId="18" fillId="2" borderId="1" xfId="5" applyFont="1" applyFill="1" applyBorder="1" applyAlignment="1">
      <alignment horizontal="center" vertical="center"/>
    </xf>
    <xf numFmtId="0" fontId="30" fillId="2" borderId="1" xfId="5" applyFont="1" applyFill="1" applyBorder="1" applyAlignment="1">
      <alignment horizontal="center" vertical="center" wrapText="1"/>
    </xf>
    <xf numFmtId="0" fontId="12" fillId="0" borderId="0" xfId="2" applyFont="1" applyAlignment="1">
      <alignment horizontal="center" vertical="center"/>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29" fillId="0" borderId="10" xfId="0" applyFont="1" applyBorder="1" applyAlignment="1">
      <alignment horizontal="left" vertical="center"/>
    </xf>
    <xf numFmtId="0" fontId="29" fillId="0" borderId="0" xfId="0" applyFont="1" applyAlignment="1">
      <alignment horizontal="left" vertical="center"/>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18" fillId="2" borderId="8" xfId="2" applyFont="1" applyFill="1" applyBorder="1" applyAlignment="1" applyProtection="1">
      <alignment horizontal="center" vertical="center" wrapText="1"/>
      <protection locked="0"/>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8" fillId="0" borderId="1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0" borderId="6" xfId="2" applyFont="1" applyBorder="1" applyAlignment="1" applyProtection="1">
      <alignment horizontal="left" vertical="center" shrinkToFit="1"/>
      <protection locked="0"/>
    </xf>
    <xf numFmtId="0" fontId="18" fillId="0" borderId="7" xfId="2" applyFont="1" applyBorder="1" applyAlignment="1" applyProtection="1">
      <alignment horizontal="left" vertical="center" shrinkToFit="1"/>
      <protection locked="0"/>
    </xf>
    <xf numFmtId="0" fontId="18" fillId="0" borderId="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27" fillId="0" borderId="1"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shrinkToFit="1"/>
      <protection locked="0"/>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0" fontId="29" fillId="0" borderId="1" xfId="0" applyFont="1" applyBorder="1">
      <alignment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29" fillId="0" borderId="3" xfId="0" applyFont="1" applyBorder="1" applyAlignment="1">
      <alignment horizontal="center" vertical="center"/>
    </xf>
    <xf numFmtId="188" fontId="43" fillId="0" borderId="6" xfId="0" applyNumberFormat="1" applyFont="1" applyBorder="1" applyAlignment="1">
      <alignment horizontal="center" vertical="center"/>
    </xf>
    <xf numFmtId="0" fontId="29" fillId="0" borderId="7" xfId="0" applyFont="1" applyBorder="1">
      <alignment vertical="center"/>
    </xf>
    <xf numFmtId="0" fontId="29" fillId="0" borderId="5" xfId="0" applyFont="1" applyBorder="1">
      <alignment vertical="center"/>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177" fontId="26" fillId="0" borderId="6" xfId="5" applyNumberFormat="1" applyFont="1" applyBorder="1" applyAlignment="1">
      <alignment horizontal="center" vertical="center" wrapText="1" shrinkToFit="1"/>
    </xf>
    <xf numFmtId="177" fontId="26" fillId="0" borderId="7" xfId="5" applyNumberFormat="1" applyFont="1" applyBorder="1" applyAlignment="1">
      <alignment horizontal="center" vertical="center" wrapText="1" shrinkToFit="1"/>
    </xf>
    <xf numFmtId="177" fontId="26" fillId="0" borderId="5" xfId="5" applyNumberFormat="1" applyFont="1" applyBorder="1" applyAlignment="1">
      <alignment horizontal="center" vertical="center" wrapText="1" shrinkToFit="1"/>
    </xf>
    <xf numFmtId="177" fontId="26" fillId="0" borderId="9" xfId="5" applyNumberFormat="1" applyFont="1" applyBorder="1" applyAlignment="1">
      <alignment horizontal="center" vertical="center" wrapText="1" shrinkToFit="1"/>
    </xf>
    <xf numFmtId="177" fontId="26" fillId="0" borderId="10" xfId="5" applyNumberFormat="1" applyFont="1" applyBorder="1" applyAlignment="1">
      <alignment horizontal="center" vertical="center" wrapText="1" shrinkToFit="1"/>
    </xf>
    <xf numFmtId="177" fontId="26"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18" fillId="2" borderId="8" xfId="5" applyFont="1" applyFill="1" applyBorder="1" applyAlignment="1">
      <alignment horizontal="center" vertical="center"/>
    </xf>
    <xf numFmtId="0" fontId="26"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2" fillId="0" borderId="62" xfId="5" applyFont="1" applyBorder="1" applyAlignment="1">
      <alignment horizontal="center" vertical="center" shrinkToFit="1"/>
    </xf>
    <xf numFmtId="0" fontId="12" fillId="0" borderId="47" xfId="5" applyFont="1" applyBorder="1" applyAlignment="1">
      <alignment horizontal="center" vertical="center" shrinkToFit="1"/>
    </xf>
    <xf numFmtId="191" fontId="12" fillId="0" borderId="60" xfId="5" applyNumberFormat="1" applyFont="1" applyBorder="1" applyAlignment="1">
      <alignment horizontal="center" vertical="center" shrinkToFit="1"/>
    </xf>
    <xf numFmtId="0" fontId="12" fillId="0" borderId="61" xfId="5" applyFont="1" applyBorder="1" applyAlignment="1">
      <alignment horizontal="center" vertical="center" shrinkToFit="1"/>
    </xf>
    <xf numFmtId="0" fontId="12" fillId="0" borderId="60" xfId="5" applyFont="1" applyBorder="1" applyAlignment="1">
      <alignment horizontal="center" vertical="center" shrinkToFit="1"/>
    </xf>
    <xf numFmtId="0" fontId="12" fillId="0" borderId="63" xfId="5" applyFont="1" applyBorder="1" applyAlignment="1">
      <alignment horizontal="center" vertical="center" shrinkToFit="1"/>
    </xf>
    <xf numFmtId="0" fontId="12" fillId="0" borderId="25" xfId="5" applyFont="1" applyBorder="1" applyAlignment="1">
      <alignment horizontal="center" vertical="center" shrinkToFit="1"/>
    </xf>
    <xf numFmtId="179" fontId="12" fillId="2" borderId="35" xfId="5" applyNumberFormat="1" applyFont="1" applyFill="1" applyBorder="1" applyAlignment="1">
      <alignment horizontal="center" vertical="center" shrinkToFit="1"/>
    </xf>
    <xf numFmtId="179" fontId="12" fillId="2" borderId="26"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0" fontId="12" fillId="0" borderId="36"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37" xfId="5" applyFont="1" applyBorder="1" applyAlignment="1">
      <alignment horizontal="center" vertical="center" shrinkToFit="1"/>
    </xf>
    <xf numFmtId="0" fontId="12" fillId="0" borderId="35" xfId="5" applyFont="1" applyBorder="1" applyAlignment="1">
      <alignment horizontal="center" vertical="center" shrinkToFit="1"/>
    </xf>
    <xf numFmtId="0" fontId="12" fillId="0" borderId="26" xfId="5" applyFont="1" applyBorder="1" applyAlignment="1">
      <alignment horizontal="center" vertical="center" shrinkToFit="1"/>
    </xf>
    <xf numFmtId="0" fontId="18" fillId="2" borderId="22"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0" borderId="1" xfId="5" applyFont="1" applyBorder="1" applyAlignment="1">
      <alignment horizontal="left"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66" xfId="5" applyFont="1" applyBorder="1" applyAlignment="1">
      <alignment horizontal="center" vertical="center"/>
    </xf>
    <xf numFmtId="0" fontId="12" fillId="0" borderId="26" xfId="5" applyFont="1" applyBorder="1" applyAlignment="1">
      <alignment horizontal="center" vertical="center"/>
    </xf>
    <xf numFmtId="0" fontId="12" fillId="0" borderId="67" xfId="5" applyFont="1" applyBorder="1" applyAlignment="1">
      <alignment horizontal="center" vertical="center"/>
    </xf>
    <xf numFmtId="0" fontId="12" fillId="0" borderId="58" xfId="5" applyFont="1" applyBorder="1" applyAlignment="1">
      <alignment horizontal="center" vertical="center" shrinkToFit="1"/>
    </xf>
    <xf numFmtId="0" fontId="12" fillId="0" borderId="45" xfId="5" applyFont="1" applyBorder="1" applyAlignment="1">
      <alignment horizontal="center" vertical="center" shrinkToFit="1"/>
    </xf>
    <xf numFmtId="0" fontId="12" fillId="0" borderId="57"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0" xfId="2" applyFont="1" applyAlignment="1">
      <alignment vertical="center"/>
    </xf>
    <xf numFmtId="0" fontId="29"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8" xfId="2" applyFont="1" applyBorder="1" applyAlignment="1">
      <alignment horizontal="center" vertical="center" shrinkToFit="1"/>
    </xf>
    <xf numFmtId="0" fontId="59" fillId="0" borderId="6" xfId="2" applyFont="1" applyBorder="1" applyAlignment="1">
      <alignment horizontal="left" vertical="top" wrapText="1"/>
    </xf>
    <xf numFmtId="0" fontId="59" fillId="0" borderId="7" xfId="2" applyFont="1" applyBorder="1" applyAlignment="1">
      <alignment horizontal="left" vertical="top"/>
    </xf>
    <xf numFmtId="0" fontId="59" fillId="0" borderId="5" xfId="2" applyFont="1" applyBorder="1" applyAlignment="1">
      <alignment horizontal="left" vertical="top"/>
    </xf>
    <xf numFmtId="0" fontId="59" fillId="0" borderId="12" xfId="2" applyFont="1" applyBorder="1" applyAlignment="1">
      <alignment horizontal="left" vertical="top"/>
    </xf>
    <xf numFmtId="0" fontId="59" fillId="0" borderId="0" xfId="2" applyFont="1" applyAlignment="1">
      <alignment horizontal="left" vertical="top"/>
    </xf>
    <xf numFmtId="0" fontId="59" fillId="0" borderId="4" xfId="2" applyFont="1" applyBorder="1" applyAlignment="1">
      <alignment horizontal="left" vertical="top"/>
    </xf>
    <xf numFmtId="0" fontId="59" fillId="0" borderId="9" xfId="2" applyFont="1" applyBorder="1" applyAlignment="1">
      <alignment horizontal="left" vertical="top"/>
    </xf>
    <xf numFmtId="0" fontId="59" fillId="0" borderId="10" xfId="2" applyFont="1" applyBorder="1" applyAlignment="1">
      <alignment horizontal="left" vertical="top"/>
    </xf>
    <xf numFmtId="0" fontId="59"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167">
    <dxf>
      <font>
        <color theme="0"/>
      </font>
    </dxf>
    <dxf>
      <font>
        <color theme="0"/>
      </font>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FFCCFF"/>
      <color rgb="FFFFFFCC"/>
      <color rgb="FFFF99FF"/>
      <color rgb="FFFF00FF"/>
      <color rgb="FF0000FF"/>
      <color rgb="FF00FF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pn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jpeg"/><Relationship Id="rId1" Type="http://schemas.openxmlformats.org/officeDocument/2006/relationships/image" Target="../media/image16.jpeg"/><Relationship Id="rId4" Type="http://schemas.openxmlformats.org/officeDocument/2006/relationships/image" Target="../media/image19.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 Id="rId4" Type="http://schemas.openxmlformats.org/officeDocument/2006/relationships/image" Target="../media/image27.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eg"/><Relationship Id="rId4" Type="http://schemas.openxmlformats.org/officeDocument/2006/relationships/image" Target="../media/image59.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2.jpeg"/><Relationship Id="rId2" Type="http://schemas.openxmlformats.org/officeDocument/2006/relationships/image" Target="../media/image61.jpeg"/><Relationship Id="rId1" Type="http://schemas.openxmlformats.org/officeDocument/2006/relationships/image" Target="../media/image60.jpeg"/><Relationship Id="rId4" Type="http://schemas.openxmlformats.org/officeDocument/2006/relationships/image" Target="../media/image63.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6.jpeg"/><Relationship Id="rId2" Type="http://schemas.openxmlformats.org/officeDocument/2006/relationships/image" Target="../media/image65.jpeg"/><Relationship Id="rId1" Type="http://schemas.openxmlformats.org/officeDocument/2006/relationships/image" Target="../media/image64.jpeg"/><Relationship Id="rId4" Type="http://schemas.openxmlformats.org/officeDocument/2006/relationships/image" Target="../media/image67.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0.jp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4.jpeg"/><Relationship Id="rId2" Type="http://schemas.openxmlformats.org/officeDocument/2006/relationships/image" Target="../media/image73.jpeg"/><Relationship Id="rId1" Type="http://schemas.openxmlformats.org/officeDocument/2006/relationships/image" Target="../media/image72.jpeg"/><Relationship Id="rId4" Type="http://schemas.openxmlformats.org/officeDocument/2006/relationships/image" Target="../media/image75.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2.jpeg"/><Relationship Id="rId2" Type="http://schemas.openxmlformats.org/officeDocument/2006/relationships/image" Target="../media/image81.jpeg"/><Relationship Id="rId1" Type="http://schemas.openxmlformats.org/officeDocument/2006/relationships/image" Target="../media/image80.jpeg"/><Relationship Id="rId4" Type="http://schemas.openxmlformats.org/officeDocument/2006/relationships/image" Target="../media/image83.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6.jpeg"/><Relationship Id="rId2" Type="http://schemas.openxmlformats.org/officeDocument/2006/relationships/image" Target="../media/image85.jpeg"/><Relationship Id="rId1" Type="http://schemas.openxmlformats.org/officeDocument/2006/relationships/image" Target="../media/image84.jpeg"/><Relationship Id="rId4" Type="http://schemas.openxmlformats.org/officeDocument/2006/relationships/image" Target="../media/image87.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0.jpeg"/><Relationship Id="rId2" Type="http://schemas.openxmlformats.org/officeDocument/2006/relationships/image" Target="../media/image89.jpeg"/><Relationship Id="rId1" Type="http://schemas.openxmlformats.org/officeDocument/2006/relationships/image" Target="../media/image88.jpeg"/><Relationship Id="rId4" Type="http://schemas.openxmlformats.org/officeDocument/2006/relationships/image" Target="../media/image91.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4.jpeg"/><Relationship Id="rId2" Type="http://schemas.openxmlformats.org/officeDocument/2006/relationships/image" Target="../media/image93.jpeg"/><Relationship Id="rId1" Type="http://schemas.openxmlformats.org/officeDocument/2006/relationships/image" Target="../media/image92.jpeg"/><Relationship Id="rId4" Type="http://schemas.openxmlformats.org/officeDocument/2006/relationships/image" Target="../media/image95.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8.jpeg"/><Relationship Id="rId2" Type="http://schemas.openxmlformats.org/officeDocument/2006/relationships/image" Target="../media/image97.jpeg"/><Relationship Id="rId1" Type="http://schemas.openxmlformats.org/officeDocument/2006/relationships/image" Target="../media/image96.jpeg"/><Relationship Id="rId4" Type="http://schemas.openxmlformats.org/officeDocument/2006/relationships/image" Target="../media/image99.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jpeg"/><Relationship Id="rId4" Type="http://schemas.openxmlformats.org/officeDocument/2006/relationships/image" Target="../media/image103.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jpeg"/><Relationship Id="rId1" Type="http://schemas.openxmlformats.org/officeDocument/2006/relationships/image" Target="../media/image104.jpeg"/><Relationship Id="rId4" Type="http://schemas.openxmlformats.org/officeDocument/2006/relationships/image" Target="../media/image107.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0.jpeg"/><Relationship Id="rId2" Type="http://schemas.openxmlformats.org/officeDocument/2006/relationships/image" Target="../media/image109.jpeg"/><Relationship Id="rId1" Type="http://schemas.openxmlformats.org/officeDocument/2006/relationships/image" Target="../media/image108.jpeg"/><Relationship Id="rId4" Type="http://schemas.openxmlformats.org/officeDocument/2006/relationships/image" Target="../media/image111.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4.jpeg"/><Relationship Id="rId2" Type="http://schemas.openxmlformats.org/officeDocument/2006/relationships/image" Target="../media/image113.jpeg"/><Relationship Id="rId1" Type="http://schemas.openxmlformats.org/officeDocument/2006/relationships/image" Target="../media/image112.jpeg"/><Relationship Id="rId4" Type="http://schemas.openxmlformats.org/officeDocument/2006/relationships/image" Target="../media/image115.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8.jpeg"/><Relationship Id="rId2" Type="http://schemas.openxmlformats.org/officeDocument/2006/relationships/image" Target="../media/image117.jpeg"/><Relationship Id="rId1" Type="http://schemas.openxmlformats.org/officeDocument/2006/relationships/image" Target="../media/image116.jpeg"/><Relationship Id="rId4" Type="http://schemas.openxmlformats.org/officeDocument/2006/relationships/image" Target="../media/image119.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 Id="rId4" Type="http://schemas.openxmlformats.org/officeDocument/2006/relationships/image" Target="../media/image123.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6.jpeg"/><Relationship Id="rId2" Type="http://schemas.openxmlformats.org/officeDocument/2006/relationships/image" Target="../media/image125.jpeg"/><Relationship Id="rId1" Type="http://schemas.openxmlformats.org/officeDocument/2006/relationships/image" Target="../media/image124.jpeg"/><Relationship Id="rId4" Type="http://schemas.openxmlformats.org/officeDocument/2006/relationships/image" Target="../media/image127.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30.jpeg"/><Relationship Id="rId2" Type="http://schemas.openxmlformats.org/officeDocument/2006/relationships/image" Target="../media/image129.jpeg"/><Relationship Id="rId1" Type="http://schemas.openxmlformats.org/officeDocument/2006/relationships/image" Target="../media/image128.jpeg"/><Relationship Id="rId4" Type="http://schemas.openxmlformats.org/officeDocument/2006/relationships/image" Target="../media/image131.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4.jpeg"/><Relationship Id="rId2" Type="http://schemas.openxmlformats.org/officeDocument/2006/relationships/image" Target="../media/image133.jpeg"/><Relationship Id="rId1" Type="http://schemas.openxmlformats.org/officeDocument/2006/relationships/image" Target="../media/image132.jpeg"/><Relationship Id="rId4" Type="http://schemas.openxmlformats.org/officeDocument/2006/relationships/image" Target="../media/image135.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38.jpeg"/><Relationship Id="rId2" Type="http://schemas.openxmlformats.org/officeDocument/2006/relationships/image" Target="../media/image137.jpeg"/><Relationship Id="rId1" Type="http://schemas.openxmlformats.org/officeDocument/2006/relationships/image" Target="../media/image136.jpeg"/><Relationship Id="rId4" Type="http://schemas.openxmlformats.org/officeDocument/2006/relationships/image" Target="../media/image139.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42.jpeg"/><Relationship Id="rId2" Type="http://schemas.openxmlformats.org/officeDocument/2006/relationships/image" Target="../media/image141.jpeg"/><Relationship Id="rId1" Type="http://schemas.openxmlformats.org/officeDocument/2006/relationships/image" Target="../media/image140.jpeg"/><Relationship Id="rId4" Type="http://schemas.openxmlformats.org/officeDocument/2006/relationships/image" Target="../media/image143.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46.jpeg"/><Relationship Id="rId2" Type="http://schemas.openxmlformats.org/officeDocument/2006/relationships/image" Target="../media/image145.jpeg"/><Relationship Id="rId1" Type="http://schemas.openxmlformats.org/officeDocument/2006/relationships/image" Target="../media/image144.jpeg"/><Relationship Id="rId4" Type="http://schemas.openxmlformats.org/officeDocument/2006/relationships/image" Target="../media/image147.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50.jpeg"/><Relationship Id="rId2" Type="http://schemas.openxmlformats.org/officeDocument/2006/relationships/image" Target="../media/image149.jpeg"/><Relationship Id="rId1" Type="http://schemas.openxmlformats.org/officeDocument/2006/relationships/image" Target="../media/image148.jpeg"/><Relationship Id="rId4" Type="http://schemas.openxmlformats.org/officeDocument/2006/relationships/image" Target="../media/image151.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4.jpeg"/><Relationship Id="rId2" Type="http://schemas.openxmlformats.org/officeDocument/2006/relationships/image" Target="../media/image153.jpeg"/><Relationship Id="rId1" Type="http://schemas.openxmlformats.org/officeDocument/2006/relationships/image" Target="../media/image152.jpeg"/><Relationship Id="rId4" Type="http://schemas.openxmlformats.org/officeDocument/2006/relationships/image" Target="../media/image155.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58.jpeg"/><Relationship Id="rId2" Type="http://schemas.openxmlformats.org/officeDocument/2006/relationships/image" Target="../media/image157.jpeg"/><Relationship Id="rId1" Type="http://schemas.openxmlformats.org/officeDocument/2006/relationships/image" Target="../media/image156.jpeg"/><Relationship Id="rId4" Type="http://schemas.openxmlformats.org/officeDocument/2006/relationships/image" Target="../media/image159.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62.jpeg"/><Relationship Id="rId2" Type="http://schemas.openxmlformats.org/officeDocument/2006/relationships/image" Target="../media/image161.jpeg"/><Relationship Id="rId1" Type="http://schemas.openxmlformats.org/officeDocument/2006/relationships/image" Target="../media/image160.jpeg"/><Relationship Id="rId4" Type="http://schemas.openxmlformats.org/officeDocument/2006/relationships/image" Target="../media/image163.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66.jpeg"/><Relationship Id="rId2" Type="http://schemas.openxmlformats.org/officeDocument/2006/relationships/image" Target="../media/image165.jpeg"/><Relationship Id="rId1" Type="http://schemas.openxmlformats.org/officeDocument/2006/relationships/image" Target="../media/image164.jpeg"/><Relationship Id="rId4" Type="http://schemas.openxmlformats.org/officeDocument/2006/relationships/image" Target="../media/image167.jpeg"/></Relationships>
</file>

<file path=xl/drawings/_rels/drawing48.xml.rels><?xml version="1.0" encoding="UTF-8" standalone="yes"?>
<Relationships xmlns="http://schemas.openxmlformats.org/package/2006/relationships"><Relationship Id="rId2" Type="http://schemas.openxmlformats.org/officeDocument/2006/relationships/image" Target="../media/image169.jpeg"/><Relationship Id="rId1" Type="http://schemas.openxmlformats.org/officeDocument/2006/relationships/image" Target="../media/image168.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70.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3.jpeg"/><Relationship Id="rId2" Type="http://schemas.openxmlformats.org/officeDocument/2006/relationships/image" Target="../media/image172.jpeg"/><Relationship Id="rId1" Type="http://schemas.openxmlformats.org/officeDocument/2006/relationships/image" Target="../media/image171.jpeg"/><Relationship Id="rId6" Type="http://schemas.openxmlformats.org/officeDocument/2006/relationships/image" Target="../media/image176.jpeg"/><Relationship Id="rId5" Type="http://schemas.openxmlformats.org/officeDocument/2006/relationships/image" Target="../media/image175.jpeg"/><Relationship Id="rId4" Type="http://schemas.openxmlformats.org/officeDocument/2006/relationships/image" Target="../media/image174.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79.jpeg"/><Relationship Id="rId2" Type="http://schemas.openxmlformats.org/officeDocument/2006/relationships/image" Target="../media/image178.jpeg"/><Relationship Id="rId1" Type="http://schemas.openxmlformats.org/officeDocument/2006/relationships/image" Target="../media/image177.jpeg"/><Relationship Id="rId6" Type="http://schemas.openxmlformats.org/officeDocument/2006/relationships/image" Target="../media/image182.jpeg"/><Relationship Id="rId5" Type="http://schemas.openxmlformats.org/officeDocument/2006/relationships/image" Target="../media/image181.jpeg"/><Relationship Id="rId4" Type="http://schemas.openxmlformats.org/officeDocument/2006/relationships/image" Target="../media/image180.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5.jpeg"/><Relationship Id="rId2" Type="http://schemas.openxmlformats.org/officeDocument/2006/relationships/image" Target="../media/image184.jpeg"/><Relationship Id="rId1" Type="http://schemas.openxmlformats.org/officeDocument/2006/relationships/image" Target="../media/image183.jpeg"/><Relationship Id="rId6" Type="http://schemas.openxmlformats.org/officeDocument/2006/relationships/image" Target="../media/image188.jpeg"/><Relationship Id="rId5" Type="http://schemas.openxmlformats.org/officeDocument/2006/relationships/image" Target="../media/image187.jpeg"/><Relationship Id="rId4" Type="http://schemas.openxmlformats.org/officeDocument/2006/relationships/image" Target="../media/image186.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89.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55.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56.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57.xml.rels><?xml version="1.0" encoding="UTF-8" standalone="yes"?>
<Relationships xmlns="http://schemas.openxmlformats.org/package/2006/relationships"><Relationship Id="rId1" Type="http://schemas.openxmlformats.org/officeDocument/2006/relationships/image" Target="../media/image193.emf"/></Relationships>
</file>

<file path=xl/drawings/_rels/drawing58.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195.emf"/></Relationships>
</file>

<file path=xl/drawings/_rels/drawing60.xml.rels><?xml version="1.0" encoding="UTF-8" standalone="yes"?>
<Relationships xmlns="http://schemas.openxmlformats.org/package/2006/relationships"><Relationship Id="rId2" Type="http://schemas.openxmlformats.org/officeDocument/2006/relationships/image" Target="../media/image197.png"/><Relationship Id="rId1" Type="http://schemas.openxmlformats.org/officeDocument/2006/relationships/image" Target="../media/image196.emf"/></Relationships>
</file>

<file path=xl/drawings/_rels/drawing61.xml.rels><?xml version="1.0" encoding="UTF-8" standalone="yes"?>
<Relationships xmlns="http://schemas.openxmlformats.org/package/2006/relationships"><Relationship Id="rId2" Type="http://schemas.openxmlformats.org/officeDocument/2006/relationships/image" Target="../media/image198.png"/><Relationship Id="rId1" Type="http://schemas.openxmlformats.org/officeDocument/2006/relationships/image" Target="../media/image196.emf"/></Relationships>
</file>

<file path=xl/drawings/_rels/drawing62.xml.rels><?xml version="1.0" encoding="UTF-8" standalone="yes"?>
<Relationships xmlns="http://schemas.openxmlformats.org/package/2006/relationships"><Relationship Id="rId2" Type="http://schemas.openxmlformats.org/officeDocument/2006/relationships/image" Target="../media/image199.png"/><Relationship Id="rId1" Type="http://schemas.openxmlformats.org/officeDocument/2006/relationships/image" Target="../media/image196.emf"/></Relationships>
</file>

<file path=xl/drawings/_rels/drawing63.xml.rels><?xml version="1.0" encoding="UTF-8" standalone="yes"?>
<Relationships xmlns="http://schemas.openxmlformats.org/package/2006/relationships"><Relationship Id="rId2" Type="http://schemas.openxmlformats.org/officeDocument/2006/relationships/image" Target="../media/image200.png"/><Relationship Id="rId1" Type="http://schemas.openxmlformats.org/officeDocument/2006/relationships/image" Target="../media/image196.emf"/></Relationships>
</file>

<file path=xl/drawings/_rels/drawing64.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65.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66.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67.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68.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69.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0.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1.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2.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3.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4.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5.xml.rels><?xml version="1.0" encoding="UTF-8" standalone="yes"?>
<Relationships xmlns="http://schemas.openxmlformats.org/package/2006/relationships"><Relationship Id="rId1" Type="http://schemas.openxmlformats.org/officeDocument/2006/relationships/image" Target="../media/image190.emf"/></Relationships>
</file>

<file path=xl/drawings/_rels/drawing76.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77.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78.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79.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80.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81.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82.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83.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84.xml.rels><?xml version="1.0" encoding="UTF-8" standalone="yes"?>
<Relationships xmlns="http://schemas.openxmlformats.org/package/2006/relationships"><Relationship Id="rId1" Type="http://schemas.openxmlformats.org/officeDocument/2006/relationships/image" Target="../media/image191.emf"/></Relationships>
</file>

<file path=xl/drawings/_rels/drawing85.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86.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87.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88.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89.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90.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91.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92.xml.rels><?xml version="1.0" encoding="UTF-8" standalone="yes"?>
<Relationships xmlns="http://schemas.openxmlformats.org/package/2006/relationships"><Relationship Id="rId1" Type="http://schemas.openxmlformats.org/officeDocument/2006/relationships/image" Target="../media/image192.emf"/></Relationships>
</file>

<file path=xl/drawings/_rels/drawing93.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94.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95.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96.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97.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98.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99.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194.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195.emf"/></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66675</xdr:colOff>
      <xdr:row>5</xdr:row>
      <xdr:rowOff>66675</xdr:rowOff>
    </xdr:from>
    <xdr:to>
      <xdr:col>20</xdr:col>
      <xdr:colOff>190499</xdr:colOff>
      <xdr:row>17</xdr:row>
      <xdr:rowOff>609600</xdr:rowOff>
    </xdr:to>
    <xdr:grpSp>
      <xdr:nvGrpSpPr>
        <xdr:cNvPr id="8" name="グループ化 7">
          <a:extLst>
            <a:ext uri="{FF2B5EF4-FFF2-40B4-BE49-F238E27FC236}">
              <a16:creationId xmlns:a16="http://schemas.microsoft.com/office/drawing/2014/main" id="{5E97CBEC-B6DB-7B2F-7B36-2D43ED6F31F1}"/>
            </a:ext>
          </a:extLst>
        </xdr:cNvPr>
        <xdr:cNvGrpSpPr/>
      </xdr:nvGrpSpPr>
      <xdr:grpSpPr>
        <a:xfrm>
          <a:off x="504825" y="1133475"/>
          <a:ext cx="5781674" cy="5800725"/>
          <a:chOff x="438150" y="1066800"/>
          <a:chExt cx="5781674" cy="5800725"/>
        </a:xfrm>
      </xdr:grpSpPr>
      <xdr:pic>
        <xdr:nvPicPr>
          <xdr:cNvPr id="5" name="図 4">
            <a:extLst>
              <a:ext uri="{FF2B5EF4-FFF2-40B4-BE49-F238E27FC236}">
                <a16:creationId xmlns:a16="http://schemas.microsoft.com/office/drawing/2014/main" id="{D684C6CF-6226-4C29-9499-5E6337814007}"/>
              </a:ext>
            </a:extLst>
          </xdr:cNvPr>
          <xdr:cNvPicPr>
            <a:picLocks noChangeAspect="1"/>
          </xdr:cNvPicPr>
        </xdr:nvPicPr>
        <xdr:blipFill rotWithShape="1">
          <a:blip xmlns:r="http://schemas.openxmlformats.org/officeDocument/2006/relationships" r:embed="rId1"/>
          <a:srcRect t="8433" r="5654" b="10041"/>
          <a:stretch>
            <a:fillRect/>
          </a:stretch>
        </xdr:blipFill>
        <xdr:spPr>
          <a:xfrm>
            <a:off x="438150" y="1066800"/>
            <a:ext cx="5781674" cy="5800725"/>
          </a:xfrm>
          <a:prstGeom prst="rect">
            <a:avLst/>
          </a:prstGeom>
        </xdr:spPr>
      </xdr:pic>
      <xdr:sp macro="" textlink="">
        <xdr:nvSpPr>
          <xdr:cNvPr id="6" name="楕円 5">
            <a:extLst>
              <a:ext uri="{FF2B5EF4-FFF2-40B4-BE49-F238E27FC236}">
                <a16:creationId xmlns:a16="http://schemas.microsoft.com/office/drawing/2014/main" id="{E2AAFFC9-A949-4BAD-9BD2-C1BE42FE4BA3}"/>
              </a:ext>
            </a:extLst>
          </xdr:cNvPr>
          <xdr:cNvSpPr/>
        </xdr:nvSpPr>
        <xdr:spPr>
          <a:xfrm rot="2701110">
            <a:off x="2592660" y="3008565"/>
            <a:ext cx="767813" cy="121236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 name="直線コネクタ 6">
            <a:extLst>
              <a:ext uri="{FF2B5EF4-FFF2-40B4-BE49-F238E27FC236}">
                <a16:creationId xmlns:a16="http://schemas.microsoft.com/office/drawing/2014/main" id="{CB9B7764-7A4C-47B2-9FDE-37680B86FFA4}"/>
              </a:ext>
            </a:extLst>
          </xdr:cNvPr>
          <xdr:cNvCxnSpPr/>
        </xdr:nvCxnSpPr>
        <xdr:spPr>
          <a:xfrm flipV="1">
            <a:off x="2701017" y="3347357"/>
            <a:ext cx="477611" cy="485775"/>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22</xdr:col>
      <xdr:colOff>123825</xdr:colOff>
      <xdr:row>6</xdr:row>
      <xdr:rowOff>138906</xdr:rowOff>
    </xdr:from>
    <xdr:to>
      <xdr:col>33</xdr:col>
      <xdr:colOff>0</xdr:colOff>
      <xdr:row>11</xdr:row>
      <xdr:rowOff>123031</xdr:rowOff>
    </xdr:to>
    <xdr:pic>
      <xdr:nvPicPr>
        <xdr:cNvPr id="9" name="図 8">
          <a:extLst>
            <a:ext uri="{FF2B5EF4-FFF2-40B4-BE49-F238E27FC236}">
              <a16:creationId xmlns:a16="http://schemas.microsoft.com/office/drawing/2014/main" id="{28A705DF-83AD-45BD-B80F-7E7AC41CFBE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6848475" y="1539081"/>
          <a:ext cx="3333750" cy="2222500"/>
        </a:xfrm>
        <a:prstGeom prst="rect">
          <a:avLst/>
        </a:prstGeom>
      </xdr:spPr>
    </xdr:pic>
    <xdr:clientData/>
  </xdr:twoCellAnchor>
  <xdr:twoCellAnchor editAs="oneCell">
    <xdr:from>
      <xdr:col>22</xdr:col>
      <xdr:colOff>123824</xdr:colOff>
      <xdr:row>12</xdr:row>
      <xdr:rowOff>285749</xdr:rowOff>
    </xdr:from>
    <xdr:to>
      <xdr:col>32</xdr:col>
      <xdr:colOff>314323</xdr:colOff>
      <xdr:row>17</xdr:row>
      <xdr:rowOff>547686</xdr:rowOff>
    </xdr:to>
    <xdr:pic>
      <xdr:nvPicPr>
        <xdr:cNvPr id="10" name="図 9">
          <a:extLst>
            <a:ext uri="{FF2B5EF4-FFF2-40B4-BE49-F238E27FC236}">
              <a16:creationId xmlns:a16="http://schemas.microsoft.com/office/drawing/2014/main" id="{8857270D-1ED6-4F5C-8C10-C2FA36FCC21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6848474" y="4371974"/>
          <a:ext cx="3333749" cy="2500312"/>
        </a:xfrm>
        <a:prstGeom prst="rect">
          <a:avLst/>
        </a:prstGeom>
      </xdr:spPr>
    </xdr:pic>
    <xdr:clientData/>
  </xdr:twoCellAnchor>
  <xdr:twoCellAnchor editAs="oneCell">
    <xdr:from>
      <xdr:col>2</xdr:col>
      <xdr:colOff>161925</xdr:colOff>
      <xdr:row>20</xdr:row>
      <xdr:rowOff>57150</xdr:rowOff>
    </xdr:from>
    <xdr:to>
      <xdr:col>34</xdr:col>
      <xdr:colOff>28575</xdr:colOff>
      <xdr:row>29</xdr:row>
      <xdr:rowOff>0</xdr:rowOff>
    </xdr:to>
    <xdr:pic>
      <xdr:nvPicPr>
        <xdr:cNvPr id="18" name="Picture 184">
          <a:extLst>
            <a:ext uri="{FF2B5EF4-FFF2-40B4-BE49-F238E27FC236}">
              <a16:creationId xmlns:a16="http://schemas.microsoft.com/office/drawing/2014/main" id="{79458415-888E-464F-9EC2-BBBF0BF4FB33}"/>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bwMode="auto">
        <a:xfrm>
          <a:off x="600075" y="7839075"/>
          <a:ext cx="9925050" cy="397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22</xdr:col>
      <xdr:colOff>133350</xdr:colOff>
      <xdr:row>5</xdr:row>
      <xdr:rowOff>47625</xdr:rowOff>
    </xdr:from>
    <xdr:ext cx="889987" cy="275717"/>
    <xdr:sp macro="" textlink="">
      <xdr:nvSpPr>
        <xdr:cNvPr id="19" name="テキスト ボックス 18">
          <a:extLst>
            <a:ext uri="{FF2B5EF4-FFF2-40B4-BE49-F238E27FC236}">
              <a16:creationId xmlns:a16="http://schemas.microsoft.com/office/drawing/2014/main" id="{D10CD6E2-DF40-425F-B3D2-3108AC9716D5}"/>
            </a:ext>
          </a:extLst>
        </xdr:cNvPr>
        <xdr:cNvSpPr txBox="1"/>
      </xdr:nvSpPr>
      <xdr:spPr>
        <a:xfrm>
          <a:off x="6858000" y="1114425"/>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22</xdr:col>
      <xdr:colOff>133350</xdr:colOff>
      <xdr:row>12</xdr:row>
      <xdr:rowOff>0</xdr:rowOff>
    </xdr:from>
    <xdr:ext cx="889987" cy="275717"/>
    <xdr:sp macro="" textlink="">
      <xdr:nvSpPr>
        <xdr:cNvPr id="20" name="テキスト ボックス 19">
          <a:extLst>
            <a:ext uri="{FF2B5EF4-FFF2-40B4-BE49-F238E27FC236}">
              <a16:creationId xmlns:a16="http://schemas.microsoft.com/office/drawing/2014/main" id="{0CE87F29-23A0-469E-B0A4-C7546BCEA4F9}"/>
            </a:ext>
          </a:extLst>
        </xdr:cNvPr>
        <xdr:cNvSpPr txBox="1"/>
      </xdr:nvSpPr>
      <xdr:spPr>
        <a:xfrm>
          <a:off x="6858000" y="4086225"/>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42C6EA4-9870-4DE0-A43A-94B54D937D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57151</xdr:colOff>
      <xdr:row>11</xdr:row>
      <xdr:rowOff>66675</xdr:rowOff>
    </xdr:from>
    <xdr:to>
      <xdr:col>23</xdr:col>
      <xdr:colOff>235743</xdr:colOff>
      <xdr:row>27</xdr:row>
      <xdr:rowOff>147075</xdr:rowOff>
    </xdr:to>
    <xdr:pic>
      <xdr:nvPicPr>
        <xdr:cNvPr id="3" name="図 2">
          <a:extLst>
            <a:ext uri="{FF2B5EF4-FFF2-40B4-BE49-F238E27FC236}">
              <a16:creationId xmlns:a16="http://schemas.microsoft.com/office/drawing/2014/main" id="{E68178A1-2C4D-35A3-2810-86D013A228CD}"/>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11192"/>
        <a:stretch>
          <a:fillRect/>
        </a:stretch>
      </xdr:blipFill>
      <xdr:spPr>
        <a:xfrm>
          <a:off x="1200151" y="2438400"/>
          <a:ext cx="10408442" cy="450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9A5E8CA-F74B-4BEF-A850-3C053B3D1EB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485777</xdr:colOff>
      <xdr:row>11</xdr:row>
      <xdr:rowOff>104775</xdr:rowOff>
    </xdr:from>
    <xdr:to>
      <xdr:col>24</xdr:col>
      <xdr:colOff>104776</xdr:colOff>
      <xdr:row>27</xdr:row>
      <xdr:rowOff>185175</xdr:rowOff>
    </xdr:to>
    <xdr:pic>
      <xdr:nvPicPr>
        <xdr:cNvPr id="4" name="図 3">
          <a:extLst>
            <a:ext uri="{FF2B5EF4-FFF2-40B4-BE49-F238E27FC236}">
              <a16:creationId xmlns:a16="http://schemas.microsoft.com/office/drawing/2014/main" id="{C531ECA4-850A-DE3A-9103-A1D812AF744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9008"/>
        <a:stretch>
          <a:fillRect/>
        </a:stretch>
      </xdr:blipFill>
      <xdr:spPr>
        <a:xfrm>
          <a:off x="1123952" y="2476500"/>
          <a:ext cx="10868024" cy="450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96E35AB-E2CD-4D02-8548-429621A94F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457200</xdr:colOff>
      <xdr:row>11</xdr:row>
      <xdr:rowOff>104775</xdr:rowOff>
    </xdr:from>
    <xdr:to>
      <xdr:col>23</xdr:col>
      <xdr:colOff>161925</xdr:colOff>
      <xdr:row>27</xdr:row>
      <xdr:rowOff>185175</xdr:rowOff>
    </xdr:to>
    <xdr:pic>
      <xdr:nvPicPr>
        <xdr:cNvPr id="5" name="図 4">
          <a:extLst>
            <a:ext uri="{FF2B5EF4-FFF2-40B4-BE49-F238E27FC236}">
              <a16:creationId xmlns:a16="http://schemas.microsoft.com/office/drawing/2014/main" id="{5C8FA2B4-D027-8268-5177-7015B1561F58}"/>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17212"/>
        <a:stretch>
          <a:fillRect/>
        </a:stretch>
      </xdr:blipFill>
      <xdr:spPr>
        <a:xfrm>
          <a:off x="1600200" y="2476500"/>
          <a:ext cx="9934575" cy="450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58206A1-5EF7-48C4-8AA7-B764AADD7E2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381001</xdr:colOff>
      <xdr:row>11</xdr:row>
      <xdr:rowOff>85725</xdr:rowOff>
    </xdr:from>
    <xdr:to>
      <xdr:col>23</xdr:col>
      <xdr:colOff>171451</xdr:colOff>
      <xdr:row>27</xdr:row>
      <xdr:rowOff>166125</xdr:rowOff>
    </xdr:to>
    <xdr:pic>
      <xdr:nvPicPr>
        <xdr:cNvPr id="4" name="図 3">
          <a:extLst>
            <a:ext uri="{FF2B5EF4-FFF2-40B4-BE49-F238E27FC236}">
              <a16:creationId xmlns:a16="http://schemas.microsoft.com/office/drawing/2014/main" id="{265946AE-36C7-062D-4022-7EC511618B6B}"/>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16548"/>
        <a:stretch>
          <a:fillRect/>
        </a:stretch>
      </xdr:blipFill>
      <xdr:spPr>
        <a:xfrm>
          <a:off x="1524001" y="2457450"/>
          <a:ext cx="10020300" cy="450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751CF47-04FE-483A-AC79-216723BAC48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3</xdr:col>
      <xdr:colOff>219075</xdr:colOff>
      <xdr:row>11</xdr:row>
      <xdr:rowOff>76200</xdr:rowOff>
    </xdr:from>
    <xdr:to>
      <xdr:col>21</xdr:col>
      <xdr:colOff>237587</xdr:colOff>
      <xdr:row>27</xdr:row>
      <xdr:rowOff>156600</xdr:rowOff>
    </xdr:to>
    <xdr:pic>
      <xdr:nvPicPr>
        <xdr:cNvPr id="4" name="図 3">
          <a:extLst>
            <a:ext uri="{FF2B5EF4-FFF2-40B4-BE49-F238E27FC236}">
              <a16:creationId xmlns:a16="http://schemas.microsoft.com/office/drawing/2014/main" id="{ABEE2C48-D381-273B-2905-5CE0E51FF46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362075" y="2447925"/>
          <a:ext cx="9219662" cy="450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B970824-2796-44FC-8CA7-BA0A766E357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6" name="図 5">
          <a:extLst>
            <a:ext uri="{FF2B5EF4-FFF2-40B4-BE49-F238E27FC236}">
              <a16:creationId xmlns:a16="http://schemas.microsoft.com/office/drawing/2014/main" id="{FA304477-96D8-4AF5-AE40-8881E20FC0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7" name="図 6">
          <a:extLst>
            <a:ext uri="{FF2B5EF4-FFF2-40B4-BE49-F238E27FC236}">
              <a16:creationId xmlns:a16="http://schemas.microsoft.com/office/drawing/2014/main" id="{545FF7F3-2A8C-499B-BB38-0AFB7E15BA1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77518</xdr:rowOff>
    </xdr:from>
    <xdr:to>
      <xdr:col>21</xdr:col>
      <xdr:colOff>549375</xdr:colOff>
      <xdr:row>22</xdr:row>
      <xdr:rowOff>255932</xdr:rowOff>
    </xdr:to>
    <xdr:pic>
      <xdr:nvPicPr>
        <xdr:cNvPr id="8" name="図 7">
          <a:extLst>
            <a:ext uri="{FF2B5EF4-FFF2-40B4-BE49-F238E27FC236}">
              <a16:creationId xmlns:a16="http://schemas.microsoft.com/office/drawing/2014/main" id="{5DE32E54-C35C-4727-8E1C-F2F5652BB11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8118"/>
          <a:ext cx="3264000" cy="24453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A82E3229-4DE9-4478-ABAD-5C8DD648516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8" name="図 7">
          <a:extLst>
            <a:ext uri="{FF2B5EF4-FFF2-40B4-BE49-F238E27FC236}">
              <a16:creationId xmlns:a16="http://schemas.microsoft.com/office/drawing/2014/main" id="{65FBDFEE-E004-4E08-AEFF-0679359203B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15</xdr:row>
      <xdr:rowOff>76200</xdr:rowOff>
    </xdr:from>
    <xdr:to>
      <xdr:col>21</xdr:col>
      <xdr:colOff>539850</xdr:colOff>
      <xdr:row>22</xdr:row>
      <xdr:rowOff>257250</xdr:rowOff>
    </xdr:to>
    <xdr:pic>
      <xdr:nvPicPr>
        <xdr:cNvPr id="9" name="図 8">
          <a:extLst>
            <a:ext uri="{FF2B5EF4-FFF2-40B4-BE49-F238E27FC236}">
              <a16:creationId xmlns:a16="http://schemas.microsoft.com/office/drawing/2014/main" id="{D0EAF30E-BC00-4830-A994-1C62E1B633D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0</xdr:colOff>
      <xdr:row>4</xdr:row>
      <xdr:rowOff>76200</xdr:rowOff>
    </xdr:from>
    <xdr:to>
      <xdr:col>10</xdr:col>
      <xdr:colOff>482700</xdr:colOff>
      <xdr:row>11</xdr:row>
      <xdr:rowOff>257250</xdr:rowOff>
    </xdr:to>
    <xdr:pic>
      <xdr:nvPicPr>
        <xdr:cNvPr id="10" name="図 9">
          <a:extLst>
            <a:ext uri="{FF2B5EF4-FFF2-40B4-BE49-F238E27FC236}">
              <a16:creationId xmlns:a16="http://schemas.microsoft.com/office/drawing/2014/main" id="{91A3D8D8-45D0-4E9E-8076-0509C81CCEA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162300" y="1133475"/>
          <a:ext cx="3264000" cy="2448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6" name="図 5">
          <a:extLst>
            <a:ext uri="{FF2B5EF4-FFF2-40B4-BE49-F238E27FC236}">
              <a16:creationId xmlns:a16="http://schemas.microsoft.com/office/drawing/2014/main" id="{42769F2C-1761-4AC0-BE0A-63BF10FA854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23AC0D1B-F8F9-40B1-A5C9-39E19BFBB2F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8" name="図 7">
          <a:extLst>
            <a:ext uri="{FF2B5EF4-FFF2-40B4-BE49-F238E27FC236}">
              <a16:creationId xmlns:a16="http://schemas.microsoft.com/office/drawing/2014/main" id="{E003ECB0-439C-4BB1-9108-E4E40C6F870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9" name="図 8">
          <a:extLst>
            <a:ext uri="{FF2B5EF4-FFF2-40B4-BE49-F238E27FC236}">
              <a16:creationId xmlns:a16="http://schemas.microsoft.com/office/drawing/2014/main" id="{96DE2E47-905F-4FDA-B72F-417F31EAD66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57150</xdr:colOff>
      <xdr:row>4</xdr:row>
      <xdr:rowOff>76200</xdr:rowOff>
    </xdr:from>
    <xdr:to>
      <xdr:col>10</xdr:col>
      <xdr:colOff>539850</xdr:colOff>
      <xdr:row>11</xdr:row>
      <xdr:rowOff>257250</xdr:rowOff>
    </xdr:to>
    <xdr:pic>
      <xdr:nvPicPr>
        <xdr:cNvPr id="6" name="図 5">
          <a:extLst>
            <a:ext uri="{FF2B5EF4-FFF2-40B4-BE49-F238E27FC236}">
              <a16:creationId xmlns:a16="http://schemas.microsoft.com/office/drawing/2014/main" id="{530E2320-0385-4648-9AF2-FBE8724610F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EE185C2A-1275-4B34-B208-DA327C92E87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8" name="図 7">
          <a:extLst>
            <a:ext uri="{FF2B5EF4-FFF2-40B4-BE49-F238E27FC236}">
              <a16:creationId xmlns:a16="http://schemas.microsoft.com/office/drawing/2014/main" id="{4F53E800-43F6-4754-98D7-937F3F331C7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59332</xdr:colOff>
      <xdr:row>15</xdr:row>
      <xdr:rowOff>76200</xdr:rowOff>
    </xdr:from>
    <xdr:to>
      <xdr:col>21</xdr:col>
      <xdr:colOff>537668</xdr:colOff>
      <xdr:row>22</xdr:row>
      <xdr:rowOff>257250</xdr:rowOff>
    </xdr:to>
    <xdr:pic>
      <xdr:nvPicPr>
        <xdr:cNvPr id="9" name="図 8">
          <a:extLst>
            <a:ext uri="{FF2B5EF4-FFF2-40B4-BE49-F238E27FC236}">
              <a16:creationId xmlns:a16="http://schemas.microsoft.com/office/drawing/2014/main" id="{4199ECC2-B98B-45DF-9A07-4F97C3ADDD3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2532" y="1133475"/>
          <a:ext cx="3259636" cy="2448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6" name="図 5">
          <a:extLst>
            <a:ext uri="{FF2B5EF4-FFF2-40B4-BE49-F238E27FC236}">
              <a16:creationId xmlns:a16="http://schemas.microsoft.com/office/drawing/2014/main" id="{D77083A7-409A-456D-9201-85B3A977B30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D1798139-5032-4C76-B1C4-BED602A4418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8" name="図 7">
          <a:extLst>
            <a:ext uri="{FF2B5EF4-FFF2-40B4-BE49-F238E27FC236}">
              <a16:creationId xmlns:a16="http://schemas.microsoft.com/office/drawing/2014/main" id="{42FE6E19-5F27-478E-84AE-D2A605BB197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15</xdr:row>
      <xdr:rowOff>76200</xdr:rowOff>
    </xdr:from>
    <xdr:to>
      <xdr:col>21</xdr:col>
      <xdr:colOff>539850</xdr:colOff>
      <xdr:row>22</xdr:row>
      <xdr:rowOff>257250</xdr:rowOff>
    </xdr:to>
    <xdr:pic>
      <xdr:nvPicPr>
        <xdr:cNvPr id="9" name="図 8">
          <a:extLst>
            <a:ext uri="{FF2B5EF4-FFF2-40B4-BE49-F238E27FC236}">
              <a16:creationId xmlns:a16="http://schemas.microsoft.com/office/drawing/2014/main" id="{29AC1A4E-912A-489D-8181-6640FD46934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6" name="図 5">
          <a:extLst>
            <a:ext uri="{FF2B5EF4-FFF2-40B4-BE49-F238E27FC236}">
              <a16:creationId xmlns:a16="http://schemas.microsoft.com/office/drawing/2014/main" id="{368405B3-682E-4699-ACA3-C0472C51EB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151CD89E-5E24-48D1-ADFB-682C1D871A9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8" name="図 7">
          <a:extLst>
            <a:ext uri="{FF2B5EF4-FFF2-40B4-BE49-F238E27FC236}">
              <a16:creationId xmlns:a16="http://schemas.microsoft.com/office/drawing/2014/main" id="{2F2E78D0-C101-4902-A2EF-8BA59DB82E5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9" name="図 8">
          <a:extLst>
            <a:ext uri="{FF2B5EF4-FFF2-40B4-BE49-F238E27FC236}">
              <a16:creationId xmlns:a16="http://schemas.microsoft.com/office/drawing/2014/main" id="{CF6BCD60-E816-4439-8CEA-501CFF11D46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6" name="図 5">
          <a:extLst>
            <a:ext uri="{FF2B5EF4-FFF2-40B4-BE49-F238E27FC236}">
              <a16:creationId xmlns:a16="http://schemas.microsoft.com/office/drawing/2014/main" id="{7E357C89-00C5-4A09-8FE1-6FA4831476E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1E62ABB4-54AE-41C2-B0D3-4DBDFB96CE6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8" name="図 7">
          <a:extLst>
            <a:ext uri="{FF2B5EF4-FFF2-40B4-BE49-F238E27FC236}">
              <a16:creationId xmlns:a16="http://schemas.microsoft.com/office/drawing/2014/main" id="{0E23DD2E-3A70-46B5-BAA9-A867FEE3E7C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9" name="図 8">
          <a:extLst>
            <a:ext uri="{FF2B5EF4-FFF2-40B4-BE49-F238E27FC236}">
              <a16:creationId xmlns:a16="http://schemas.microsoft.com/office/drawing/2014/main" id="{E49A9751-0AEA-4B7A-BD6E-DCDA4A169AF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6" name="図 5">
          <a:extLst>
            <a:ext uri="{FF2B5EF4-FFF2-40B4-BE49-F238E27FC236}">
              <a16:creationId xmlns:a16="http://schemas.microsoft.com/office/drawing/2014/main" id="{64EF2F99-DA2B-41BA-8A76-B6CDF8D1B57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6C62341D-6370-41C0-AB88-E49F4E263A0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8" name="図 7">
          <a:extLst>
            <a:ext uri="{FF2B5EF4-FFF2-40B4-BE49-F238E27FC236}">
              <a16:creationId xmlns:a16="http://schemas.microsoft.com/office/drawing/2014/main" id="{38647112-6D02-4C6D-A902-AF83BF6D843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9" name="図 8">
          <a:extLst>
            <a:ext uri="{FF2B5EF4-FFF2-40B4-BE49-F238E27FC236}">
              <a16:creationId xmlns:a16="http://schemas.microsoft.com/office/drawing/2014/main" id="{6D81837C-3944-4865-85C4-938D8FBCEE4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DAE569A9-3DE4-4EDF-A854-B999697777A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6" name="図 5">
          <a:extLst>
            <a:ext uri="{FF2B5EF4-FFF2-40B4-BE49-F238E27FC236}">
              <a16:creationId xmlns:a16="http://schemas.microsoft.com/office/drawing/2014/main" id="{B35FA2AD-1F67-4154-BB6B-6C667A1C7E1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19450" y="4876800"/>
          <a:ext cx="3264000" cy="2448000"/>
        </a:xfrm>
        <a:prstGeom prst="rect">
          <a:avLst/>
        </a:prstGeom>
      </xdr:spPr>
    </xdr:pic>
    <xdr:clientData/>
  </xdr:twoCellAnchor>
  <xdr:twoCellAnchor editAs="oneCell">
    <xdr:from>
      <xdr:col>6</xdr:col>
      <xdr:colOff>57150</xdr:colOff>
      <xdr:row>4</xdr:row>
      <xdr:rowOff>76812</xdr:rowOff>
    </xdr:from>
    <xdr:to>
      <xdr:col>10</xdr:col>
      <xdr:colOff>539850</xdr:colOff>
      <xdr:row>11</xdr:row>
      <xdr:rowOff>256638</xdr:rowOff>
    </xdr:to>
    <xdr:pic>
      <xdr:nvPicPr>
        <xdr:cNvPr id="7" name="図 6">
          <a:extLst>
            <a:ext uri="{FF2B5EF4-FFF2-40B4-BE49-F238E27FC236}">
              <a16:creationId xmlns:a16="http://schemas.microsoft.com/office/drawing/2014/main" id="{D5E450FD-99F6-49F7-8EFA-4E0B0C794FF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19450" y="1134087"/>
          <a:ext cx="3264000" cy="2446776"/>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8" name="図 7">
          <a:extLst>
            <a:ext uri="{FF2B5EF4-FFF2-40B4-BE49-F238E27FC236}">
              <a16:creationId xmlns:a16="http://schemas.microsoft.com/office/drawing/2014/main" id="{7E4FC981-0564-4D4D-A813-12F5BA0030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6" name="図 5">
          <a:extLst>
            <a:ext uri="{FF2B5EF4-FFF2-40B4-BE49-F238E27FC236}">
              <a16:creationId xmlns:a16="http://schemas.microsoft.com/office/drawing/2014/main" id="{AC2118A0-5460-4886-B55B-7769602F9FC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7" name="図 6">
          <a:extLst>
            <a:ext uri="{FF2B5EF4-FFF2-40B4-BE49-F238E27FC236}">
              <a16:creationId xmlns:a16="http://schemas.microsoft.com/office/drawing/2014/main" id="{2E8FF602-2FB0-46F4-B3D7-1CCD235AF6B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8" name="図 7">
          <a:extLst>
            <a:ext uri="{FF2B5EF4-FFF2-40B4-BE49-F238E27FC236}">
              <a16:creationId xmlns:a16="http://schemas.microsoft.com/office/drawing/2014/main" id="{AD09B06C-68F1-4DCB-BCBD-33F27F4760A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9" name="図 8">
          <a:extLst>
            <a:ext uri="{FF2B5EF4-FFF2-40B4-BE49-F238E27FC236}">
              <a16:creationId xmlns:a16="http://schemas.microsoft.com/office/drawing/2014/main" id="{8E72DB03-FDAC-4E73-9E70-9F02A26634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DD9C04EF-85D5-4BBF-9E07-FA89AA84B6D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12" name="図 11">
          <a:extLst>
            <a:ext uri="{FF2B5EF4-FFF2-40B4-BE49-F238E27FC236}">
              <a16:creationId xmlns:a16="http://schemas.microsoft.com/office/drawing/2014/main" id="{4FB829D8-14DE-495D-A9B6-51219263E4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66675</xdr:colOff>
      <xdr:row>4</xdr:row>
      <xdr:rowOff>76200</xdr:rowOff>
    </xdr:from>
    <xdr:to>
      <xdr:col>10</xdr:col>
      <xdr:colOff>549375</xdr:colOff>
      <xdr:row>11</xdr:row>
      <xdr:rowOff>257250</xdr:rowOff>
    </xdr:to>
    <xdr:pic>
      <xdr:nvPicPr>
        <xdr:cNvPr id="13" name="図 12">
          <a:extLst>
            <a:ext uri="{FF2B5EF4-FFF2-40B4-BE49-F238E27FC236}">
              <a16:creationId xmlns:a16="http://schemas.microsoft.com/office/drawing/2014/main" id="{E049D17A-97FA-4472-A768-9BB778F34B4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14" name="図 13">
          <a:extLst>
            <a:ext uri="{FF2B5EF4-FFF2-40B4-BE49-F238E27FC236}">
              <a16:creationId xmlns:a16="http://schemas.microsoft.com/office/drawing/2014/main" id="{081B7561-3022-490C-874D-CEBC18E0A2A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1133475"/>
          <a:ext cx="3264000" cy="2448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66675</xdr:colOff>
      <xdr:row>4</xdr:row>
      <xdr:rowOff>85725</xdr:rowOff>
    </xdr:from>
    <xdr:to>
      <xdr:col>10</xdr:col>
      <xdr:colOff>549375</xdr:colOff>
      <xdr:row>11</xdr:row>
      <xdr:rowOff>257175</xdr:rowOff>
    </xdr:to>
    <xdr:pic>
      <xdr:nvPicPr>
        <xdr:cNvPr id="2" name="図 1">
          <a:extLst>
            <a:ext uri="{FF2B5EF4-FFF2-40B4-BE49-F238E27FC236}">
              <a16:creationId xmlns:a16="http://schemas.microsoft.com/office/drawing/2014/main" id="{BD204D9C-F12C-401E-B0C8-CB91700DF9B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43000"/>
          <a:ext cx="3264000" cy="24384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1D10642-00CE-4B0C-BA44-B175F2AA31F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1FFCFBE1-A754-43F0-BD37-CD9469791C3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212200</xdr:rowOff>
    </xdr:from>
    <xdr:to>
      <xdr:col>21</xdr:col>
      <xdr:colOff>549375</xdr:colOff>
      <xdr:row>22</xdr:row>
      <xdr:rowOff>121250</xdr:rowOff>
    </xdr:to>
    <xdr:pic>
      <xdr:nvPicPr>
        <xdr:cNvPr id="5" name="図 4">
          <a:extLst>
            <a:ext uri="{FF2B5EF4-FFF2-40B4-BE49-F238E27FC236}">
              <a16:creationId xmlns:a16="http://schemas.microsoft.com/office/drawing/2014/main" id="{25B2E33B-92B9-426D-A732-704E7528039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5012800"/>
          <a:ext cx="3264000" cy="2176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CE7B17E-B517-4638-A4F0-4F904D0595E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A2473244-7622-497F-90D9-747BE116F1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DAB6A1F8-562B-4E90-B891-D9B0381C231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AD8E438-DC43-4D63-BC98-A5F75D0FAFD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78414A80-E3D5-4F67-B4E6-F3D207B475C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00C48AA-D380-4943-AD94-8A8988DB07C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77775</xdr:rowOff>
    </xdr:from>
    <xdr:to>
      <xdr:col>10</xdr:col>
      <xdr:colOff>549375</xdr:colOff>
      <xdr:row>22</xdr:row>
      <xdr:rowOff>255674</xdr:rowOff>
    </xdr:to>
    <xdr:pic>
      <xdr:nvPicPr>
        <xdr:cNvPr id="4" name="図 3">
          <a:extLst>
            <a:ext uri="{FF2B5EF4-FFF2-40B4-BE49-F238E27FC236}">
              <a16:creationId xmlns:a16="http://schemas.microsoft.com/office/drawing/2014/main" id="{4D09B3C7-3AE9-49BA-ABB1-DC6297E059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3228975" y="4878375"/>
          <a:ext cx="3264000" cy="2444849"/>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EC44CA8-64CD-4CC3-ACB8-F75AB466CCF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C9C20AF-ED31-4666-8E7A-DCBB35A970C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8281C996-C86A-4367-9D76-DCFF8C46979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76199</xdr:rowOff>
    </xdr:from>
    <xdr:to>
      <xdr:col>10</xdr:col>
      <xdr:colOff>549375</xdr:colOff>
      <xdr:row>22</xdr:row>
      <xdr:rowOff>257174</xdr:rowOff>
    </xdr:to>
    <xdr:pic>
      <xdr:nvPicPr>
        <xdr:cNvPr id="4" name="図 3">
          <a:extLst>
            <a:ext uri="{FF2B5EF4-FFF2-40B4-BE49-F238E27FC236}">
              <a16:creationId xmlns:a16="http://schemas.microsoft.com/office/drawing/2014/main" id="{8F9C7FF9-ADB4-48A8-B59C-1F851C144FA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799"/>
          <a:ext cx="3264000" cy="2447925"/>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6EB82831-388C-4E2B-9ECE-8DF26867096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12370F3F-7DE0-4A8B-A934-09FBF3BC7F0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E3B4635-9434-4A0E-9078-D99B771AF08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349714F9-9DC4-4F26-BEE3-61B5226E378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3709F5CD-8EF1-4662-A8DE-5FC492DDEBD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DB7AD237-AD7B-494B-8CEC-B8CF5A9BFC2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E0AFA9F4-1F3B-49EA-85BA-2A4979A5B80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7" name="図 6">
          <a:extLst>
            <a:ext uri="{FF2B5EF4-FFF2-40B4-BE49-F238E27FC236}">
              <a16:creationId xmlns:a16="http://schemas.microsoft.com/office/drawing/2014/main" id="{B0CE533B-1F57-4D52-804C-049E036E35C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19450" y="4876800"/>
          <a:ext cx="3264000" cy="2448000"/>
        </a:xfrm>
        <a:prstGeom prst="rect">
          <a:avLst/>
        </a:prstGeom>
      </xdr:spPr>
    </xdr:pic>
    <xdr:clientData/>
  </xdr:twoCellAnchor>
  <xdr:twoCellAnchor editAs="oneCell">
    <xdr:from>
      <xdr:col>17</xdr:col>
      <xdr:colOff>47625</xdr:colOff>
      <xdr:row>4</xdr:row>
      <xdr:rowOff>76201</xdr:rowOff>
    </xdr:from>
    <xdr:to>
      <xdr:col>21</xdr:col>
      <xdr:colOff>530325</xdr:colOff>
      <xdr:row>11</xdr:row>
      <xdr:rowOff>247650</xdr:rowOff>
    </xdr:to>
    <xdr:pic>
      <xdr:nvPicPr>
        <xdr:cNvPr id="8" name="図 7">
          <a:extLst>
            <a:ext uri="{FF2B5EF4-FFF2-40B4-BE49-F238E27FC236}">
              <a16:creationId xmlns:a16="http://schemas.microsoft.com/office/drawing/2014/main" id="{A31CE5C6-B48B-4FC0-BEAA-0A10B817A0D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0825" y="1133476"/>
          <a:ext cx="3264000" cy="24383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F644D272-74B1-4B5D-9F5A-AF5DAEB08C4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680DCB2E-6BEC-4BC6-8337-CFA74354B75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976EBD03-1C81-4DEF-BA21-DE0FB433D32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247650</xdr:rowOff>
    </xdr:to>
    <xdr:pic>
      <xdr:nvPicPr>
        <xdr:cNvPr id="8" name="図 7">
          <a:extLst>
            <a:ext uri="{FF2B5EF4-FFF2-40B4-BE49-F238E27FC236}">
              <a16:creationId xmlns:a16="http://schemas.microsoft.com/office/drawing/2014/main" id="{E0F9CB78-955A-4A35-92D7-E13E2DE6164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38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D975C152-FB26-4FB1-BB8C-F36E4272068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54AC1288-5A5C-4402-A38D-CE74BDFE729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9FA1ABA0-9FAE-4A04-9751-2161CC5426A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7" name="図 6">
          <a:extLst>
            <a:ext uri="{FF2B5EF4-FFF2-40B4-BE49-F238E27FC236}">
              <a16:creationId xmlns:a16="http://schemas.microsoft.com/office/drawing/2014/main" id="{F199CB0B-0438-4E3F-B8D6-2AFC6A20B46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7B67055F-9BD1-4DA2-AF56-DC9823EA9FD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3582AE0F-19B7-4208-939B-8E4147C44AB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1287BC27-CBF2-4057-B1BA-04C5D911BD7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7" name="図 6">
          <a:extLst>
            <a:ext uri="{FF2B5EF4-FFF2-40B4-BE49-F238E27FC236}">
              <a16:creationId xmlns:a16="http://schemas.microsoft.com/office/drawing/2014/main" id="{541DCC20-45FA-40F3-8FCD-F64C56F7B62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CBE03793-B38A-4DE1-80C1-D366D085079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7D322345-D024-4270-B3E7-6A11DFAA11F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03EF6982-88FC-444C-8DC4-DC37A2629D3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66675</xdr:colOff>
      <xdr:row>4</xdr:row>
      <xdr:rowOff>212363</xdr:rowOff>
    </xdr:from>
    <xdr:to>
      <xdr:col>10</xdr:col>
      <xdr:colOff>549375</xdr:colOff>
      <xdr:row>11</xdr:row>
      <xdr:rowOff>121087</xdr:rowOff>
    </xdr:to>
    <xdr:pic>
      <xdr:nvPicPr>
        <xdr:cNvPr id="6" name="図 5">
          <a:extLst>
            <a:ext uri="{FF2B5EF4-FFF2-40B4-BE49-F238E27FC236}">
              <a16:creationId xmlns:a16="http://schemas.microsoft.com/office/drawing/2014/main" id="{39B6CA8E-A14A-488E-A6CE-BCFA5C72DAF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5012963"/>
          <a:ext cx="3264000" cy="217567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20202B85-28B6-4D24-AC3F-215646626F0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BF1C3CFE-CA8E-4ED6-A6E9-D506D8EB1DC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F70DF8EB-4ACB-4210-AD78-555BD48C669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7" name="図 6">
          <a:extLst>
            <a:ext uri="{FF2B5EF4-FFF2-40B4-BE49-F238E27FC236}">
              <a16:creationId xmlns:a16="http://schemas.microsoft.com/office/drawing/2014/main" id="{78BABE4F-049C-4BD6-8291-DF07507DFA0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92F3A04D-D188-474E-8A1A-D0C9CA5D91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740EAB57-6A89-4C77-8341-89FBF432B5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417AE413-FBC7-4C11-AE78-25401B4981F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7" name="図 6">
          <a:extLst>
            <a:ext uri="{FF2B5EF4-FFF2-40B4-BE49-F238E27FC236}">
              <a16:creationId xmlns:a16="http://schemas.microsoft.com/office/drawing/2014/main" id="{6088AE56-8931-467C-9509-7687F4735B4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9B4B2CA5-3405-49F1-A1ED-4FD99925773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C3751A82-028E-45A8-8805-9F0A7683E14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FD21D6F1-C4C0-44FB-ACBF-F8499855260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7" name="図 6">
          <a:extLst>
            <a:ext uri="{FF2B5EF4-FFF2-40B4-BE49-F238E27FC236}">
              <a16:creationId xmlns:a16="http://schemas.microsoft.com/office/drawing/2014/main" id="{7D53546F-68D8-4ABC-AD85-6F026573F20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FE451179-8E8F-4A33-9A39-9E6DEE9E420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F172B653-4F59-4441-931D-1104C47E0D0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707477A2-D605-4130-BFBD-1E608CC975B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7" name="図 6">
          <a:extLst>
            <a:ext uri="{FF2B5EF4-FFF2-40B4-BE49-F238E27FC236}">
              <a16:creationId xmlns:a16="http://schemas.microsoft.com/office/drawing/2014/main" id="{B07ADAB2-C339-401A-9EFA-A7A4F7860D3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6B95C77E-95CE-436F-9E9A-7D93391368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A6BB8547-AF2B-48F9-86CD-C24DA030F2C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0363A719-C146-4AB8-9320-FDDB9407405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9" name="図 8">
          <a:extLst>
            <a:ext uri="{FF2B5EF4-FFF2-40B4-BE49-F238E27FC236}">
              <a16:creationId xmlns:a16="http://schemas.microsoft.com/office/drawing/2014/main" id="{B73EF751-FF7E-45CC-A6C9-C84CA0B8EB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82064ED8-21DD-4888-B605-D483CE4753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13" name="図 12">
          <a:extLst>
            <a:ext uri="{FF2B5EF4-FFF2-40B4-BE49-F238E27FC236}">
              <a16:creationId xmlns:a16="http://schemas.microsoft.com/office/drawing/2014/main" id="{F17163E8-2C45-4748-B08A-C67713E44E2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2" name="図 1">
          <a:extLst>
            <a:ext uri="{FF2B5EF4-FFF2-40B4-BE49-F238E27FC236}">
              <a16:creationId xmlns:a16="http://schemas.microsoft.com/office/drawing/2014/main" id="{020B50D1-8165-49CF-BB8A-286E8C81C8C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3" name="図 2">
          <a:extLst>
            <a:ext uri="{FF2B5EF4-FFF2-40B4-BE49-F238E27FC236}">
              <a16:creationId xmlns:a16="http://schemas.microsoft.com/office/drawing/2014/main" id="{A3FC9724-B6F4-4B0C-B34D-4F0C36EB9F5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F4415BDF-E162-4751-9DF5-D14B26669E7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C4761590-8D6B-4290-924F-E4FDD9A0B81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F1845F28-DB6E-46AC-98BB-6C68DAFA3DA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94C93AB6-14D6-4C3D-AE65-046FCBFA20F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586527B2-7417-4360-BB5F-A3A05422BC8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86A09049-5B11-4641-86D1-DF52E6697C4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0BABA575-27BC-48D4-8BF4-7088FF6DD4B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06C4EE2F-5F83-4510-9CDC-07932B5397F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38241F07-A7D5-480F-90FF-C2268A77F3F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C9DB51C9-4F8C-40EC-BE5A-3D157C061C4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14183EC6-48E9-41F9-9204-945084239BE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7A27AF24-3ECA-4506-993D-623CE51586E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3E5502AA-AE75-47A1-8FCE-CD6966F6846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24B77EB5-C42B-4A6F-967C-91A009BEFB1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0CA5B1BE-5074-4A25-8A92-84CC784EA70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7C816AED-535A-4A9A-B6F6-C01E8DFB253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D938D62A-7559-49D5-8668-3BFB4CCD309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86A17BCA-E7C8-46F5-AB04-871447AAB32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CD20CBBF-148C-4B24-A642-2269BA8E179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742CC3DC-C4AB-40F4-B055-B41033D6930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67537</xdr:colOff>
      <xdr:row>15</xdr:row>
      <xdr:rowOff>76200</xdr:rowOff>
    </xdr:from>
    <xdr:to>
      <xdr:col>10</xdr:col>
      <xdr:colOff>548513</xdr:colOff>
      <xdr:row>22</xdr:row>
      <xdr:rowOff>257250</xdr:rowOff>
    </xdr:to>
    <xdr:pic>
      <xdr:nvPicPr>
        <xdr:cNvPr id="2" name="図 1">
          <a:extLst>
            <a:ext uri="{FF2B5EF4-FFF2-40B4-BE49-F238E27FC236}">
              <a16:creationId xmlns:a16="http://schemas.microsoft.com/office/drawing/2014/main" id="{BBDF2473-7123-4FD6-8EF6-FEBCF95BAD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9837" y="1133475"/>
          <a:ext cx="3262276" cy="2448000"/>
        </a:xfrm>
        <a:prstGeom prst="rect">
          <a:avLst/>
        </a:prstGeom>
      </xdr:spPr>
    </xdr:pic>
    <xdr:clientData/>
  </xdr:twoCellAnchor>
  <xdr:twoCellAnchor editAs="oneCell">
    <xdr:from>
      <xdr:col>17</xdr:col>
      <xdr:colOff>57150</xdr:colOff>
      <xdr:row>15</xdr:row>
      <xdr:rowOff>76200</xdr:rowOff>
    </xdr:from>
    <xdr:to>
      <xdr:col>21</xdr:col>
      <xdr:colOff>539850</xdr:colOff>
      <xdr:row>22</xdr:row>
      <xdr:rowOff>257250</xdr:rowOff>
    </xdr:to>
    <xdr:pic>
      <xdr:nvPicPr>
        <xdr:cNvPr id="3" name="図 2">
          <a:extLst>
            <a:ext uri="{FF2B5EF4-FFF2-40B4-BE49-F238E27FC236}">
              <a16:creationId xmlns:a16="http://schemas.microsoft.com/office/drawing/2014/main" id="{BBFC0DB6-50FA-4650-96C9-D91BE63B2BD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48974</xdr:colOff>
      <xdr:row>4</xdr:row>
      <xdr:rowOff>76200</xdr:rowOff>
    </xdr:from>
    <xdr:to>
      <xdr:col>21</xdr:col>
      <xdr:colOff>528976</xdr:colOff>
      <xdr:row>11</xdr:row>
      <xdr:rowOff>257250</xdr:rowOff>
    </xdr:to>
    <xdr:pic>
      <xdr:nvPicPr>
        <xdr:cNvPr id="9" name="図 8">
          <a:extLst>
            <a:ext uri="{FF2B5EF4-FFF2-40B4-BE49-F238E27FC236}">
              <a16:creationId xmlns:a16="http://schemas.microsoft.com/office/drawing/2014/main" id="{74959331-9D7F-4CE5-970B-07E9D8C3703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11274" y="1133475"/>
          <a:ext cx="3261302"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6" name="図 5">
          <a:extLst>
            <a:ext uri="{FF2B5EF4-FFF2-40B4-BE49-F238E27FC236}">
              <a16:creationId xmlns:a16="http://schemas.microsoft.com/office/drawing/2014/main" id="{2BC54301-A48C-470E-9927-88E2DE61140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93DD7380-7F3A-4DA4-80C5-A1EBF83E6EB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520F32A1-8336-41CB-9DC4-A8A6E0E5CF6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257250</xdr:rowOff>
    </xdr:to>
    <xdr:pic>
      <xdr:nvPicPr>
        <xdr:cNvPr id="12" name="図 11">
          <a:extLst>
            <a:ext uri="{FF2B5EF4-FFF2-40B4-BE49-F238E27FC236}">
              <a16:creationId xmlns:a16="http://schemas.microsoft.com/office/drawing/2014/main" id="{6016D286-5654-420A-81E7-2E2853B8D3E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C6725017-4B6D-4530-9599-0014918EDBA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2EFA31D1-D56D-402F-8F1C-0335AFA150F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67EB3E4D-FD63-47DC-A942-517D516A4F0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D852C3B3-5FBC-4729-8CCE-286B35D5F68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AE53D46B-C695-4513-9779-7F742436F26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A4FA4923-9189-4F11-A55D-BC2146CF8EB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A05F14B7-C2C5-40B5-BE4A-197BEA9EBC1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13" name="図 12">
          <a:extLst>
            <a:ext uri="{FF2B5EF4-FFF2-40B4-BE49-F238E27FC236}">
              <a16:creationId xmlns:a16="http://schemas.microsoft.com/office/drawing/2014/main" id="{513D734E-8A53-44CF-B197-348FA45FD96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2" name="図 1">
          <a:extLst>
            <a:ext uri="{FF2B5EF4-FFF2-40B4-BE49-F238E27FC236}">
              <a16:creationId xmlns:a16="http://schemas.microsoft.com/office/drawing/2014/main" id="{A6B487EF-6A0B-4EDD-A493-4BC87B6A746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17</xdr:col>
      <xdr:colOff>47625</xdr:colOff>
      <xdr:row>15</xdr:row>
      <xdr:rowOff>76200</xdr:rowOff>
    </xdr:from>
    <xdr:to>
      <xdr:col>21</xdr:col>
      <xdr:colOff>530325</xdr:colOff>
      <xdr:row>22</xdr:row>
      <xdr:rowOff>257250</xdr:rowOff>
    </xdr:to>
    <xdr:pic>
      <xdr:nvPicPr>
        <xdr:cNvPr id="9" name="図 8">
          <a:extLst>
            <a:ext uri="{FF2B5EF4-FFF2-40B4-BE49-F238E27FC236}">
              <a16:creationId xmlns:a16="http://schemas.microsoft.com/office/drawing/2014/main" id="{2505702A-B0FF-42E3-B3B0-7089E1CC09F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09925" y="4876800"/>
          <a:ext cx="3264000" cy="2448000"/>
        </a:xfrm>
        <a:prstGeom prst="rect">
          <a:avLst/>
        </a:prstGeom>
      </xdr:spPr>
    </xdr:pic>
    <xdr:clientData/>
  </xdr:twoCellAnchor>
  <xdr:twoCellAnchor editAs="oneCell">
    <xdr:from>
      <xdr:col>6</xdr:col>
      <xdr:colOff>47625</xdr:colOff>
      <xdr:row>15</xdr:row>
      <xdr:rowOff>76200</xdr:rowOff>
    </xdr:from>
    <xdr:to>
      <xdr:col>10</xdr:col>
      <xdr:colOff>530325</xdr:colOff>
      <xdr:row>22</xdr:row>
      <xdr:rowOff>257250</xdr:rowOff>
    </xdr:to>
    <xdr:pic>
      <xdr:nvPicPr>
        <xdr:cNvPr id="11" name="図 10">
          <a:extLst>
            <a:ext uri="{FF2B5EF4-FFF2-40B4-BE49-F238E27FC236}">
              <a16:creationId xmlns:a16="http://schemas.microsoft.com/office/drawing/2014/main" id="{D6D30A3C-C03D-400B-8C61-5E8AD42E362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825" y="1133475"/>
          <a:ext cx="3264000" cy="2448000"/>
        </a:xfrm>
        <a:prstGeom prst="rect">
          <a:avLst/>
        </a:prstGeom>
      </xdr:spPr>
    </xdr:pic>
    <xdr:clientData/>
  </xdr:twoCellAnchor>
  <xdr:twoCellAnchor editAs="oneCell">
    <xdr:from>
      <xdr:col>17</xdr:col>
      <xdr:colOff>47625</xdr:colOff>
      <xdr:row>4</xdr:row>
      <xdr:rowOff>76200</xdr:rowOff>
    </xdr:from>
    <xdr:to>
      <xdr:col>21</xdr:col>
      <xdr:colOff>530325</xdr:colOff>
      <xdr:row>11</xdr:row>
      <xdr:rowOff>257250</xdr:rowOff>
    </xdr:to>
    <xdr:pic>
      <xdr:nvPicPr>
        <xdr:cNvPr id="2" name="図 1">
          <a:extLst>
            <a:ext uri="{FF2B5EF4-FFF2-40B4-BE49-F238E27FC236}">
              <a16:creationId xmlns:a16="http://schemas.microsoft.com/office/drawing/2014/main" id="{08A99974-F6A4-4DF7-9493-A4491F7F982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3" name="図 2">
          <a:extLst>
            <a:ext uri="{FF2B5EF4-FFF2-40B4-BE49-F238E27FC236}">
              <a16:creationId xmlns:a16="http://schemas.microsoft.com/office/drawing/2014/main" id="{EA4FC27F-794B-458B-8D2B-585C7EA8E4E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17</xdr:col>
      <xdr:colOff>66675</xdr:colOff>
      <xdr:row>4</xdr:row>
      <xdr:rowOff>76200</xdr:rowOff>
    </xdr:from>
    <xdr:to>
      <xdr:col>21</xdr:col>
      <xdr:colOff>549375</xdr:colOff>
      <xdr:row>11</xdr:row>
      <xdr:rowOff>257250</xdr:rowOff>
    </xdr:to>
    <xdr:pic>
      <xdr:nvPicPr>
        <xdr:cNvPr id="2" name="図 1">
          <a:extLst>
            <a:ext uri="{FF2B5EF4-FFF2-40B4-BE49-F238E27FC236}">
              <a16:creationId xmlns:a16="http://schemas.microsoft.com/office/drawing/2014/main" id="{24A48471-9D12-4A2F-BA1F-E36A886176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6</xdr:col>
      <xdr:colOff>57150</xdr:colOff>
      <xdr:row>15</xdr:row>
      <xdr:rowOff>76200</xdr:rowOff>
    </xdr:from>
    <xdr:to>
      <xdr:col>10</xdr:col>
      <xdr:colOff>539850</xdr:colOff>
      <xdr:row>22</xdr:row>
      <xdr:rowOff>257250</xdr:rowOff>
    </xdr:to>
    <xdr:pic>
      <xdr:nvPicPr>
        <xdr:cNvPr id="3" name="図 2">
          <a:extLst>
            <a:ext uri="{FF2B5EF4-FFF2-40B4-BE49-F238E27FC236}">
              <a16:creationId xmlns:a16="http://schemas.microsoft.com/office/drawing/2014/main" id="{A52020B9-1261-47FE-AA7A-28A3CC42732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4" name="図 3">
          <a:extLst>
            <a:ext uri="{FF2B5EF4-FFF2-40B4-BE49-F238E27FC236}">
              <a16:creationId xmlns:a16="http://schemas.microsoft.com/office/drawing/2014/main" id="{631324E8-0B22-41EF-A9EB-993BD4D8BF4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6</xdr:col>
      <xdr:colOff>47625</xdr:colOff>
      <xdr:row>4</xdr:row>
      <xdr:rowOff>76200</xdr:rowOff>
    </xdr:from>
    <xdr:to>
      <xdr:col>10</xdr:col>
      <xdr:colOff>530325</xdr:colOff>
      <xdr:row>11</xdr:row>
      <xdr:rowOff>257250</xdr:rowOff>
    </xdr:to>
    <xdr:pic>
      <xdr:nvPicPr>
        <xdr:cNvPr id="8" name="図 7">
          <a:extLst>
            <a:ext uri="{FF2B5EF4-FFF2-40B4-BE49-F238E27FC236}">
              <a16:creationId xmlns:a16="http://schemas.microsoft.com/office/drawing/2014/main" id="{DA749DC5-EF63-4135-A7D3-DE4E9F5A603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09925" y="1133475"/>
          <a:ext cx="3264000" cy="24480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17</xdr:col>
      <xdr:colOff>0</xdr:colOff>
      <xdr:row>4</xdr:row>
      <xdr:rowOff>76200</xdr:rowOff>
    </xdr:from>
    <xdr:to>
      <xdr:col>21</xdr:col>
      <xdr:colOff>482700</xdr:colOff>
      <xdr:row>11</xdr:row>
      <xdr:rowOff>257250</xdr:rowOff>
    </xdr:to>
    <xdr:pic>
      <xdr:nvPicPr>
        <xdr:cNvPr id="7" name="図 6">
          <a:extLst>
            <a:ext uri="{FF2B5EF4-FFF2-40B4-BE49-F238E27FC236}">
              <a16:creationId xmlns:a16="http://schemas.microsoft.com/office/drawing/2014/main" id="{9A44A598-A4A2-426F-9B0F-AC94C03A59C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363200" y="1133475"/>
          <a:ext cx="3264000" cy="2448000"/>
        </a:xfrm>
        <a:prstGeom prst="rect">
          <a:avLst/>
        </a:prstGeom>
      </xdr:spPr>
    </xdr:pic>
    <xdr:clientData/>
  </xdr:twoCellAnchor>
  <xdr:twoCellAnchor editAs="oneCell">
    <xdr:from>
      <xdr:col>6</xdr:col>
      <xdr:colOff>66675</xdr:colOff>
      <xdr:row>4</xdr:row>
      <xdr:rowOff>76200</xdr:rowOff>
    </xdr:from>
    <xdr:to>
      <xdr:col>10</xdr:col>
      <xdr:colOff>549375</xdr:colOff>
      <xdr:row>11</xdr:row>
      <xdr:rowOff>257250</xdr:rowOff>
    </xdr:to>
    <xdr:pic>
      <xdr:nvPicPr>
        <xdr:cNvPr id="8" name="図 7">
          <a:extLst>
            <a:ext uri="{FF2B5EF4-FFF2-40B4-BE49-F238E27FC236}">
              <a16:creationId xmlns:a16="http://schemas.microsoft.com/office/drawing/2014/main" id="{F4287BBE-7B04-48FB-A601-65D21388469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88B1EAD0-75D2-46E9-959C-416800FB372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D1933A6C-48AE-4B8C-B9DB-5567B3084D1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21277314-126D-428D-BD52-ED2B2F3C9A7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27541667-5870-4AD5-A0D8-69D71E3279A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429875" y="4876800"/>
          <a:ext cx="3264000" cy="24480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28576</xdr:colOff>
      <xdr:row>8</xdr:row>
      <xdr:rowOff>47625</xdr:rowOff>
    </xdr:from>
    <xdr:to>
      <xdr:col>7</xdr:col>
      <xdr:colOff>419101</xdr:colOff>
      <xdr:row>20</xdr:row>
      <xdr:rowOff>133350</xdr:rowOff>
    </xdr:to>
    <xdr:pic>
      <xdr:nvPicPr>
        <xdr:cNvPr id="2" name="図 1">
          <a:extLst>
            <a:ext uri="{FF2B5EF4-FFF2-40B4-BE49-F238E27FC236}">
              <a16:creationId xmlns:a16="http://schemas.microsoft.com/office/drawing/2014/main" id="{C4CE0D44-9992-4421-A626-FA91905D94E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1" y="1781175"/>
          <a:ext cx="2857500" cy="2143125"/>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158D7E7B-3216-4178-B342-1C833879EC2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28575</xdr:colOff>
      <xdr:row>8</xdr:row>
      <xdr:rowOff>47625</xdr:rowOff>
    </xdr:from>
    <xdr:to>
      <xdr:col>24</xdr:col>
      <xdr:colOff>0</xdr:colOff>
      <xdr:row>20</xdr:row>
      <xdr:rowOff>133350</xdr:rowOff>
    </xdr:to>
    <xdr:pic>
      <xdr:nvPicPr>
        <xdr:cNvPr id="4" name="図 3">
          <a:extLst>
            <a:ext uri="{FF2B5EF4-FFF2-40B4-BE49-F238E27FC236}">
              <a16:creationId xmlns:a16="http://schemas.microsoft.com/office/drawing/2014/main" id="{D37464AB-9F83-4BBB-82D3-2D64B1DB804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781175"/>
          <a:ext cx="2857500" cy="2143125"/>
        </a:xfrm>
        <a:prstGeom prst="rect">
          <a:avLst/>
        </a:prstGeom>
      </xdr:spPr>
    </xdr:pic>
    <xdr:clientData/>
  </xdr:twoCellAnchor>
  <xdr:twoCellAnchor editAs="oneCell">
    <xdr:from>
      <xdr:col>2</xdr:col>
      <xdr:colOff>28575</xdr:colOff>
      <xdr:row>25</xdr:row>
      <xdr:rowOff>167072</xdr:rowOff>
    </xdr:from>
    <xdr:to>
      <xdr:col>7</xdr:col>
      <xdr:colOff>419100</xdr:colOff>
      <xdr:row>37</xdr:row>
      <xdr:rowOff>13902</xdr:rowOff>
    </xdr:to>
    <xdr:pic>
      <xdr:nvPicPr>
        <xdr:cNvPr id="5" name="図 4">
          <a:extLst>
            <a:ext uri="{FF2B5EF4-FFF2-40B4-BE49-F238E27FC236}">
              <a16:creationId xmlns:a16="http://schemas.microsoft.com/office/drawing/2014/main" id="{288422E1-9054-4E43-8454-074C4801635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123950" y="4891472"/>
          <a:ext cx="2857500" cy="1904230"/>
        </a:xfrm>
        <a:prstGeom prst="rect">
          <a:avLst/>
        </a:prstGeom>
      </xdr:spPr>
    </xdr:pic>
    <xdr:clientData/>
  </xdr:twoCellAnchor>
  <xdr:twoCellAnchor editAs="oneCell">
    <xdr:from>
      <xdr:col>10</xdr:col>
      <xdr:colOff>28575</xdr:colOff>
      <xdr:row>25</xdr:row>
      <xdr:rowOff>166687</xdr:rowOff>
    </xdr:from>
    <xdr:to>
      <xdr:col>16</xdr:col>
      <xdr:colOff>0</xdr:colOff>
      <xdr:row>37</xdr:row>
      <xdr:rowOff>14287</xdr:rowOff>
    </xdr:to>
    <xdr:pic>
      <xdr:nvPicPr>
        <xdr:cNvPr id="6" name="図 5">
          <a:extLst>
            <a:ext uri="{FF2B5EF4-FFF2-40B4-BE49-F238E27FC236}">
              <a16:creationId xmlns:a16="http://schemas.microsoft.com/office/drawing/2014/main" id="{836BCD1B-3B5E-4040-AF14-39148AFBE333}"/>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891087"/>
          <a:ext cx="2857500" cy="1905000"/>
        </a:xfrm>
        <a:prstGeom prst="rect">
          <a:avLst/>
        </a:prstGeom>
      </xdr:spPr>
    </xdr:pic>
    <xdr:clientData/>
  </xdr:twoCellAnchor>
  <xdr:twoCellAnchor editAs="oneCell">
    <xdr:from>
      <xdr:col>18</xdr:col>
      <xdr:colOff>28575</xdr:colOff>
      <xdr:row>25</xdr:row>
      <xdr:rowOff>166425</xdr:rowOff>
    </xdr:from>
    <xdr:to>
      <xdr:col>24</xdr:col>
      <xdr:colOff>0</xdr:colOff>
      <xdr:row>37</xdr:row>
      <xdr:rowOff>14549</xdr:rowOff>
    </xdr:to>
    <xdr:pic>
      <xdr:nvPicPr>
        <xdr:cNvPr id="7" name="図 6">
          <a:extLst>
            <a:ext uri="{FF2B5EF4-FFF2-40B4-BE49-F238E27FC236}">
              <a16:creationId xmlns:a16="http://schemas.microsoft.com/office/drawing/2014/main" id="{1458292C-086A-49D0-A03A-732B18FE763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9401175" y="4890825"/>
          <a:ext cx="2857500" cy="190552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28576</xdr:colOff>
      <xdr:row>8</xdr:row>
      <xdr:rowOff>47625</xdr:rowOff>
    </xdr:from>
    <xdr:to>
      <xdr:col>7</xdr:col>
      <xdr:colOff>419101</xdr:colOff>
      <xdr:row>20</xdr:row>
      <xdr:rowOff>133350</xdr:rowOff>
    </xdr:to>
    <xdr:pic>
      <xdr:nvPicPr>
        <xdr:cNvPr id="2" name="図 1">
          <a:extLst>
            <a:ext uri="{FF2B5EF4-FFF2-40B4-BE49-F238E27FC236}">
              <a16:creationId xmlns:a16="http://schemas.microsoft.com/office/drawing/2014/main" id="{D793A352-9213-42A5-8899-FFC461CF220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1" y="1781175"/>
          <a:ext cx="2857500" cy="2143125"/>
        </a:xfrm>
        <a:prstGeom prst="rect">
          <a:avLst/>
        </a:prstGeom>
      </xdr:spPr>
    </xdr:pic>
    <xdr:clientData/>
  </xdr:twoCellAnchor>
  <xdr:twoCellAnchor editAs="oneCell">
    <xdr:from>
      <xdr:col>10</xdr:col>
      <xdr:colOff>28575</xdr:colOff>
      <xdr:row>8</xdr:row>
      <xdr:rowOff>165891</xdr:rowOff>
    </xdr:from>
    <xdr:to>
      <xdr:col>16</xdr:col>
      <xdr:colOff>0</xdr:colOff>
      <xdr:row>20</xdr:row>
      <xdr:rowOff>15083</xdr:rowOff>
    </xdr:to>
    <xdr:pic>
      <xdr:nvPicPr>
        <xdr:cNvPr id="3" name="図 2">
          <a:extLst>
            <a:ext uri="{FF2B5EF4-FFF2-40B4-BE49-F238E27FC236}">
              <a16:creationId xmlns:a16="http://schemas.microsoft.com/office/drawing/2014/main" id="{021E85DE-FDA2-40F0-9E15-B60C8447B48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899441"/>
          <a:ext cx="2857500" cy="1906592"/>
        </a:xfrm>
        <a:prstGeom prst="rect">
          <a:avLst/>
        </a:prstGeom>
      </xdr:spPr>
    </xdr:pic>
    <xdr:clientData/>
  </xdr:twoCellAnchor>
  <xdr:twoCellAnchor editAs="oneCell">
    <xdr:from>
      <xdr:col>18</xdr:col>
      <xdr:colOff>28575</xdr:colOff>
      <xdr:row>8</xdr:row>
      <xdr:rowOff>166490</xdr:rowOff>
    </xdr:from>
    <xdr:to>
      <xdr:col>24</xdr:col>
      <xdr:colOff>0</xdr:colOff>
      <xdr:row>20</xdr:row>
      <xdr:rowOff>14484</xdr:rowOff>
    </xdr:to>
    <xdr:pic>
      <xdr:nvPicPr>
        <xdr:cNvPr id="4" name="図 3">
          <a:extLst>
            <a:ext uri="{FF2B5EF4-FFF2-40B4-BE49-F238E27FC236}">
              <a16:creationId xmlns:a16="http://schemas.microsoft.com/office/drawing/2014/main" id="{08FBF5D9-F890-4935-8DE3-F9F7C827D05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900040"/>
          <a:ext cx="2857500" cy="1905394"/>
        </a:xfrm>
        <a:prstGeom prst="rect">
          <a:avLst/>
        </a:prstGeom>
      </xdr:spPr>
    </xdr:pic>
    <xdr:clientData/>
  </xdr:twoCellAnchor>
  <xdr:twoCellAnchor editAs="oneCell">
    <xdr:from>
      <xdr:col>2</xdr:col>
      <xdr:colOff>28575</xdr:colOff>
      <xdr:row>25</xdr:row>
      <xdr:rowOff>166981</xdr:rowOff>
    </xdr:from>
    <xdr:to>
      <xdr:col>7</xdr:col>
      <xdr:colOff>419100</xdr:colOff>
      <xdr:row>37</xdr:row>
      <xdr:rowOff>13993</xdr:rowOff>
    </xdr:to>
    <xdr:pic>
      <xdr:nvPicPr>
        <xdr:cNvPr id="5" name="図 4">
          <a:extLst>
            <a:ext uri="{FF2B5EF4-FFF2-40B4-BE49-F238E27FC236}">
              <a16:creationId xmlns:a16="http://schemas.microsoft.com/office/drawing/2014/main" id="{E26D5159-1F5E-40DB-AB2D-804AD530408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123950" y="4891381"/>
          <a:ext cx="2857500" cy="1904412"/>
        </a:xfrm>
        <a:prstGeom prst="rect">
          <a:avLst/>
        </a:prstGeom>
      </xdr:spPr>
    </xdr:pic>
    <xdr:clientData/>
  </xdr:twoCellAnchor>
  <xdr:twoCellAnchor editAs="oneCell">
    <xdr:from>
      <xdr:col>10</xdr:col>
      <xdr:colOff>28575</xdr:colOff>
      <xdr:row>25</xdr:row>
      <xdr:rowOff>47625</xdr:rowOff>
    </xdr:from>
    <xdr:to>
      <xdr:col>16</xdr:col>
      <xdr:colOff>0</xdr:colOff>
      <xdr:row>37</xdr:row>
      <xdr:rowOff>133350</xdr:rowOff>
    </xdr:to>
    <xdr:pic>
      <xdr:nvPicPr>
        <xdr:cNvPr id="6" name="図 5">
          <a:extLst>
            <a:ext uri="{FF2B5EF4-FFF2-40B4-BE49-F238E27FC236}">
              <a16:creationId xmlns:a16="http://schemas.microsoft.com/office/drawing/2014/main" id="{2363BA16-ED85-4E3F-9740-2CE5AC939D0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772025"/>
          <a:ext cx="2857500" cy="2143125"/>
        </a:xfrm>
        <a:prstGeom prst="rect">
          <a:avLst/>
        </a:prstGeom>
      </xdr:spPr>
    </xdr:pic>
    <xdr:clientData/>
  </xdr:twoCellAnchor>
  <xdr:twoCellAnchor editAs="oneCell">
    <xdr:from>
      <xdr:col>18</xdr:col>
      <xdr:colOff>28575</xdr:colOff>
      <xdr:row>25</xdr:row>
      <xdr:rowOff>47625</xdr:rowOff>
    </xdr:from>
    <xdr:to>
      <xdr:col>24</xdr:col>
      <xdr:colOff>0</xdr:colOff>
      <xdr:row>37</xdr:row>
      <xdr:rowOff>133350</xdr:rowOff>
    </xdr:to>
    <xdr:pic>
      <xdr:nvPicPr>
        <xdr:cNvPr id="7" name="図 6">
          <a:extLst>
            <a:ext uri="{FF2B5EF4-FFF2-40B4-BE49-F238E27FC236}">
              <a16:creationId xmlns:a16="http://schemas.microsoft.com/office/drawing/2014/main" id="{7F8CE230-C9A8-4893-95DC-C15835E8B1D2}"/>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9401175" y="4772025"/>
          <a:ext cx="2857500" cy="214312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28576</xdr:colOff>
      <xdr:row>8</xdr:row>
      <xdr:rowOff>166687</xdr:rowOff>
    </xdr:from>
    <xdr:to>
      <xdr:col>7</xdr:col>
      <xdr:colOff>419101</xdr:colOff>
      <xdr:row>20</xdr:row>
      <xdr:rowOff>14287</xdr:rowOff>
    </xdr:to>
    <xdr:pic>
      <xdr:nvPicPr>
        <xdr:cNvPr id="2" name="図 1">
          <a:extLst>
            <a:ext uri="{FF2B5EF4-FFF2-40B4-BE49-F238E27FC236}">
              <a16:creationId xmlns:a16="http://schemas.microsoft.com/office/drawing/2014/main" id="{2B28D44E-9DE0-46E3-B59D-E482097AD28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1" y="1900237"/>
          <a:ext cx="2857500" cy="1905000"/>
        </a:xfrm>
        <a:prstGeom prst="rect">
          <a:avLst/>
        </a:prstGeom>
      </xdr:spPr>
    </xdr:pic>
    <xdr:clientData/>
  </xdr:twoCellAnchor>
  <xdr:twoCellAnchor editAs="oneCell">
    <xdr:from>
      <xdr:col>10</xdr:col>
      <xdr:colOff>28575</xdr:colOff>
      <xdr:row>8</xdr:row>
      <xdr:rowOff>166687</xdr:rowOff>
    </xdr:from>
    <xdr:to>
      <xdr:col>16</xdr:col>
      <xdr:colOff>0</xdr:colOff>
      <xdr:row>20</xdr:row>
      <xdr:rowOff>14287</xdr:rowOff>
    </xdr:to>
    <xdr:pic>
      <xdr:nvPicPr>
        <xdr:cNvPr id="3" name="図 2">
          <a:extLst>
            <a:ext uri="{FF2B5EF4-FFF2-40B4-BE49-F238E27FC236}">
              <a16:creationId xmlns:a16="http://schemas.microsoft.com/office/drawing/2014/main" id="{21B0EF71-F888-4A13-B671-15EC1D83C70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900237"/>
          <a:ext cx="2857500" cy="1905000"/>
        </a:xfrm>
        <a:prstGeom prst="rect">
          <a:avLst/>
        </a:prstGeom>
      </xdr:spPr>
    </xdr:pic>
    <xdr:clientData/>
  </xdr:twoCellAnchor>
  <xdr:twoCellAnchor editAs="oneCell">
    <xdr:from>
      <xdr:col>18</xdr:col>
      <xdr:colOff>28575</xdr:colOff>
      <xdr:row>8</xdr:row>
      <xdr:rowOff>166913</xdr:rowOff>
    </xdr:from>
    <xdr:to>
      <xdr:col>24</xdr:col>
      <xdr:colOff>0</xdr:colOff>
      <xdr:row>20</xdr:row>
      <xdr:rowOff>14062</xdr:rowOff>
    </xdr:to>
    <xdr:pic>
      <xdr:nvPicPr>
        <xdr:cNvPr id="4" name="図 3">
          <a:extLst>
            <a:ext uri="{FF2B5EF4-FFF2-40B4-BE49-F238E27FC236}">
              <a16:creationId xmlns:a16="http://schemas.microsoft.com/office/drawing/2014/main" id="{AD3E1879-7E4C-4FFC-91A9-3FE6B674A7E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900463"/>
          <a:ext cx="2857500" cy="1904549"/>
        </a:xfrm>
        <a:prstGeom prst="rect">
          <a:avLst/>
        </a:prstGeom>
      </xdr:spPr>
    </xdr:pic>
    <xdr:clientData/>
  </xdr:twoCellAnchor>
  <xdr:twoCellAnchor editAs="oneCell">
    <xdr:from>
      <xdr:col>2</xdr:col>
      <xdr:colOff>28575</xdr:colOff>
      <xdr:row>25</xdr:row>
      <xdr:rowOff>166687</xdr:rowOff>
    </xdr:from>
    <xdr:to>
      <xdr:col>7</xdr:col>
      <xdr:colOff>419100</xdr:colOff>
      <xdr:row>37</xdr:row>
      <xdr:rowOff>14287</xdr:rowOff>
    </xdr:to>
    <xdr:pic>
      <xdr:nvPicPr>
        <xdr:cNvPr id="5" name="図 4">
          <a:extLst>
            <a:ext uri="{FF2B5EF4-FFF2-40B4-BE49-F238E27FC236}">
              <a16:creationId xmlns:a16="http://schemas.microsoft.com/office/drawing/2014/main" id="{D1EF0DFD-CBC3-48D0-8E99-370BA70AA20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123950" y="4891087"/>
          <a:ext cx="2857500" cy="1905000"/>
        </a:xfrm>
        <a:prstGeom prst="rect">
          <a:avLst/>
        </a:prstGeom>
      </xdr:spPr>
    </xdr:pic>
    <xdr:clientData/>
  </xdr:twoCellAnchor>
  <xdr:twoCellAnchor editAs="oneCell">
    <xdr:from>
      <xdr:col>10</xdr:col>
      <xdr:colOff>28575</xdr:colOff>
      <xdr:row>25</xdr:row>
      <xdr:rowOff>166400</xdr:rowOff>
    </xdr:from>
    <xdr:to>
      <xdr:col>16</xdr:col>
      <xdr:colOff>0</xdr:colOff>
      <xdr:row>37</xdr:row>
      <xdr:rowOff>14574</xdr:rowOff>
    </xdr:to>
    <xdr:pic>
      <xdr:nvPicPr>
        <xdr:cNvPr id="6" name="図 5">
          <a:extLst>
            <a:ext uri="{FF2B5EF4-FFF2-40B4-BE49-F238E27FC236}">
              <a16:creationId xmlns:a16="http://schemas.microsoft.com/office/drawing/2014/main" id="{395E419C-0085-4A92-B6C9-8F176DC5FE05}"/>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890800"/>
          <a:ext cx="2857500" cy="1905574"/>
        </a:xfrm>
        <a:prstGeom prst="rect">
          <a:avLst/>
        </a:prstGeom>
      </xdr:spPr>
    </xdr:pic>
    <xdr:clientData/>
  </xdr:twoCellAnchor>
  <xdr:twoCellAnchor editAs="oneCell">
    <xdr:from>
      <xdr:col>18</xdr:col>
      <xdr:colOff>28575</xdr:colOff>
      <xdr:row>25</xdr:row>
      <xdr:rowOff>166949</xdr:rowOff>
    </xdr:from>
    <xdr:to>
      <xdr:col>24</xdr:col>
      <xdr:colOff>0</xdr:colOff>
      <xdr:row>37</xdr:row>
      <xdr:rowOff>14025</xdr:rowOff>
    </xdr:to>
    <xdr:pic>
      <xdr:nvPicPr>
        <xdr:cNvPr id="7" name="図 6">
          <a:extLst>
            <a:ext uri="{FF2B5EF4-FFF2-40B4-BE49-F238E27FC236}">
              <a16:creationId xmlns:a16="http://schemas.microsoft.com/office/drawing/2014/main" id="{F028FA40-8D45-4FC8-977F-7BBCF355C88E}"/>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9401175" y="4891349"/>
          <a:ext cx="2857500" cy="190447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28576</xdr:colOff>
      <xdr:row>8</xdr:row>
      <xdr:rowOff>47625</xdr:rowOff>
    </xdr:from>
    <xdr:to>
      <xdr:col>7</xdr:col>
      <xdr:colOff>419101</xdr:colOff>
      <xdr:row>20</xdr:row>
      <xdr:rowOff>133350</xdr:rowOff>
    </xdr:to>
    <xdr:pic>
      <xdr:nvPicPr>
        <xdr:cNvPr id="9" name="図 8">
          <a:extLst>
            <a:ext uri="{FF2B5EF4-FFF2-40B4-BE49-F238E27FC236}">
              <a16:creationId xmlns:a16="http://schemas.microsoft.com/office/drawing/2014/main" id="{E0705E6C-05DF-4C9A-B0DD-E096EC697AE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1" y="1781175"/>
          <a:ext cx="2857500" cy="2143125"/>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10" name="図 9">
          <a:extLst>
            <a:ext uri="{FF2B5EF4-FFF2-40B4-BE49-F238E27FC236}">
              <a16:creationId xmlns:a16="http://schemas.microsoft.com/office/drawing/2014/main" id="{AE7E16B2-662A-43BF-BB99-B6DBCF89291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5276850" y="1781175"/>
          <a:ext cx="2857500" cy="2143125"/>
        </a:xfrm>
        <a:prstGeom prst="rect">
          <a:avLst/>
        </a:prstGeom>
      </xdr:spPr>
    </xdr:pic>
    <xdr:clientData/>
  </xdr:twoCellAnchor>
  <xdr:twoCellAnchor editAs="oneCell">
    <xdr:from>
      <xdr:col>18</xdr:col>
      <xdr:colOff>28575</xdr:colOff>
      <xdr:row>8</xdr:row>
      <xdr:rowOff>47625</xdr:rowOff>
    </xdr:from>
    <xdr:to>
      <xdr:col>24</xdr:col>
      <xdr:colOff>0</xdr:colOff>
      <xdr:row>20</xdr:row>
      <xdr:rowOff>133350</xdr:rowOff>
    </xdr:to>
    <xdr:pic>
      <xdr:nvPicPr>
        <xdr:cNvPr id="11" name="図 10">
          <a:extLst>
            <a:ext uri="{FF2B5EF4-FFF2-40B4-BE49-F238E27FC236}">
              <a16:creationId xmlns:a16="http://schemas.microsoft.com/office/drawing/2014/main" id="{7C4CF0C1-2AAC-46B5-9AD4-CB7D28C8166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9401175" y="1781175"/>
          <a:ext cx="2857500" cy="2143125"/>
        </a:xfrm>
        <a:prstGeom prst="rect">
          <a:avLst/>
        </a:prstGeom>
      </xdr:spPr>
    </xdr:pic>
    <xdr:clientData/>
  </xdr:twoCellAnchor>
  <xdr:twoCellAnchor editAs="oneCell">
    <xdr:from>
      <xdr:col>2</xdr:col>
      <xdr:colOff>28575</xdr:colOff>
      <xdr:row>25</xdr:row>
      <xdr:rowOff>47625</xdr:rowOff>
    </xdr:from>
    <xdr:to>
      <xdr:col>7</xdr:col>
      <xdr:colOff>419100</xdr:colOff>
      <xdr:row>37</xdr:row>
      <xdr:rowOff>133350</xdr:rowOff>
    </xdr:to>
    <xdr:pic>
      <xdr:nvPicPr>
        <xdr:cNvPr id="12" name="図 11">
          <a:extLst>
            <a:ext uri="{FF2B5EF4-FFF2-40B4-BE49-F238E27FC236}">
              <a16:creationId xmlns:a16="http://schemas.microsoft.com/office/drawing/2014/main" id="{8F37E325-EAAE-4E35-BE51-5CEF0DCC363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123950" y="4772025"/>
          <a:ext cx="2857500" cy="2143125"/>
        </a:xfrm>
        <a:prstGeom prst="rect">
          <a:avLst/>
        </a:prstGeom>
      </xdr:spPr>
    </xdr:pic>
    <xdr:clientData/>
  </xdr:twoCellAnchor>
  <xdr:twoCellAnchor editAs="oneCell">
    <xdr:from>
      <xdr:col>10</xdr:col>
      <xdr:colOff>28575</xdr:colOff>
      <xdr:row>25</xdr:row>
      <xdr:rowOff>47625</xdr:rowOff>
    </xdr:from>
    <xdr:to>
      <xdr:col>16</xdr:col>
      <xdr:colOff>0</xdr:colOff>
      <xdr:row>37</xdr:row>
      <xdr:rowOff>133350</xdr:rowOff>
    </xdr:to>
    <xdr:pic>
      <xdr:nvPicPr>
        <xdr:cNvPr id="13" name="図 12">
          <a:extLst>
            <a:ext uri="{FF2B5EF4-FFF2-40B4-BE49-F238E27FC236}">
              <a16:creationId xmlns:a16="http://schemas.microsoft.com/office/drawing/2014/main" id="{D3D0FA1D-CF48-48B3-99A1-18744A3D629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276850" y="4772025"/>
          <a:ext cx="2857500" cy="2143125"/>
        </a:xfrm>
        <a:prstGeom prst="rect">
          <a:avLst/>
        </a:prstGeom>
      </xdr:spPr>
    </xdr:pic>
    <xdr:clientData/>
  </xdr:twoCellAnchor>
  <xdr:twoCellAnchor editAs="oneCell">
    <xdr:from>
      <xdr:col>18</xdr:col>
      <xdr:colOff>28575</xdr:colOff>
      <xdr:row>25</xdr:row>
      <xdr:rowOff>47625</xdr:rowOff>
    </xdr:from>
    <xdr:to>
      <xdr:col>24</xdr:col>
      <xdr:colOff>0</xdr:colOff>
      <xdr:row>37</xdr:row>
      <xdr:rowOff>133350</xdr:rowOff>
    </xdr:to>
    <xdr:pic>
      <xdr:nvPicPr>
        <xdr:cNvPr id="14" name="図 13">
          <a:extLst>
            <a:ext uri="{FF2B5EF4-FFF2-40B4-BE49-F238E27FC236}">
              <a16:creationId xmlns:a16="http://schemas.microsoft.com/office/drawing/2014/main" id="{45DE5CFF-0BEC-4770-B3EC-E241AF9D892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9401175" y="4772025"/>
          <a:ext cx="2857500" cy="214312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152399</xdr:colOff>
      <xdr:row>5</xdr:row>
      <xdr:rowOff>285750</xdr:rowOff>
    </xdr:from>
    <xdr:to>
      <xdr:col>34</xdr:col>
      <xdr:colOff>180975</xdr:colOff>
      <xdr:row>17</xdr:row>
      <xdr:rowOff>66675</xdr:rowOff>
    </xdr:to>
    <xdr:pic>
      <xdr:nvPicPr>
        <xdr:cNvPr id="4" name="図 3">
          <a:extLst>
            <a:ext uri="{FF2B5EF4-FFF2-40B4-BE49-F238E27FC236}">
              <a16:creationId xmlns:a16="http://schemas.microsoft.com/office/drawing/2014/main" id="{2B868AE3-D056-23D5-BCE1-40F51663F36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8470" b="32267"/>
        <a:stretch>
          <a:fillRect/>
        </a:stretch>
      </xdr:blipFill>
      <xdr:spPr bwMode="auto">
        <a:xfrm>
          <a:off x="276224" y="1352550"/>
          <a:ext cx="10334626" cy="487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33</xdr:col>
      <xdr:colOff>142875</xdr:colOff>
      <xdr:row>17</xdr:row>
      <xdr:rowOff>47625</xdr:rowOff>
    </xdr:to>
    <xdr:pic>
      <xdr:nvPicPr>
        <xdr:cNvPr id="3" name="図 2">
          <a:extLst>
            <a:ext uri="{FF2B5EF4-FFF2-40B4-BE49-F238E27FC236}">
              <a16:creationId xmlns:a16="http://schemas.microsoft.com/office/drawing/2014/main" id="{8C5571E8-038B-4025-47BF-587744389B4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3745" b="33193"/>
        <a:stretch>
          <a:fillRect/>
        </a:stretch>
      </xdr:blipFill>
      <xdr:spPr bwMode="auto">
        <a:xfrm>
          <a:off x="685800" y="1400175"/>
          <a:ext cx="9572625" cy="481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33</xdr:col>
      <xdr:colOff>104775</xdr:colOff>
      <xdr:row>17</xdr:row>
      <xdr:rowOff>76200</xdr:rowOff>
    </xdr:to>
    <xdr:pic>
      <xdr:nvPicPr>
        <xdr:cNvPr id="3" name="図 2">
          <a:extLst>
            <a:ext uri="{FF2B5EF4-FFF2-40B4-BE49-F238E27FC236}">
              <a16:creationId xmlns:a16="http://schemas.microsoft.com/office/drawing/2014/main" id="{11924BA9-FC3B-7286-58CF-29C7945F6DD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4008" b="32796"/>
        <a:stretch>
          <a:fillRect/>
        </a:stretch>
      </xdr:blipFill>
      <xdr:spPr bwMode="auto">
        <a:xfrm>
          <a:off x="685800" y="1400175"/>
          <a:ext cx="9534525" cy="483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240195</xdr:colOff>
      <xdr:row>5</xdr:row>
      <xdr:rowOff>289892</xdr:rowOff>
    </xdr:from>
    <xdr:to>
      <xdr:col>33</xdr:col>
      <xdr:colOff>250384</xdr:colOff>
      <xdr:row>17</xdr:row>
      <xdr:rowOff>41413</xdr:rowOff>
    </xdr:to>
    <xdr:pic>
      <xdr:nvPicPr>
        <xdr:cNvPr id="4" name="図 3">
          <a:extLst>
            <a:ext uri="{FF2B5EF4-FFF2-40B4-BE49-F238E27FC236}">
              <a16:creationId xmlns:a16="http://schemas.microsoft.com/office/drawing/2014/main" id="{2F4BA961-DD93-5F67-D40E-DC1B334860F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8433" b="37270"/>
        <a:stretch>
          <a:fillRect/>
        </a:stretch>
      </xdr:blipFill>
      <xdr:spPr bwMode="auto">
        <a:xfrm>
          <a:off x="612912" y="1358349"/>
          <a:ext cx="9767102" cy="484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33</xdr:col>
      <xdr:colOff>47625</xdr:colOff>
      <xdr:row>17</xdr:row>
      <xdr:rowOff>76200</xdr:rowOff>
    </xdr:to>
    <xdr:pic>
      <xdr:nvPicPr>
        <xdr:cNvPr id="3" name="図 2">
          <a:extLst>
            <a:ext uri="{FF2B5EF4-FFF2-40B4-BE49-F238E27FC236}">
              <a16:creationId xmlns:a16="http://schemas.microsoft.com/office/drawing/2014/main" id="{F8FE3949-E7DF-2472-74D7-B130C557F2B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4404" b="32796"/>
        <a:stretch>
          <a:fillRect/>
        </a:stretch>
      </xdr:blipFill>
      <xdr:spPr bwMode="auto">
        <a:xfrm>
          <a:off x="685800" y="1400175"/>
          <a:ext cx="9477375" cy="483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24</xdr:col>
      <xdr:colOff>123825</xdr:colOff>
      <xdr:row>17</xdr:row>
      <xdr:rowOff>57150</xdr:rowOff>
    </xdr:to>
    <xdr:pic>
      <xdr:nvPicPr>
        <xdr:cNvPr id="4" name="図 3">
          <a:extLst>
            <a:ext uri="{FF2B5EF4-FFF2-40B4-BE49-F238E27FC236}">
              <a16:creationId xmlns:a16="http://schemas.microsoft.com/office/drawing/2014/main" id="{0C974E70-2A3F-9DD6-837C-A48859B9125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456" b="33060"/>
        <a:stretch>
          <a:fillRect/>
        </a:stretch>
      </xdr:blipFill>
      <xdr:spPr bwMode="auto">
        <a:xfrm>
          <a:off x="685800" y="1400175"/>
          <a:ext cx="6724650" cy="481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3</xdr:col>
      <xdr:colOff>66675</xdr:colOff>
      <xdr:row>19</xdr:row>
      <xdr:rowOff>57150</xdr:rowOff>
    </xdr:from>
    <xdr:to>
      <xdr:col>15</xdr:col>
      <xdr:colOff>122563</xdr:colOff>
      <xdr:row>30</xdr:row>
      <xdr:rowOff>750</xdr:rowOff>
    </xdr:to>
    <xdr:pic>
      <xdr:nvPicPr>
        <xdr:cNvPr id="6" name="図 5">
          <a:extLst>
            <a:ext uri="{FF2B5EF4-FFF2-40B4-BE49-F238E27FC236}">
              <a16:creationId xmlns:a16="http://schemas.microsoft.com/office/drawing/2014/main" id="{25661E23-5118-4EBE-A28F-6AF22AC4EEB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752475" y="741045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28575</xdr:colOff>
      <xdr:row>6</xdr:row>
      <xdr:rowOff>0</xdr:rowOff>
    </xdr:from>
    <xdr:to>
      <xdr:col>31</xdr:col>
      <xdr:colOff>98939</xdr:colOff>
      <xdr:row>17</xdr:row>
      <xdr:rowOff>29100</xdr:rowOff>
    </xdr:to>
    <xdr:pic>
      <xdr:nvPicPr>
        <xdr:cNvPr id="2" name="図 1">
          <a:extLst>
            <a:ext uri="{FF2B5EF4-FFF2-40B4-BE49-F238E27FC236}">
              <a16:creationId xmlns:a16="http://schemas.microsoft.com/office/drawing/2014/main" id="{7ADA21AD-73BD-F364-0598-250C3D0F17F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343025" y="1400175"/>
          <a:ext cx="8242814" cy="47916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161925</xdr:colOff>
      <xdr:row>19</xdr:row>
      <xdr:rowOff>19050</xdr:rowOff>
    </xdr:from>
    <xdr:to>
      <xdr:col>14</xdr:col>
      <xdr:colOff>217813</xdr:colOff>
      <xdr:row>29</xdr:row>
      <xdr:rowOff>115050</xdr:rowOff>
    </xdr:to>
    <xdr:pic>
      <xdr:nvPicPr>
        <xdr:cNvPr id="3" name="図 2">
          <a:extLst>
            <a:ext uri="{FF2B5EF4-FFF2-40B4-BE49-F238E27FC236}">
              <a16:creationId xmlns:a16="http://schemas.microsoft.com/office/drawing/2014/main" id="{7C76A72B-BA85-4548-83F6-01C91E4BB00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533400" y="737235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6</xdr:row>
      <xdr:rowOff>0</xdr:rowOff>
    </xdr:from>
    <xdr:to>
      <xdr:col>31</xdr:col>
      <xdr:colOff>86614</xdr:colOff>
      <xdr:row>17</xdr:row>
      <xdr:rowOff>29100</xdr:rowOff>
    </xdr:to>
    <xdr:pic>
      <xdr:nvPicPr>
        <xdr:cNvPr id="2" name="図 1">
          <a:extLst>
            <a:ext uri="{FF2B5EF4-FFF2-40B4-BE49-F238E27FC236}">
              <a16:creationId xmlns:a16="http://schemas.microsoft.com/office/drawing/2014/main" id="{2399335D-7259-7EBD-AA84-066F12BBE06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390650" y="1400175"/>
          <a:ext cx="8182864" cy="47916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285750</xdr:colOff>
      <xdr:row>20</xdr:row>
      <xdr:rowOff>28575</xdr:rowOff>
    </xdr:from>
    <xdr:to>
      <xdr:col>15</xdr:col>
      <xdr:colOff>27313</xdr:colOff>
      <xdr:row>30</xdr:row>
      <xdr:rowOff>124575</xdr:rowOff>
    </xdr:to>
    <xdr:pic>
      <xdr:nvPicPr>
        <xdr:cNvPr id="2" name="図 1">
          <a:extLst>
            <a:ext uri="{FF2B5EF4-FFF2-40B4-BE49-F238E27FC236}">
              <a16:creationId xmlns:a16="http://schemas.microsoft.com/office/drawing/2014/main" id="{2B084CCB-806F-44D4-80FB-D1857382D5C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657225" y="753427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42658</xdr:colOff>
      <xdr:row>6</xdr:row>
      <xdr:rowOff>0</xdr:rowOff>
    </xdr:from>
    <xdr:to>
      <xdr:col>30</xdr:col>
      <xdr:colOff>167399</xdr:colOff>
      <xdr:row>17</xdr:row>
      <xdr:rowOff>29100</xdr:rowOff>
    </xdr:to>
    <xdr:pic>
      <xdr:nvPicPr>
        <xdr:cNvPr id="4" name="図 3">
          <a:extLst>
            <a:ext uri="{FF2B5EF4-FFF2-40B4-BE49-F238E27FC236}">
              <a16:creationId xmlns:a16="http://schemas.microsoft.com/office/drawing/2014/main" id="{4F3E411D-C956-EA76-7850-289312D90CA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5802"/>
        <a:stretch>
          <a:fillRect/>
        </a:stretch>
      </xdr:blipFill>
      <xdr:spPr>
        <a:xfrm>
          <a:off x="1674332" y="1399761"/>
          <a:ext cx="7678480" cy="47916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3</xdr:col>
      <xdr:colOff>161925</xdr:colOff>
      <xdr:row>19</xdr:row>
      <xdr:rowOff>38100</xdr:rowOff>
    </xdr:from>
    <xdr:to>
      <xdr:col>15</xdr:col>
      <xdr:colOff>217813</xdr:colOff>
      <xdr:row>29</xdr:row>
      <xdr:rowOff>134100</xdr:rowOff>
    </xdr:to>
    <xdr:pic>
      <xdr:nvPicPr>
        <xdr:cNvPr id="2" name="図 1">
          <a:extLst>
            <a:ext uri="{FF2B5EF4-FFF2-40B4-BE49-F238E27FC236}">
              <a16:creationId xmlns:a16="http://schemas.microsoft.com/office/drawing/2014/main" id="{41452638-2C38-4D93-B2BF-4CF5390426B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847725" y="739140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247650</xdr:colOff>
      <xdr:row>6</xdr:row>
      <xdr:rowOff>0</xdr:rowOff>
    </xdr:from>
    <xdr:to>
      <xdr:col>30</xdr:col>
      <xdr:colOff>133093</xdr:colOff>
      <xdr:row>17</xdr:row>
      <xdr:rowOff>29100</xdr:rowOff>
    </xdr:to>
    <xdr:pic>
      <xdr:nvPicPr>
        <xdr:cNvPr id="4" name="図 3">
          <a:extLst>
            <a:ext uri="{FF2B5EF4-FFF2-40B4-BE49-F238E27FC236}">
              <a16:creationId xmlns:a16="http://schemas.microsoft.com/office/drawing/2014/main" id="{4BB31AEE-CB7E-96EF-097C-C670212AF15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562100" y="1400175"/>
          <a:ext cx="7743568" cy="47916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76199</xdr:colOff>
      <xdr:row>6</xdr:row>
      <xdr:rowOff>9524</xdr:rowOff>
    </xdr:from>
    <xdr:to>
      <xdr:col>9</xdr:col>
      <xdr:colOff>223520</xdr:colOff>
      <xdr:row>41</xdr:row>
      <xdr:rowOff>57149</xdr:rowOff>
    </xdr:to>
    <xdr:pic>
      <xdr:nvPicPr>
        <xdr:cNvPr id="3" name="図 2">
          <a:extLst>
            <a:ext uri="{FF2B5EF4-FFF2-40B4-BE49-F238E27FC236}">
              <a16:creationId xmlns:a16="http://schemas.microsoft.com/office/drawing/2014/main" id="{834789F5-EF38-4236-A848-11F871B1213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84" r="84046" b="32267"/>
        <a:stretch>
          <a:fillRect/>
        </a:stretch>
      </xdr:blipFill>
      <xdr:spPr bwMode="auto">
        <a:xfrm>
          <a:off x="514349" y="1190624"/>
          <a:ext cx="2347596" cy="543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190499</xdr:colOff>
      <xdr:row>5</xdr:row>
      <xdr:rowOff>38100</xdr:rowOff>
    </xdr:from>
    <xdr:to>
      <xdr:col>8</xdr:col>
      <xdr:colOff>238125</xdr:colOff>
      <xdr:row>43</xdr:row>
      <xdr:rowOff>111578</xdr:rowOff>
    </xdr:to>
    <xdr:pic>
      <xdr:nvPicPr>
        <xdr:cNvPr id="2" name="図 1">
          <a:extLst>
            <a:ext uri="{FF2B5EF4-FFF2-40B4-BE49-F238E27FC236}">
              <a16:creationId xmlns:a16="http://schemas.microsoft.com/office/drawing/2014/main" id="{8AA626B8-79F7-481A-9BD5-0A589250ECF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437" r="76333" b="32267"/>
        <a:stretch>
          <a:fillRect/>
        </a:stretch>
      </xdr:blipFill>
      <xdr:spPr bwMode="auto">
        <a:xfrm>
          <a:off x="942974" y="1066800"/>
          <a:ext cx="1619251"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3</xdr:col>
      <xdr:colOff>133350</xdr:colOff>
      <xdr:row>5</xdr:row>
      <xdr:rowOff>28575</xdr:rowOff>
    </xdr:from>
    <xdr:to>
      <xdr:col>9</xdr:col>
      <xdr:colOff>0</xdr:colOff>
      <xdr:row>43</xdr:row>
      <xdr:rowOff>102053</xdr:rowOff>
    </xdr:to>
    <xdr:pic>
      <xdr:nvPicPr>
        <xdr:cNvPr id="2" name="図 1">
          <a:extLst>
            <a:ext uri="{FF2B5EF4-FFF2-40B4-BE49-F238E27FC236}">
              <a16:creationId xmlns:a16="http://schemas.microsoft.com/office/drawing/2014/main" id="{EFEA29A0-479B-414F-89BC-BB29210920C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657" r="68353" b="32267"/>
        <a:stretch>
          <a:fillRect/>
        </a:stretch>
      </xdr:blipFill>
      <xdr:spPr bwMode="auto">
        <a:xfrm>
          <a:off x="885825" y="1057275"/>
          <a:ext cx="1752600"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3</xdr:col>
      <xdr:colOff>0</xdr:colOff>
      <xdr:row>5</xdr:row>
      <xdr:rowOff>78922</xdr:rowOff>
    </xdr:from>
    <xdr:to>
      <xdr:col>8</xdr:col>
      <xdr:colOff>266700</xdr:colOff>
      <xdr:row>44</xdr:row>
      <xdr:rowOff>0</xdr:rowOff>
    </xdr:to>
    <xdr:pic>
      <xdr:nvPicPr>
        <xdr:cNvPr id="2" name="図 1">
          <a:extLst>
            <a:ext uri="{FF2B5EF4-FFF2-40B4-BE49-F238E27FC236}">
              <a16:creationId xmlns:a16="http://schemas.microsoft.com/office/drawing/2014/main" id="{38D9420D-A97E-48B5-A43B-B94E2296742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771" r="60750" b="32267"/>
        <a:stretch>
          <a:fillRect/>
        </a:stretch>
      </xdr:blipFill>
      <xdr:spPr bwMode="auto">
        <a:xfrm>
          <a:off x="752475" y="1107622"/>
          <a:ext cx="1838325"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8</xdr:col>
      <xdr:colOff>114300</xdr:colOff>
      <xdr:row>43</xdr:row>
      <xdr:rowOff>73478</xdr:rowOff>
    </xdr:to>
    <xdr:pic>
      <xdr:nvPicPr>
        <xdr:cNvPr id="2" name="図 1">
          <a:extLst>
            <a:ext uri="{FF2B5EF4-FFF2-40B4-BE49-F238E27FC236}">
              <a16:creationId xmlns:a16="http://schemas.microsoft.com/office/drawing/2014/main" id="{7AE4AC24-991D-4F7E-B314-1C8058155DE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641" r="55540" b="32267"/>
        <a:stretch>
          <a:fillRect/>
        </a:stretch>
      </xdr:blipFill>
      <xdr:spPr bwMode="auto">
        <a:xfrm>
          <a:off x="1066800" y="1028700"/>
          <a:ext cx="1371600"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7</xdr:col>
      <xdr:colOff>0</xdr:colOff>
      <xdr:row>43</xdr:row>
      <xdr:rowOff>73478</xdr:rowOff>
    </xdr:to>
    <xdr:pic>
      <xdr:nvPicPr>
        <xdr:cNvPr id="2" name="図 1">
          <a:extLst>
            <a:ext uri="{FF2B5EF4-FFF2-40B4-BE49-F238E27FC236}">
              <a16:creationId xmlns:a16="http://schemas.microsoft.com/office/drawing/2014/main" id="{6CCD742E-CB3D-4832-8EB9-0B049F75F23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2071" r="52554" b="32267"/>
        <a:stretch>
          <a:fillRect/>
        </a:stretch>
      </xdr:blipFill>
      <xdr:spPr bwMode="auto">
        <a:xfrm>
          <a:off x="1066800" y="1028700"/>
          <a:ext cx="942975"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9</xdr:col>
      <xdr:colOff>28575</xdr:colOff>
      <xdr:row>43</xdr:row>
      <xdr:rowOff>73478</xdr:rowOff>
    </xdr:to>
    <xdr:pic>
      <xdr:nvPicPr>
        <xdr:cNvPr id="2" name="図 1">
          <a:extLst>
            <a:ext uri="{FF2B5EF4-FFF2-40B4-BE49-F238E27FC236}">
              <a16:creationId xmlns:a16="http://schemas.microsoft.com/office/drawing/2014/main" id="{4045498C-E0EF-44C0-919B-0575C5B3DD3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4463" r="44624" b="32267"/>
        <a:stretch>
          <a:fillRect/>
        </a:stretch>
      </xdr:blipFill>
      <xdr:spPr bwMode="auto">
        <a:xfrm>
          <a:off x="752475" y="1028700"/>
          <a:ext cx="1914525"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9</xdr:col>
      <xdr:colOff>0</xdr:colOff>
      <xdr:row>43</xdr:row>
      <xdr:rowOff>73478</xdr:rowOff>
    </xdr:to>
    <xdr:pic>
      <xdr:nvPicPr>
        <xdr:cNvPr id="2" name="図 1">
          <a:extLst>
            <a:ext uri="{FF2B5EF4-FFF2-40B4-BE49-F238E27FC236}">
              <a16:creationId xmlns:a16="http://schemas.microsoft.com/office/drawing/2014/main" id="{8929431D-BE2E-42E2-89F4-F232C8EA579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1951" r="37298" b="32267"/>
        <a:stretch>
          <a:fillRect/>
        </a:stretch>
      </xdr:blipFill>
      <xdr:spPr bwMode="auto">
        <a:xfrm>
          <a:off x="752475" y="1028700"/>
          <a:ext cx="1885950"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9</xdr:col>
      <xdr:colOff>0</xdr:colOff>
      <xdr:row>43</xdr:row>
      <xdr:rowOff>73478</xdr:rowOff>
    </xdr:to>
    <xdr:pic>
      <xdr:nvPicPr>
        <xdr:cNvPr id="2" name="図 1">
          <a:extLst>
            <a:ext uri="{FF2B5EF4-FFF2-40B4-BE49-F238E27FC236}">
              <a16:creationId xmlns:a16="http://schemas.microsoft.com/office/drawing/2014/main" id="{B739F3ED-2BD3-469D-9126-195B3299376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097" r="29153" b="32267"/>
        <a:stretch>
          <a:fillRect/>
        </a:stretch>
      </xdr:blipFill>
      <xdr:spPr bwMode="auto">
        <a:xfrm>
          <a:off x="752475" y="1028700"/>
          <a:ext cx="1885950"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1</xdr:colOff>
      <xdr:row>5</xdr:row>
      <xdr:rowOff>0</xdr:rowOff>
    </xdr:from>
    <xdr:to>
      <xdr:col>9</xdr:col>
      <xdr:colOff>1</xdr:colOff>
      <xdr:row>43</xdr:row>
      <xdr:rowOff>73478</xdr:rowOff>
    </xdr:to>
    <xdr:pic>
      <xdr:nvPicPr>
        <xdr:cNvPr id="2" name="図 1">
          <a:extLst>
            <a:ext uri="{FF2B5EF4-FFF2-40B4-BE49-F238E27FC236}">
              <a16:creationId xmlns:a16="http://schemas.microsoft.com/office/drawing/2014/main" id="{6B89E1B2-6F7D-414E-88DB-082DB3999C3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588" r="21662" b="32267"/>
        <a:stretch>
          <a:fillRect/>
        </a:stretch>
      </xdr:blipFill>
      <xdr:spPr bwMode="auto">
        <a:xfrm>
          <a:off x="752476" y="1028700"/>
          <a:ext cx="1885950"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8</xdr:col>
      <xdr:colOff>171450</xdr:colOff>
      <xdr:row>43</xdr:row>
      <xdr:rowOff>73478</xdr:rowOff>
    </xdr:to>
    <xdr:pic>
      <xdr:nvPicPr>
        <xdr:cNvPr id="2" name="図 1">
          <a:extLst>
            <a:ext uri="{FF2B5EF4-FFF2-40B4-BE49-F238E27FC236}">
              <a16:creationId xmlns:a16="http://schemas.microsoft.com/office/drawing/2014/main" id="{0DF7DB0C-C3CB-49EC-B8BF-A219FCC5CBA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5195" r="14869" b="32267"/>
        <a:stretch>
          <a:fillRect/>
        </a:stretch>
      </xdr:blipFill>
      <xdr:spPr bwMode="auto">
        <a:xfrm>
          <a:off x="752475" y="1028700"/>
          <a:ext cx="1743075"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304800</xdr:colOff>
      <xdr:row>5</xdr:row>
      <xdr:rowOff>0</xdr:rowOff>
    </xdr:from>
    <xdr:to>
      <xdr:col>9</xdr:col>
      <xdr:colOff>0</xdr:colOff>
      <xdr:row>43</xdr:row>
      <xdr:rowOff>73478</xdr:rowOff>
    </xdr:to>
    <xdr:pic>
      <xdr:nvPicPr>
        <xdr:cNvPr id="2" name="図 1">
          <a:extLst>
            <a:ext uri="{FF2B5EF4-FFF2-40B4-BE49-F238E27FC236}">
              <a16:creationId xmlns:a16="http://schemas.microsoft.com/office/drawing/2014/main" id="{5927545E-A162-4820-93F2-A7884D58D00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2904" r="6292" b="32267"/>
        <a:stretch>
          <a:fillRect/>
        </a:stretch>
      </xdr:blipFill>
      <xdr:spPr bwMode="auto">
        <a:xfrm>
          <a:off x="742950" y="1028700"/>
          <a:ext cx="1895475" cy="592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3</xdr:col>
      <xdr:colOff>1</xdr:colOff>
      <xdr:row>5</xdr:row>
      <xdr:rowOff>76200</xdr:rowOff>
    </xdr:from>
    <xdr:to>
      <xdr:col>9</xdr:col>
      <xdr:colOff>16411</xdr:colOff>
      <xdr:row>43</xdr:row>
      <xdr:rowOff>85725</xdr:rowOff>
    </xdr:to>
    <xdr:pic>
      <xdr:nvPicPr>
        <xdr:cNvPr id="2" name="図 1">
          <a:extLst>
            <a:ext uri="{FF2B5EF4-FFF2-40B4-BE49-F238E27FC236}">
              <a16:creationId xmlns:a16="http://schemas.microsoft.com/office/drawing/2014/main" id="{758FB62A-F4F2-4E16-B5C6-E94951D9C23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524" r="64664" b="33193"/>
        <a:stretch>
          <a:fillRect/>
        </a:stretch>
      </xdr:blipFill>
      <xdr:spPr bwMode="auto">
        <a:xfrm>
          <a:off x="752476" y="1104900"/>
          <a:ext cx="1902360"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3</xdr:col>
      <xdr:colOff>38100</xdr:colOff>
      <xdr:row>5</xdr:row>
      <xdr:rowOff>66675</xdr:rowOff>
    </xdr:from>
    <xdr:to>
      <xdr:col>9</xdr:col>
      <xdr:colOff>66674</xdr:colOff>
      <xdr:row>43</xdr:row>
      <xdr:rowOff>76200</xdr:rowOff>
    </xdr:to>
    <xdr:pic>
      <xdr:nvPicPr>
        <xdr:cNvPr id="2" name="図 1">
          <a:extLst>
            <a:ext uri="{FF2B5EF4-FFF2-40B4-BE49-F238E27FC236}">
              <a16:creationId xmlns:a16="http://schemas.microsoft.com/office/drawing/2014/main" id="{5108AD93-149A-47AF-8D1E-8D811D2504F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995" r="57124" b="33193"/>
        <a:stretch>
          <a:fillRect/>
        </a:stretch>
      </xdr:blipFill>
      <xdr:spPr bwMode="auto">
        <a:xfrm>
          <a:off x="790575" y="1095375"/>
          <a:ext cx="1914524"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142875</xdr:colOff>
      <xdr:row>5</xdr:row>
      <xdr:rowOff>76200</xdr:rowOff>
    </xdr:from>
    <xdr:to>
      <xdr:col>8</xdr:col>
      <xdr:colOff>238124</xdr:colOff>
      <xdr:row>43</xdr:row>
      <xdr:rowOff>85725</xdr:rowOff>
    </xdr:to>
    <xdr:pic>
      <xdr:nvPicPr>
        <xdr:cNvPr id="2" name="図 1">
          <a:extLst>
            <a:ext uri="{FF2B5EF4-FFF2-40B4-BE49-F238E27FC236}">
              <a16:creationId xmlns:a16="http://schemas.microsoft.com/office/drawing/2014/main" id="{619E31A0-64A6-4454-A6E4-42B4216717D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900" r="50627" b="33193"/>
        <a:stretch>
          <a:fillRect/>
        </a:stretch>
      </xdr:blipFill>
      <xdr:spPr bwMode="auto">
        <a:xfrm>
          <a:off x="895350" y="1104900"/>
          <a:ext cx="1666874"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38099</xdr:colOff>
      <xdr:row>5</xdr:row>
      <xdr:rowOff>66675</xdr:rowOff>
    </xdr:from>
    <xdr:to>
      <xdr:col>9</xdr:col>
      <xdr:colOff>47624</xdr:colOff>
      <xdr:row>43</xdr:row>
      <xdr:rowOff>76200</xdr:rowOff>
    </xdr:to>
    <xdr:pic>
      <xdr:nvPicPr>
        <xdr:cNvPr id="2" name="図 1">
          <a:extLst>
            <a:ext uri="{FF2B5EF4-FFF2-40B4-BE49-F238E27FC236}">
              <a16:creationId xmlns:a16="http://schemas.microsoft.com/office/drawing/2014/main" id="{2FF5D6A9-6680-431A-A621-0E455E274DC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6664" r="42563" b="33193"/>
        <a:stretch>
          <a:fillRect/>
        </a:stretch>
      </xdr:blipFill>
      <xdr:spPr bwMode="auto">
        <a:xfrm>
          <a:off x="790574" y="1095375"/>
          <a:ext cx="1895475"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xdr:col>
      <xdr:colOff>57150</xdr:colOff>
      <xdr:row>5</xdr:row>
      <xdr:rowOff>76200</xdr:rowOff>
    </xdr:from>
    <xdr:to>
      <xdr:col>8</xdr:col>
      <xdr:colOff>247649</xdr:colOff>
      <xdr:row>43</xdr:row>
      <xdr:rowOff>85725</xdr:rowOff>
    </xdr:to>
    <xdr:pic>
      <xdr:nvPicPr>
        <xdr:cNvPr id="2" name="図 1">
          <a:extLst>
            <a:ext uri="{FF2B5EF4-FFF2-40B4-BE49-F238E27FC236}">
              <a16:creationId xmlns:a16="http://schemas.microsoft.com/office/drawing/2014/main" id="{A8933985-9C9A-48C1-985C-82FD0B16E02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838" r="35147" b="33193"/>
        <a:stretch>
          <a:fillRect/>
        </a:stretch>
      </xdr:blipFill>
      <xdr:spPr bwMode="auto">
        <a:xfrm>
          <a:off x="809625" y="1104900"/>
          <a:ext cx="1762124"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304800</xdr:colOff>
      <xdr:row>5</xdr:row>
      <xdr:rowOff>85725</xdr:rowOff>
    </xdr:from>
    <xdr:to>
      <xdr:col>8</xdr:col>
      <xdr:colOff>304799</xdr:colOff>
      <xdr:row>43</xdr:row>
      <xdr:rowOff>95250</xdr:rowOff>
    </xdr:to>
    <xdr:pic>
      <xdr:nvPicPr>
        <xdr:cNvPr id="2" name="図 1">
          <a:extLst>
            <a:ext uri="{FF2B5EF4-FFF2-40B4-BE49-F238E27FC236}">
              <a16:creationId xmlns:a16="http://schemas.microsoft.com/office/drawing/2014/main" id="{D88D5B27-16C3-4760-80B0-35E383B40A7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2257" r="27025" b="33193"/>
        <a:stretch>
          <a:fillRect/>
        </a:stretch>
      </xdr:blipFill>
      <xdr:spPr bwMode="auto">
        <a:xfrm>
          <a:off x="742950" y="1114425"/>
          <a:ext cx="1885949"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xdr:col>
      <xdr:colOff>9524</xdr:colOff>
      <xdr:row>5</xdr:row>
      <xdr:rowOff>76200</xdr:rowOff>
    </xdr:from>
    <xdr:to>
      <xdr:col>9</xdr:col>
      <xdr:colOff>19049</xdr:colOff>
      <xdr:row>43</xdr:row>
      <xdr:rowOff>85725</xdr:rowOff>
    </xdr:to>
    <xdr:pic>
      <xdr:nvPicPr>
        <xdr:cNvPr id="2" name="図 1">
          <a:extLst>
            <a:ext uri="{FF2B5EF4-FFF2-40B4-BE49-F238E27FC236}">
              <a16:creationId xmlns:a16="http://schemas.microsoft.com/office/drawing/2014/main" id="{1DD0482C-B31B-474F-8B04-7C4EC79C500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9942" r="19285" b="33193"/>
        <a:stretch>
          <a:fillRect/>
        </a:stretch>
      </xdr:blipFill>
      <xdr:spPr bwMode="auto">
        <a:xfrm>
          <a:off x="761999" y="1104900"/>
          <a:ext cx="1895475"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xdr:col>
      <xdr:colOff>57150</xdr:colOff>
      <xdr:row>5</xdr:row>
      <xdr:rowOff>76200</xdr:rowOff>
    </xdr:from>
    <xdr:to>
      <xdr:col>8</xdr:col>
      <xdr:colOff>295275</xdr:colOff>
      <xdr:row>43</xdr:row>
      <xdr:rowOff>85725</xdr:rowOff>
    </xdr:to>
    <xdr:pic>
      <xdr:nvPicPr>
        <xdr:cNvPr id="2" name="図 1">
          <a:extLst>
            <a:ext uri="{FF2B5EF4-FFF2-40B4-BE49-F238E27FC236}">
              <a16:creationId xmlns:a16="http://schemas.microsoft.com/office/drawing/2014/main" id="{860510F1-D51A-4FC8-B4CE-31B0FADFD80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7793" r="11921" b="33193"/>
        <a:stretch>
          <a:fillRect/>
        </a:stretch>
      </xdr:blipFill>
      <xdr:spPr bwMode="auto">
        <a:xfrm>
          <a:off x="809625" y="1104900"/>
          <a:ext cx="1809750"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19050</xdr:colOff>
      <xdr:row>5</xdr:row>
      <xdr:rowOff>76200</xdr:rowOff>
    </xdr:from>
    <xdr:to>
      <xdr:col>9</xdr:col>
      <xdr:colOff>19049</xdr:colOff>
      <xdr:row>43</xdr:row>
      <xdr:rowOff>85725</xdr:rowOff>
    </xdr:to>
    <xdr:pic>
      <xdr:nvPicPr>
        <xdr:cNvPr id="2" name="図 1">
          <a:extLst>
            <a:ext uri="{FF2B5EF4-FFF2-40B4-BE49-F238E27FC236}">
              <a16:creationId xmlns:a16="http://schemas.microsoft.com/office/drawing/2014/main" id="{8A71694E-1B7D-40B2-ACF4-24FBF995C60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425" r="3856" b="33193"/>
        <a:stretch>
          <a:fillRect/>
        </a:stretch>
      </xdr:blipFill>
      <xdr:spPr bwMode="auto">
        <a:xfrm>
          <a:off x="771525" y="1104900"/>
          <a:ext cx="1885949"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295275</xdr:colOff>
      <xdr:row>5</xdr:row>
      <xdr:rowOff>57150</xdr:rowOff>
    </xdr:from>
    <xdr:to>
      <xdr:col>9</xdr:col>
      <xdr:colOff>28575</xdr:colOff>
      <xdr:row>43</xdr:row>
      <xdr:rowOff>126005</xdr:rowOff>
    </xdr:to>
    <xdr:pic>
      <xdr:nvPicPr>
        <xdr:cNvPr id="2" name="図 1">
          <a:extLst>
            <a:ext uri="{FF2B5EF4-FFF2-40B4-BE49-F238E27FC236}">
              <a16:creationId xmlns:a16="http://schemas.microsoft.com/office/drawing/2014/main" id="{BD7566B4-5D56-4347-AFD1-F4018652034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183" r="57873" b="32796"/>
        <a:stretch>
          <a:fillRect/>
        </a:stretch>
      </xdr:blipFill>
      <xdr:spPr bwMode="auto">
        <a:xfrm>
          <a:off x="733425" y="1085850"/>
          <a:ext cx="1933575"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28575</xdr:colOff>
      <xdr:row>5</xdr:row>
      <xdr:rowOff>66675</xdr:rowOff>
    </xdr:from>
    <xdr:to>
      <xdr:col>9</xdr:col>
      <xdr:colOff>9525</xdr:colOff>
      <xdr:row>43</xdr:row>
      <xdr:rowOff>135530</xdr:rowOff>
    </xdr:to>
    <xdr:pic>
      <xdr:nvPicPr>
        <xdr:cNvPr id="2" name="図 1">
          <a:extLst>
            <a:ext uri="{FF2B5EF4-FFF2-40B4-BE49-F238E27FC236}">
              <a16:creationId xmlns:a16="http://schemas.microsoft.com/office/drawing/2014/main" id="{9A5B1C0A-E7FD-4A92-8696-05A123E8C20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054" r="50379" b="32796"/>
        <a:stretch>
          <a:fillRect/>
        </a:stretch>
      </xdr:blipFill>
      <xdr:spPr bwMode="auto">
        <a:xfrm>
          <a:off x="781050" y="1095375"/>
          <a:ext cx="1866900"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304799</xdr:colOff>
      <xdr:row>5</xdr:row>
      <xdr:rowOff>66675</xdr:rowOff>
    </xdr:from>
    <xdr:to>
      <xdr:col>9</xdr:col>
      <xdr:colOff>38099</xdr:colOff>
      <xdr:row>43</xdr:row>
      <xdr:rowOff>135530</xdr:rowOff>
    </xdr:to>
    <xdr:pic>
      <xdr:nvPicPr>
        <xdr:cNvPr id="2" name="図 1">
          <a:extLst>
            <a:ext uri="{FF2B5EF4-FFF2-40B4-BE49-F238E27FC236}">
              <a16:creationId xmlns:a16="http://schemas.microsoft.com/office/drawing/2014/main" id="{4D616596-412A-499C-8BD6-13A938EA792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6333" r="42723" b="32796"/>
        <a:stretch>
          <a:fillRect/>
        </a:stretch>
      </xdr:blipFill>
      <xdr:spPr bwMode="auto">
        <a:xfrm>
          <a:off x="742949" y="1095375"/>
          <a:ext cx="1933575"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19049</xdr:colOff>
      <xdr:row>5</xdr:row>
      <xdr:rowOff>57150</xdr:rowOff>
    </xdr:from>
    <xdr:to>
      <xdr:col>8</xdr:col>
      <xdr:colOff>304799</xdr:colOff>
      <xdr:row>43</xdr:row>
      <xdr:rowOff>126005</xdr:rowOff>
    </xdr:to>
    <xdr:pic>
      <xdr:nvPicPr>
        <xdr:cNvPr id="2" name="図 1">
          <a:extLst>
            <a:ext uri="{FF2B5EF4-FFF2-40B4-BE49-F238E27FC236}">
              <a16:creationId xmlns:a16="http://schemas.microsoft.com/office/drawing/2014/main" id="{3CC3CE71-53E3-4BA5-BFF8-8485CC41043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419" r="35069" b="32796"/>
        <a:stretch>
          <a:fillRect/>
        </a:stretch>
      </xdr:blipFill>
      <xdr:spPr bwMode="auto">
        <a:xfrm>
          <a:off x="771524" y="1085850"/>
          <a:ext cx="1857375"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295274</xdr:colOff>
      <xdr:row>5</xdr:row>
      <xdr:rowOff>66675</xdr:rowOff>
    </xdr:from>
    <xdr:to>
      <xdr:col>8</xdr:col>
      <xdr:colOff>285749</xdr:colOff>
      <xdr:row>43</xdr:row>
      <xdr:rowOff>135530</xdr:rowOff>
    </xdr:to>
    <xdr:pic>
      <xdr:nvPicPr>
        <xdr:cNvPr id="2" name="図 1">
          <a:extLst>
            <a:ext uri="{FF2B5EF4-FFF2-40B4-BE49-F238E27FC236}">
              <a16:creationId xmlns:a16="http://schemas.microsoft.com/office/drawing/2014/main" id="{30B7D7ED-59F2-4947-A12A-9525B6D293C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2074" r="27306" b="32796"/>
        <a:stretch>
          <a:fillRect/>
        </a:stretch>
      </xdr:blipFill>
      <xdr:spPr bwMode="auto">
        <a:xfrm>
          <a:off x="733424" y="1095375"/>
          <a:ext cx="1876425"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285750</xdr:colOff>
      <xdr:row>5</xdr:row>
      <xdr:rowOff>57150</xdr:rowOff>
    </xdr:from>
    <xdr:to>
      <xdr:col>9</xdr:col>
      <xdr:colOff>57150</xdr:colOff>
      <xdr:row>43</xdr:row>
      <xdr:rowOff>126005</xdr:rowOff>
    </xdr:to>
    <xdr:pic>
      <xdr:nvPicPr>
        <xdr:cNvPr id="2" name="図 1">
          <a:extLst>
            <a:ext uri="{FF2B5EF4-FFF2-40B4-BE49-F238E27FC236}">
              <a16:creationId xmlns:a16="http://schemas.microsoft.com/office/drawing/2014/main" id="{7A5283AF-E178-46AC-9334-06A07C0A6CA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9566" r="19275" b="32796"/>
        <a:stretch>
          <a:fillRect/>
        </a:stretch>
      </xdr:blipFill>
      <xdr:spPr bwMode="auto">
        <a:xfrm>
          <a:off x="723900" y="1085850"/>
          <a:ext cx="1971675"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57150</xdr:colOff>
      <xdr:row>5</xdr:row>
      <xdr:rowOff>57150</xdr:rowOff>
    </xdr:from>
    <xdr:to>
      <xdr:col>8</xdr:col>
      <xdr:colOff>247650</xdr:colOff>
      <xdr:row>43</xdr:row>
      <xdr:rowOff>126005</xdr:rowOff>
    </xdr:to>
    <xdr:pic>
      <xdr:nvPicPr>
        <xdr:cNvPr id="2" name="図 1">
          <a:extLst>
            <a:ext uri="{FF2B5EF4-FFF2-40B4-BE49-F238E27FC236}">
              <a16:creationId xmlns:a16="http://schemas.microsoft.com/office/drawing/2014/main" id="{0FF7A860-D1F4-42CD-9229-AD35F146AA4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7764" r="12262" b="32796"/>
        <a:stretch>
          <a:fillRect/>
        </a:stretch>
      </xdr:blipFill>
      <xdr:spPr bwMode="auto">
        <a:xfrm>
          <a:off x="809625" y="1085850"/>
          <a:ext cx="1762125"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285750</xdr:colOff>
      <xdr:row>5</xdr:row>
      <xdr:rowOff>57150</xdr:rowOff>
    </xdr:from>
    <xdr:to>
      <xdr:col>8</xdr:col>
      <xdr:colOff>304800</xdr:colOff>
      <xdr:row>43</xdr:row>
      <xdr:rowOff>126005</xdr:rowOff>
    </xdr:to>
    <xdr:pic>
      <xdr:nvPicPr>
        <xdr:cNvPr id="2" name="図 1">
          <a:extLst>
            <a:ext uri="{FF2B5EF4-FFF2-40B4-BE49-F238E27FC236}">
              <a16:creationId xmlns:a16="http://schemas.microsoft.com/office/drawing/2014/main" id="{61270389-851A-406F-9C80-217322773FE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772" r="4446" b="32796"/>
        <a:stretch>
          <a:fillRect/>
        </a:stretch>
      </xdr:blipFill>
      <xdr:spPr bwMode="auto">
        <a:xfrm>
          <a:off x="723900" y="1085850"/>
          <a:ext cx="1905000" cy="591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285750</xdr:colOff>
      <xdr:row>5</xdr:row>
      <xdr:rowOff>47625</xdr:rowOff>
    </xdr:from>
    <xdr:to>
      <xdr:col>9</xdr:col>
      <xdr:colOff>36707</xdr:colOff>
      <xdr:row>43</xdr:row>
      <xdr:rowOff>76200</xdr:rowOff>
    </xdr:to>
    <xdr:pic>
      <xdr:nvPicPr>
        <xdr:cNvPr id="2" name="図 1">
          <a:extLst>
            <a:ext uri="{FF2B5EF4-FFF2-40B4-BE49-F238E27FC236}">
              <a16:creationId xmlns:a16="http://schemas.microsoft.com/office/drawing/2014/main" id="{39F0D991-061F-4338-A514-6CC7E10D342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381" r="57544" b="33060"/>
        <a:stretch>
          <a:fillRect/>
        </a:stretch>
      </xdr:blipFill>
      <xdr:spPr bwMode="auto">
        <a:xfrm>
          <a:off x="723900" y="1076325"/>
          <a:ext cx="1951232"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47625</xdr:colOff>
      <xdr:row>5</xdr:row>
      <xdr:rowOff>47625</xdr:rowOff>
    </xdr:from>
    <xdr:to>
      <xdr:col>8</xdr:col>
      <xdr:colOff>295274</xdr:colOff>
      <xdr:row>43</xdr:row>
      <xdr:rowOff>76200</xdr:rowOff>
    </xdr:to>
    <xdr:pic>
      <xdr:nvPicPr>
        <xdr:cNvPr id="2" name="図 1">
          <a:extLst>
            <a:ext uri="{FF2B5EF4-FFF2-40B4-BE49-F238E27FC236}">
              <a16:creationId xmlns:a16="http://schemas.microsoft.com/office/drawing/2014/main" id="{BF38E5E0-B731-4AE1-A4B7-6ECF806125B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599" r="50075" b="33060"/>
        <a:stretch>
          <a:fillRect/>
        </a:stretch>
      </xdr:blipFill>
      <xdr:spPr bwMode="auto">
        <a:xfrm>
          <a:off x="800100" y="1076325"/>
          <a:ext cx="1819274"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295275</xdr:colOff>
      <xdr:row>5</xdr:row>
      <xdr:rowOff>47625</xdr:rowOff>
    </xdr:from>
    <xdr:to>
      <xdr:col>8</xdr:col>
      <xdr:colOff>295275</xdr:colOff>
      <xdr:row>43</xdr:row>
      <xdr:rowOff>76200</xdr:rowOff>
    </xdr:to>
    <xdr:pic>
      <xdr:nvPicPr>
        <xdr:cNvPr id="2" name="図 1">
          <a:extLst>
            <a:ext uri="{FF2B5EF4-FFF2-40B4-BE49-F238E27FC236}">
              <a16:creationId xmlns:a16="http://schemas.microsoft.com/office/drawing/2014/main" id="{710121BA-8BC1-4630-86B8-24CD83A9607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7112" r="42183" b="33060"/>
        <a:stretch>
          <a:fillRect/>
        </a:stretch>
      </xdr:blipFill>
      <xdr:spPr bwMode="auto">
        <a:xfrm>
          <a:off x="733425" y="1076325"/>
          <a:ext cx="1885950"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304800</xdr:colOff>
      <xdr:row>5</xdr:row>
      <xdr:rowOff>57150</xdr:rowOff>
    </xdr:from>
    <xdr:to>
      <xdr:col>8</xdr:col>
      <xdr:colOff>285749</xdr:colOff>
      <xdr:row>43</xdr:row>
      <xdr:rowOff>85725</xdr:rowOff>
    </xdr:to>
    <xdr:pic>
      <xdr:nvPicPr>
        <xdr:cNvPr id="2" name="図 1">
          <a:extLst>
            <a:ext uri="{FF2B5EF4-FFF2-40B4-BE49-F238E27FC236}">
              <a16:creationId xmlns:a16="http://schemas.microsoft.com/office/drawing/2014/main" id="{AADC6F72-A899-4628-97BF-0304627DB54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790" r="34614" b="33060"/>
        <a:stretch>
          <a:fillRect/>
        </a:stretch>
      </xdr:blipFill>
      <xdr:spPr bwMode="auto">
        <a:xfrm>
          <a:off x="742950" y="1085850"/>
          <a:ext cx="1866899"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xdr:col>
      <xdr:colOff>57150</xdr:colOff>
      <xdr:row>5</xdr:row>
      <xdr:rowOff>47625</xdr:rowOff>
    </xdr:from>
    <xdr:to>
      <xdr:col>9</xdr:col>
      <xdr:colOff>19049</xdr:colOff>
      <xdr:row>43</xdr:row>
      <xdr:rowOff>76200</xdr:rowOff>
    </xdr:to>
    <xdr:pic>
      <xdr:nvPicPr>
        <xdr:cNvPr id="2" name="図 1">
          <a:extLst>
            <a:ext uri="{FF2B5EF4-FFF2-40B4-BE49-F238E27FC236}">
              <a16:creationId xmlns:a16="http://schemas.microsoft.com/office/drawing/2014/main" id="{54B12D70-44C8-4999-9ABD-9C85F4E7D1E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2467" r="27045" b="33060"/>
        <a:stretch>
          <a:fillRect/>
        </a:stretch>
      </xdr:blipFill>
      <xdr:spPr bwMode="auto">
        <a:xfrm>
          <a:off x="809625" y="1076325"/>
          <a:ext cx="1847849"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28574</xdr:colOff>
      <xdr:row>5</xdr:row>
      <xdr:rowOff>47625</xdr:rowOff>
    </xdr:from>
    <xdr:to>
      <xdr:col>8</xdr:col>
      <xdr:colOff>257174</xdr:colOff>
      <xdr:row>43</xdr:row>
      <xdr:rowOff>76200</xdr:rowOff>
    </xdr:to>
    <xdr:pic>
      <xdr:nvPicPr>
        <xdr:cNvPr id="2" name="図 1">
          <a:extLst>
            <a:ext uri="{FF2B5EF4-FFF2-40B4-BE49-F238E27FC236}">
              <a16:creationId xmlns:a16="http://schemas.microsoft.com/office/drawing/2014/main" id="{BDD4D3E5-CDDF-48E8-B06D-B0B3A4F8DF7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0037" r="19745" b="33060"/>
        <a:stretch>
          <a:fillRect/>
        </a:stretch>
      </xdr:blipFill>
      <xdr:spPr bwMode="auto">
        <a:xfrm>
          <a:off x="781049" y="1076325"/>
          <a:ext cx="1800225"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285749</xdr:colOff>
      <xdr:row>5</xdr:row>
      <xdr:rowOff>47625</xdr:rowOff>
    </xdr:from>
    <xdr:to>
      <xdr:col>8</xdr:col>
      <xdr:colOff>314324</xdr:colOff>
      <xdr:row>43</xdr:row>
      <xdr:rowOff>76200</xdr:rowOff>
    </xdr:to>
    <xdr:pic>
      <xdr:nvPicPr>
        <xdr:cNvPr id="2" name="図 1">
          <a:extLst>
            <a:ext uri="{FF2B5EF4-FFF2-40B4-BE49-F238E27FC236}">
              <a16:creationId xmlns:a16="http://schemas.microsoft.com/office/drawing/2014/main" id="{BED8B7EC-16AE-4869-BA8D-CE6691F626C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7387" r="11746" b="33060"/>
        <a:stretch>
          <a:fillRect/>
        </a:stretch>
      </xdr:blipFill>
      <xdr:spPr bwMode="auto">
        <a:xfrm>
          <a:off x="723899" y="1076325"/>
          <a:ext cx="1914525"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9525</xdr:colOff>
      <xdr:row>5</xdr:row>
      <xdr:rowOff>57150</xdr:rowOff>
    </xdr:from>
    <xdr:to>
      <xdr:col>8</xdr:col>
      <xdr:colOff>266700</xdr:colOff>
      <xdr:row>43</xdr:row>
      <xdr:rowOff>85725</xdr:rowOff>
    </xdr:to>
    <xdr:pic>
      <xdr:nvPicPr>
        <xdr:cNvPr id="2" name="図 1">
          <a:extLst>
            <a:ext uri="{FF2B5EF4-FFF2-40B4-BE49-F238E27FC236}">
              <a16:creationId xmlns:a16="http://schemas.microsoft.com/office/drawing/2014/main" id="{EF89D673-A330-4A37-94D6-2BCD3AA4E51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337" r="4283" b="33060"/>
        <a:stretch>
          <a:fillRect/>
        </a:stretch>
      </xdr:blipFill>
      <xdr:spPr bwMode="auto">
        <a:xfrm>
          <a:off x="762000" y="1085850"/>
          <a:ext cx="1828800" cy="587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3</xdr:col>
      <xdr:colOff>38100</xdr:colOff>
      <xdr:row>5</xdr:row>
      <xdr:rowOff>19049</xdr:rowOff>
    </xdr:from>
    <xdr:to>
      <xdr:col>8</xdr:col>
      <xdr:colOff>294544</xdr:colOff>
      <xdr:row>43</xdr:row>
      <xdr:rowOff>85725</xdr:rowOff>
    </xdr:to>
    <xdr:pic>
      <xdr:nvPicPr>
        <xdr:cNvPr id="2" name="図 1">
          <a:extLst>
            <a:ext uri="{FF2B5EF4-FFF2-40B4-BE49-F238E27FC236}">
              <a16:creationId xmlns:a16="http://schemas.microsoft.com/office/drawing/2014/main" id="{16079A20-14B6-41CE-B2BE-C56B40B3037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249" r="58401" b="32796"/>
        <a:stretch>
          <a:fillRect/>
        </a:stretch>
      </xdr:blipFill>
      <xdr:spPr bwMode="auto">
        <a:xfrm>
          <a:off x="790575" y="1047749"/>
          <a:ext cx="1828069"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3</xdr:col>
      <xdr:colOff>57149</xdr:colOff>
      <xdr:row>5</xdr:row>
      <xdr:rowOff>19050</xdr:rowOff>
    </xdr:from>
    <xdr:to>
      <xdr:col>8</xdr:col>
      <xdr:colOff>304799</xdr:colOff>
      <xdr:row>43</xdr:row>
      <xdr:rowOff>85726</xdr:rowOff>
    </xdr:to>
    <xdr:pic>
      <xdr:nvPicPr>
        <xdr:cNvPr id="2" name="図 1">
          <a:extLst>
            <a:ext uri="{FF2B5EF4-FFF2-40B4-BE49-F238E27FC236}">
              <a16:creationId xmlns:a16="http://schemas.microsoft.com/office/drawing/2014/main" id="{464ED829-6BEC-4878-92F1-DB597D9C650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8746" r="50954" b="32796"/>
        <a:stretch>
          <a:fillRect/>
        </a:stretch>
      </xdr:blipFill>
      <xdr:spPr bwMode="auto">
        <a:xfrm>
          <a:off x="809624" y="1047750"/>
          <a:ext cx="1819275"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285750</xdr:colOff>
      <xdr:row>5</xdr:row>
      <xdr:rowOff>19050</xdr:rowOff>
    </xdr:from>
    <xdr:to>
      <xdr:col>8</xdr:col>
      <xdr:colOff>266700</xdr:colOff>
      <xdr:row>43</xdr:row>
      <xdr:rowOff>85726</xdr:rowOff>
    </xdr:to>
    <xdr:pic>
      <xdr:nvPicPr>
        <xdr:cNvPr id="2" name="図 1">
          <a:extLst>
            <a:ext uri="{FF2B5EF4-FFF2-40B4-BE49-F238E27FC236}">
              <a16:creationId xmlns:a16="http://schemas.microsoft.com/office/drawing/2014/main" id="{BD971328-D2A1-4218-BBA7-80E6CFCFE16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6188" r="43242" b="32796"/>
        <a:stretch>
          <a:fillRect/>
        </a:stretch>
      </xdr:blipFill>
      <xdr:spPr bwMode="auto">
        <a:xfrm>
          <a:off x="723900" y="1047750"/>
          <a:ext cx="1866900"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257174</xdr:colOff>
      <xdr:row>5</xdr:row>
      <xdr:rowOff>9525</xdr:rowOff>
    </xdr:from>
    <xdr:to>
      <xdr:col>8</xdr:col>
      <xdr:colOff>285749</xdr:colOff>
      <xdr:row>43</xdr:row>
      <xdr:rowOff>76201</xdr:rowOff>
    </xdr:to>
    <xdr:pic>
      <xdr:nvPicPr>
        <xdr:cNvPr id="2" name="図 1">
          <a:extLst>
            <a:ext uri="{FF2B5EF4-FFF2-40B4-BE49-F238E27FC236}">
              <a16:creationId xmlns:a16="http://schemas.microsoft.com/office/drawing/2014/main" id="{60E66F5C-09EC-4EEA-9286-99411481F2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737" r="35423" b="32796"/>
        <a:stretch>
          <a:fillRect/>
        </a:stretch>
      </xdr:blipFill>
      <xdr:spPr bwMode="auto">
        <a:xfrm>
          <a:off x="695324" y="1038225"/>
          <a:ext cx="1914525"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3</xdr:col>
      <xdr:colOff>0</xdr:colOff>
      <xdr:row>5</xdr:row>
      <xdr:rowOff>19050</xdr:rowOff>
    </xdr:from>
    <xdr:to>
      <xdr:col>9</xdr:col>
      <xdr:colOff>0</xdr:colOff>
      <xdr:row>43</xdr:row>
      <xdr:rowOff>85726</xdr:rowOff>
    </xdr:to>
    <xdr:pic>
      <xdr:nvPicPr>
        <xdr:cNvPr id="2" name="図 1">
          <a:extLst>
            <a:ext uri="{FF2B5EF4-FFF2-40B4-BE49-F238E27FC236}">
              <a16:creationId xmlns:a16="http://schemas.microsoft.com/office/drawing/2014/main" id="{3FADBDF3-9A82-461A-8169-EA02D25C305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1610" r="27712" b="32796"/>
        <a:stretch>
          <a:fillRect/>
        </a:stretch>
      </xdr:blipFill>
      <xdr:spPr bwMode="auto">
        <a:xfrm>
          <a:off x="752475" y="1047750"/>
          <a:ext cx="1885950"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304800</xdr:colOff>
      <xdr:row>5</xdr:row>
      <xdr:rowOff>9525</xdr:rowOff>
    </xdr:from>
    <xdr:to>
      <xdr:col>8</xdr:col>
      <xdr:colOff>266700</xdr:colOff>
      <xdr:row>43</xdr:row>
      <xdr:rowOff>76201</xdr:rowOff>
    </xdr:to>
    <xdr:pic>
      <xdr:nvPicPr>
        <xdr:cNvPr id="2" name="図 1">
          <a:extLst>
            <a:ext uri="{FF2B5EF4-FFF2-40B4-BE49-F238E27FC236}">
              <a16:creationId xmlns:a16="http://schemas.microsoft.com/office/drawing/2014/main" id="{88FB5F5F-47B6-49A5-8561-5975430AFCF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9269" r="20269" b="32796"/>
        <a:stretch>
          <a:fillRect/>
        </a:stretch>
      </xdr:blipFill>
      <xdr:spPr bwMode="auto">
        <a:xfrm>
          <a:off x="742950" y="1038225"/>
          <a:ext cx="1847850"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238125</xdr:colOff>
      <xdr:row>5</xdr:row>
      <xdr:rowOff>19050</xdr:rowOff>
    </xdr:from>
    <xdr:to>
      <xdr:col>8</xdr:col>
      <xdr:colOff>276225</xdr:colOff>
      <xdr:row>43</xdr:row>
      <xdr:rowOff>85726</xdr:rowOff>
    </xdr:to>
    <xdr:pic>
      <xdr:nvPicPr>
        <xdr:cNvPr id="2" name="図 1">
          <a:extLst>
            <a:ext uri="{FF2B5EF4-FFF2-40B4-BE49-F238E27FC236}">
              <a16:creationId xmlns:a16="http://schemas.microsoft.com/office/drawing/2014/main" id="{C9C4B63F-5189-4E57-82BC-8A539E7D41C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924" r="12183" b="32796"/>
        <a:stretch>
          <a:fillRect/>
        </a:stretch>
      </xdr:blipFill>
      <xdr:spPr bwMode="auto">
        <a:xfrm>
          <a:off x="676275" y="1047750"/>
          <a:ext cx="1924050"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4</xdr:col>
      <xdr:colOff>0</xdr:colOff>
      <xdr:row>5</xdr:row>
      <xdr:rowOff>19050</xdr:rowOff>
    </xdr:from>
    <xdr:to>
      <xdr:col>8</xdr:col>
      <xdr:colOff>38100</xdr:colOff>
      <xdr:row>43</xdr:row>
      <xdr:rowOff>85726</xdr:rowOff>
    </xdr:to>
    <xdr:pic>
      <xdr:nvPicPr>
        <xdr:cNvPr id="2" name="図 1">
          <a:extLst>
            <a:ext uri="{FF2B5EF4-FFF2-40B4-BE49-F238E27FC236}">
              <a16:creationId xmlns:a16="http://schemas.microsoft.com/office/drawing/2014/main" id="{CC91E073-5FC4-4F82-BBA2-8F8E4E70BDE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176" r="7490" b="32796"/>
        <a:stretch>
          <a:fillRect/>
        </a:stretch>
      </xdr:blipFill>
      <xdr:spPr bwMode="auto">
        <a:xfrm>
          <a:off x="1066800" y="1047750"/>
          <a:ext cx="1295400" cy="5915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142875</xdr:colOff>
      <xdr:row>5</xdr:row>
      <xdr:rowOff>66675</xdr:rowOff>
    </xdr:from>
    <xdr:to>
      <xdr:col>9</xdr:col>
      <xdr:colOff>228600</xdr:colOff>
      <xdr:row>43</xdr:row>
      <xdr:rowOff>82829</xdr:rowOff>
    </xdr:to>
    <xdr:pic>
      <xdr:nvPicPr>
        <xdr:cNvPr id="3" name="図 2">
          <a:extLst>
            <a:ext uri="{FF2B5EF4-FFF2-40B4-BE49-F238E27FC236}">
              <a16:creationId xmlns:a16="http://schemas.microsoft.com/office/drawing/2014/main" id="{DD56ACA9-9B85-417E-99D2-889F8A622AB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9733" r="57264" b="33060"/>
        <a:stretch>
          <a:fillRect/>
        </a:stretch>
      </xdr:blipFill>
      <xdr:spPr bwMode="auto">
        <a:xfrm>
          <a:off x="581025" y="1095375"/>
          <a:ext cx="2286000" cy="5864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166" dataDxfId="1164" headerRowBorderDxfId="1165" tableBorderDxfId="1163">
  <autoFilter ref="B15:B47" xr:uid="{00000000-0009-0000-0100-000001000000}"/>
  <tableColumns count="1">
    <tableColumn id="1" xr3:uid="{00000000-0010-0000-0000-000001000000}" name="対象箇所" dataDxfId="116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161" dataDxfId="1159" headerRowBorderDxfId="1160" tableBorderDxfId="1158">
  <autoFilter ref="C15:J47" xr:uid="{00000000-0009-0000-0100-000002000000}"/>
  <tableColumns count="8">
    <tableColumn id="9" xr3:uid="{00000000-0010-0000-0100-000009000000}" name="部位区分" totalsRowLabel="集計" dataDxfId="1157" totalsRowDxfId="1156"/>
    <tableColumn id="2" xr3:uid="{00000000-0010-0000-0100-000002000000}" name="変状区分" dataDxfId="1155" totalsRowDxfId="1154"/>
    <tableColumn id="7" xr3:uid="{00000000-0010-0000-0100-000007000000}" name="変状種類" dataDxfId="1153" totalsRowDxfId="1152"/>
    <tableColumn id="4" xr3:uid="{00000000-0010-0000-0100-000004000000}" name="対策区分" dataDxfId="1151" totalsRowDxfId="1150"/>
    <tableColumn id="5" xr3:uid="{00000000-0010-0000-0100-000005000000}" name="健全性" dataDxfId="1149" totalsRowDxfId="1148"/>
    <tableColumn id="12" xr3:uid="{00000000-0010-0000-0100-00000C000000}" name="調査の要否" dataDxfId="1147" totalsRowDxfId="1146"/>
    <tableColumn id="10" xr3:uid="{00000000-0010-0000-0100-00000A000000}" name="措置の要否" dataDxfId="1145" totalsRowDxfId="1144"/>
    <tableColumn id="11" xr3:uid="{00000000-0010-0000-0100-00000B000000}" name="実施有無" totalsRowFunction="count" dataDxfId="1143" totalsRowDxfId="11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140" headerRowBorderDxfId="1141" tableBorderDxfId="1139">
  <autoFilter ref="B51:B83" xr:uid="{00000000-0009-0000-0100-00000B000000}"/>
  <tableColumns count="1">
    <tableColumn id="1" xr3:uid="{00000000-0010-0000-0200-000001000000}" name="施設の内訳" dataDxfId="113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136" headerRowBorderDxfId="1137" tableBorderDxfId="1135">
  <autoFilter ref="C51:C83" xr:uid="{00000000-0009-0000-0100-00000C000000}"/>
  <tableColumns count="1">
    <tableColumn id="1" xr3:uid="{00000000-0010-0000-0300-000001000000}" name="対象箇所" dataDxfId="113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133" dataDxfId="1131" headerRowBorderDxfId="1132" tableBorderDxfId="1130">
  <autoFilter ref="D51:D83" xr:uid="{00000000-0009-0000-0100-00000D000000}"/>
  <tableColumns count="1">
    <tableColumn id="1" xr3:uid="{00000000-0010-0000-0400-000001000000}" name="部位区分" dataDxfId="112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128" dataDxfId="1126" headerRowBorderDxfId="1127" tableBorderDxfId="1125">
  <autoFilter ref="E51:G83" xr:uid="{00000000-0009-0000-0100-00000E000000}"/>
  <tableColumns count="3">
    <tableColumn id="1" xr3:uid="{00000000-0010-0000-0500-000001000000}" name="異常の種類" dataDxfId="1124"/>
    <tableColumn id="2" xr3:uid="{00000000-0010-0000-0500-000002000000}" name="異常判定区分 " dataDxfId="1123"/>
    <tableColumn id="3" xr3:uid="{00000000-0010-0000-0500-000003000000}" name="実施有無" dataDxfId="112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121" dataDxfId="1119" headerRowBorderDxfId="1120" tableBorderDxfId="1118">
  <autoFilter ref="B5:B12" xr:uid="{00000000-0009-0000-0100-000003000000}"/>
  <tableColumns count="1">
    <tableColumn id="1" xr3:uid="{00000000-0010-0000-0800-000001000000}" name="トンネルの分類" dataDxfId="111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116" dataDxfId="1114" headerRowBorderDxfId="1115" tableBorderDxfId="1113">
  <autoFilter ref="C5:F12" xr:uid="{00000000-000C-0000-FFFF-FFFF09000000}"/>
  <tableColumns count="4">
    <tableColumn id="1" xr3:uid="{00000000-0010-0000-0900-000001000000}" name="トンネル工法" dataDxfId="1112"/>
    <tableColumn id="4" xr3:uid="{F8DDB5BD-A7DE-4BB8-BD9F-E5AF467E6653}" name="自専道or一般道" dataDxfId="1111"/>
    <tableColumn id="2" xr3:uid="{00000000-0010-0000-0900-000002000000}" name="緊急輸送路" dataDxfId="1110"/>
    <tableColumn id="3" xr3:uid="{00000000-0010-0000-0900-000003000000}" name="代替路" dataDxfId="110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10.xml"/><Relationship Id="rId1" Type="http://schemas.openxmlformats.org/officeDocument/2006/relationships/printerSettings" Target="../printerSettings/printerSettings125.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P37" sqref="P37"/>
    </sheetView>
  </sheetViews>
  <sheetFormatPr defaultRowHeight="13.5" x14ac:dyDescent="0.15"/>
  <cols>
    <col min="1" max="2" width="8.875" customWidth="1"/>
    <col min="3" max="3" width="9" customWidth="1"/>
    <col min="4" max="4" width="8.875" customWidth="1"/>
  </cols>
  <sheetData>
    <row r="1" spans="1:14" x14ac:dyDescent="0.15">
      <c r="A1" s="320" t="s">
        <v>0</v>
      </c>
      <c r="B1" s="320"/>
      <c r="C1" s="320"/>
      <c r="D1" s="320"/>
      <c r="E1" s="320"/>
      <c r="F1" s="320"/>
      <c r="G1" s="320"/>
      <c r="H1" s="320"/>
      <c r="I1" s="320"/>
      <c r="J1" s="320"/>
      <c r="K1" s="320"/>
      <c r="L1" s="320"/>
      <c r="M1" s="320"/>
      <c r="N1" s="320"/>
    </row>
    <row r="2" spans="1:14" x14ac:dyDescent="0.15">
      <c r="A2" s="320"/>
      <c r="B2" s="320"/>
      <c r="C2" s="320"/>
      <c r="D2" s="320"/>
      <c r="E2" s="320"/>
      <c r="F2" s="320"/>
      <c r="G2" s="320"/>
      <c r="H2" s="320"/>
      <c r="I2" s="320"/>
      <c r="J2" s="320"/>
      <c r="K2" s="320"/>
      <c r="L2" s="320"/>
      <c r="M2" s="320"/>
      <c r="N2" s="320"/>
    </row>
    <row r="3" spans="1:14" x14ac:dyDescent="0.15">
      <c r="A3" s="321" t="s">
        <v>1</v>
      </c>
      <c r="B3" s="321"/>
      <c r="C3" s="321"/>
      <c r="D3" s="321"/>
      <c r="E3" s="321"/>
      <c r="F3" s="321"/>
      <c r="G3" s="321"/>
      <c r="H3" s="322" t="s">
        <v>2</v>
      </c>
      <c r="I3" s="322"/>
      <c r="J3" s="322"/>
      <c r="K3" s="322"/>
      <c r="L3" s="322"/>
      <c r="M3" s="322"/>
      <c r="N3" s="322"/>
    </row>
    <row r="4" spans="1:14" x14ac:dyDescent="0.15">
      <c r="H4" t="s">
        <v>3</v>
      </c>
    </row>
    <row r="5" spans="1:14" x14ac:dyDescent="0.15">
      <c r="H5" s="319" t="s">
        <v>4</v>
      </c>
      <c r="I5" s="319"/>
      <c r="J5" s="319"/>
      <c r="K5" s="319"/>
      <c r="L5" s="319"/>
      <c r="M5" s="319"/>
      <c r="N5" s="319"/>
    </row>
    <row r="6" spans="1:14" x14ac:dyDescent="0.15">
      <c r="H6" s="319"/>
      <c r="I6" s="319"/>
      <c r="J6" s="319"/>
      <c r="K6" s="319"/>
      <c r="L6" s="319"/>
      <c r="M6" s="319"/>
      <c r="N6" s="319"/>
    </row>
    <row r="7" spans="1:14" x14ac:dyDescent="0.15">
      <c r="H7" s="319"/>
      <c r="I7" s="319"/>
      <c r="J7" s="319"/>
      <c r="K7" s="319"/>
      <c r="L7" s="319"/>
      <c r="M7" s="319"/>
      <c r="N7" s="319"/>
    </row>
    <row r="8" spans="1:14" x14ac:dyDescent="0.15">
      <c r="H8" s="319"/>
      <c r="I8" s="319"/>
      <c r="J8" s="319"/>
      <c r="K8" s="319"/>
      <c r="L8" s="319"/>
      <c r="M8" s="319"/>
      <c r="N8" s="319"/>
    </row>
    <row r="9" spans="1:14" x14ac:dyDescent="0.15">
      <c r="H9" t="s">
        <v>5</v>
      </c>
    </row>
    <row r="10" spans="1:14" x14ac:dyDescent="0.15">
      <c r="H10" s="318" t="s">
        <v>6</v>
      </c>
      <c r="I10" s="318"/>
      <c r="J10" s="318"/>
      <c r="K10" s="318"/>
      <c r="L10" s="318"/>
      <c r="M10" s="318"/>
      <c r="N10" s="318"/>
    </row>
    <row r="11" spans="1:14" x14ac:dyDescent="0.15">
      <c r="H11" s="318"/>
      <c r="I11" s="318"/>
      <c r="J11" s="318"/>
      <c r="K11" s="318"/>
      <c r="L11" s="318"/>
      <c r="M11" s="318"/>
      <c r="N11" s="318"/>
    </row>
    <row r="12" spans="1:14" x14ac:dyDescent="0.15">
      <c r="H12" t="s">
        <v>7</v>
      </c>
    </row>
    <row r="13" spans="1:14" ht="13.5" customHeight="1" x14ac:dyDescent="0.15">
      <c r="H13" s="318" t="s">
        <v>8</v>
      </c>
      <c r="I13" s="318"/>
      <c r="J13" s="318"/>
      <c r="K13" s="318"/>
      <c r="L13" s="318"/>
      <c r="M13" s="318"/>
      <c r="N13" s="318"/>
    </row>
    <row r="14" spans="1:14" ht="13.5" customHeight="1" x14ac:dyDescent="0.15">
      <c r="H14" s="318"/>
      <c r="I14" s="318"/>
      <c r="J14" s="318"/>
      <c r="K14" s="318"/>
      <c r="L14" s="318"/>
      <c r="M14" s="318"/>
      <c r="N14" s="318"/>
    </row>
    <row r="15" spans="1:14" ht="13.5" customHeight="1" x14ac:dyDescent="0.15">
      <c r="H15" s="318"/>
      <c r="I15" s="318"/>
      <c r="J15" s="318"/>
      <c r="K15" s="318"/>
      <c r="L15" s="318"/>
      <c r="M15" s="318"/>
      <c r="N15" s="318"/>
    </row>
    <row r="16" spans="1:14" x14ac:dyDescent="0.15">
      <c r="H16" t="s">
        <v>9</v>
      </c>
    </row>
    <row r="17" spans="8:14" x14ac:dyDescent="0.15">
      <c r="H17" s="318" t="s">
        <v>10</v>
      </c>
      <c r="I17" s="318"/>
      <c r="J17" s="318"/>
      <c r="K17" s="318"/>
      <c r="L17" s="318"/>
      <c r="M17" s="318"/>
      <c r="N17" s="318"/>
    </row>
    <row r="18" spans="8:14" x14ac:dyDescent="0.15">
      <c r="H18" s="318"/>
      <c r="I18" s="318"/>
      <c r="J18" s="318"/>
      <c r="K18" s="318"/>
      <c r="L18" s="318"/>
      <c r="M18" s="318"/>
      <c r="N18" s="318"/>
    </row>
    <row r="19" spans="8:14" x14ac:dyDescent="0.15">
      <c r="H19" t="s">
        <v>11</v>
      </c>
    </row>
    <row r="20" spans="8:14" x14ac:dyDescent="0.15">
      <c r="H20" s="318" t="s">
        <v>12</v>
      </c>
      <c r="I20" s="318"/>
      <c r="J20" s="318"/>
      <c r="K20" s="318"/>
      <c r="L20" s="318"/>
      <c r="M20" s="318"/>
      <c r="N20" s="318"/>
    </row>
    <row r="21" spans="8:14" x14ac:dyDescent="0.15">
      <c r="H21" s="318"/>
      <c r="I21" s="318"/>
      <c r="J21" s="318"/>
      <c r="K21" s="318"/>
      <c r="L21" s="318"/>
      <c r="M21" s="318"/>
      <c r="N21" s="318"/>
    </row>
    <row r="22" spans="8:14" x14ac:dyDescent="0.15">
      <c r="H22" t="s">
        <v>13</v>
      </c>
    </row>
    <row r="23" spans="8:14" ht="27" customHeight="1" x14ac:dyDescent="0.15">
      <c r="H23" s="318" t="s">
        <v>14</v>
      </c>
      <c r="I23" s="318"/>
      <c r="J23" s="318"/>
      <c r="K23" s="318"/>
      <c r="L23" s="318"/>
      <c r="M23" s="318"/>
      <c r="N23" s="318"/>
    </row>
    <row r="24" spans="8:14" x14ac:dyDescent="0.15">
      <c r="H24" t="s">
        <v>15</v>
      </c>
    </row>
    <row r="25" spans="8:14" ht="27" customHeight="1" x14ac:dyDescent="0.15">
      <c r="H25" s="318" t="s">
        <v>16</v>
      </c>
      <c r="I25" s="318"/>
      <c r="J25" s="318"/>
      <c r="K25" s="318"/>
      <c r="L25" s="318"/>
      <c r="M25" s="318"/>
      <c r="N25" s="318"/>
    </row>
    <row r="26" spans="8:14" x14ac:dyDescent="0.15">
      <c r="H26" t="s">
        <v>17</v>
      </c>
    </row>
    <row r="27" spans="8:14" ht="13.5" customHeight="1" x14ac:dyDescent="0.15">
      <c r="H27" s="318" t="s">
        <v>18</v>
      </c>
      <c r="I27" s="318"/>
      <c r="J27" s="318"/>
      <c r="K27" s="318"/>
      <c r="L27" s="318"/>
      <c r="M27" s="318"/>
      <c r="N27" s="318"/>
    </row>
    <row r="28" spans="8:14" ht="13.5" customHeight="1" x14ac:dyDescent="0.15">
      <c r="H28" s="318"/>
      <c r="I28" s="318"/>
      <c r="J28" s="318"/>
      <c r="K28" s="318"/>
      <c r="L28" s="318"/>
      <c r="M28" s="318"/>
      <c r="N28" s="318"/>
    </row>
    <row r="29" spans="8:14" ht="13.5" customHeight="1" x14ac:dyDescent="0.15">
      <c r="H29" s="323" t="s">
        <v>19</v>
      </c>
      <c r="I29" s="323"/>
      <c r="J29" s="323"/>
      <c r="K29" s="323"/>
      <c r="L29" s="323"/>
      <c r="M29" s="323"/>
      <c r="N29" s="323"/>
    </row>
    <row r="30" spans="8:14" ht="13.5" customHeight="1" x14ac:dyDescent="0.15">
      <c r="H30" t="s">
        <v>20</v>
      </c>
    </row>
    <row r="31" spans="8:14" ht="13.5" customHeight="1" x14ac:dyDescent="0.15">
      <c r="H31" s="322" t="s">
        <v>21</v>
      </c>
      <c r="I31" s="322"/>
      <c r="J31" s="322"/>
      <c r="K31" s="322"/>
      <c r="L31" s="322"/>
      <c r="M31" s="322"/>
      <c r="N31" s="322"/>
    </row>
    <row r="32" spans="8:14" ht="13.5" customHeight="1" x14ac:dyDescent="0.15">
      <c r="H32" t="s">
        <v>550</v>
      </c>
    </row>
    <row r="33" spans="2:14" x14ac:dyDescent="0.15">
      <c r="H33" s="318" t="s">
        <v>551</v>
      </c>
      <c r="I33" s="318"/>
      <c r="J33" s="318"/>
      <c r="K33" s="318"/>
      <c r="L33" s="318"/>
      <c r="M33" s="318"/>
      <c r="N33" s="318"/>
    </row>
    <row r="34" spans="2:14" x14ac:dyDescent="0.15">
      <c r="H34" s="318"/>
      <c r="I34" s="318"/>
      <c r="J34" s="318"/>
      <c r="K34" s="318"/>
      <c r="L34" s="318"/>
      <c r="M34" s="318"/>
      <c r="N34" s="318"/>
    </row>
    <row r="35" spans="2:14" x14ac:dyDescent="0.15">
      <c r="B35" s="319"/>
      <c r="C35" s="319"/>
      <c r="D35" s="224"/>
      <c r="H35" s="318"/>
      <c r="I35" s="318"/>
      <c r="J35" s="318"/>
      <c r="K35" s="318"/>
      <c r="L35" s="318"/>
      <c r="M35" s="318"/>
      <c r="N35" s="318"/>
    </row>
    <row r="36" spans="2:14" x14ac:dyDescent="0.15">
      <c r="H36" s="318"/>
      <c r="I36" s="318"/>
      <c r="J36" s="318"/>
      <c r="K36" s="318"/>
      <c r="L36" s="318"/>
      <c r="M36" s="318"/>
      <c r="N36" s="318"/>
    </row>
    <row r="37" spans="2:14" x14ac:dyDescent="0.15">
      <c r="H37" s="318"/>
      <c r="I37" s="318"/>
      <c r="J37" s="318"/>
      <c r="K37" s="318"/>
      <c r="L37" s="318"/>
      <c r="M37" s="318"/>
      <c r="N37" s="318"/>
    </row>
    <row r="38" spans="2:14" ht="13.15" customHeight="1" x14ac:dyDescent="0.15">
      <c r="H38" s="324"/>
      <c r="I38" s="324"/>
      <c r="J38" s="324"/>
      <c r="K38" s="324"/>
      <c r="L38" s="324"/>
      <c r="M38" s="324"/>
      <c r="N38" s="324"/>
    </row>
    <row r="39" spans="2:14" x14ac:dyDescent="0.15">
      <c r="H39" s="318"/>
      <c r="I39" s="318"/>
      <c r="J39" s="318"/>
      <c r="K39" s="318"/>
      <c r="L39" s="318"/>
      <c r="M39" s="318"/>
      <c r="N39" s="318"/>
    </row>
    <row r="40" spans="2:14" x14ac:dyDescent="0.15">
      <c r="H40" s="318"/>
      <c r="I40" s="318"/>
      <c r="J40" s="318"/>
      <c r="K40" s="318"/>
      <c r="L40" s="318"/>
      <c r="M40" s="318"/>
      <c r="N40" s="318"/>
    </row>
    <row r="41" spans="2:14" x14ac:dyDescent="0.15">
      <c r="H41" s="318"/>
      <c r="I41" s="318"/>
      <c r="J41" s="318"/>
      <c r="K41" s="318"/>
      <c r="L41" s="318"/>
      <c r="M41" s="318"/>
      <c r="N41" s="318"/>
    </row>
    <row r="42" spans="2:14" x14ac:dyDescent="0.15">
      <c r="H42" s="318"/>
      <c r="I42" s="318"/>
      <c r="J42" s="318"/>
      <c r="K42" s="318"/>
      <c r="L42" s="318"/>
      <c r="M42" s="318"/>
      <c r="N42" s="318"/>
    </row>
    <row r="43" spans="2:14" x14ac:dyDescent="0.15">
      <c r="H43" s="318"/>
      <c r="I43" s="318"/>
      <c r="J43" s="318"/>
      <c r="K43" s="318"/>
      <c r="L43" s="318"/>
      <c r="M43" s="318"/>
      <c r="N43" s="318"/>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37" sqref="P37"/>
    </sheetView>
  </sheetViews>
  <sheetFormatPr defaultRowHeight="13.5" x14ac:dyDescent="0.15"/>
  <cols>
    <col min="1" max="1" width="8.875" customWidth="1"/>
    <col min="2" max="3" width="9" customWidth="1"/>
    <col min="4" max="4" width="8.875" customWidth="1"/>
  </cols>
  <sheetData>
    <row r="1" spans="1:14" x14ac:dyDescent="0.15">
      <c r="A1" s="325" t="s">
        <v>22</v>
      </c>
      <c r="B1" s="325"/>
      <c r="C1" s="325"/>
      <c r="D1" s="325"/>
      <c r="E1" s="325"/>
      <c r="F1" s="325"/>
      <c r="G1" s="325"/>
      <c r="H1" s="325"/>
      <c r="I1" s="325"/>
      <c r="J1" s="325"/>
      <c r="K1" s="325"/>
      <c r="L1" s="325"/>
      <c r="M1" s="325"/>
      <c r="N1" s="325"/>
    </row>
    <row r="2" spans="1:14" x14ac:dyDescent="0.15">
      <c r="A2" s="325"/>
      <c r="B2" s="325"/>
      <c r="C2" s="325"/>
      <c r="D2" s="325"/>
      <c r="E2" s="325"/>
      <c r="F2" s="325"/>
      <c r="G2" s="325"/>
      <c r="H2" s="325"/>
      <c r="I2" s="325"/>
      <c r="J2" s="325"/>
      <c r="K2" s="325"/>
      <c r="L2" s="325"/>
      <c r="M2" s="325"/>
      <c r="N2" s="325"/>
    </row>
    <row r="22" spans="1:14" ht="13.5" customHeight="1" x14ac:dyDescent="0.15"/>
    <row r="23" spans="1:14" ht="27.75" customHeight="1" x14ac:dyDescent="0.15">
      <c r="B23" s="40"/>
      <c r="C23" s="40"/>
      <c r="D23" s="40"/>
      <c r="E23" s="40"/>
      <c r="F23" s="40"/>
      <c r="G23" s="40"/>
      <c r="H23" s="40"/>
      <c r="I23" s="40"/>
      <c r="J23" s="40"/>
      <c r="K23" s="40"/>
      <c r="L23" s="40"/>
      <c r="M23" s="40"/>
      <c r="N23" s="40"/>
    </row>
    <row r="25" spans="1:14" ht="40.5" customHeight="1" x14ac:dyDescent="0.15">
      <c r="B25" s="40"/>
      <c r="C25" s="40"/>
      <c r="D25" s="40"/>
      <c r="E25" s="40"/>
      <c r="F25" s="40"/>
      <c r="G25" s="40"/>
      <c r="H25" s="40"/>
      <c r="I25" s="40"/>
      <c r="J25" s="40"/>
      <c r="K25" s="40"/>
      <c r="L25" s="40"/>
      <c r="M25" s="40"/>
      <c r="N25" s="40"/>
    </row>
    <row r="26" spans="1:14" ht="13.5" customHeight="1" x14ac:dyDescent="0.15">
      <c r="A26" t="s">
        <v>23</v>
      </c>
      <c r="B26" s="40"/>
      <c r="C26" s="40"/>
      <c r="D26" s="40"/>
      <c r="E26" s="40"/>
      <c r="F26" s="40"/>
      <c r="G26" s="40"/>
      <c r="H26" s="40"/>
      <c r="I26" s="40"/>
      <c r="J26" s="40"/>
      <c r="K26" s="40"/>
      <c r="L26" s="40"/>
      <c r="M26" s="40"/>
      <c r="N26" s="40"/>
    </row>
    <row r="27" spans="1:14" ht="27" customHeight="1" x14ac:dyDescent="0.15">
      <c r="A27" s="318" t="s">
        <v>24</v>
      </c>
      <c r="B27" s="318"/>
      <c r="C27" s="318"/>
      <c r="D27" s="318"/>
      <c r="E27" s="318"/>
      <c r="F27" s="318"/>
      <c r="G27" s="318"/>
      <c r="H27" s="318"/>
      <c r="I27" s="318"/>
      <c r="J27" s="318"/>
      <c r="K27" s="318"/>
      <c r="L27" s="318"/>
      <c r="M27" s="318"/>
      <c r="N27" s="318"/>
    </row>
    <row r="28" spans="1:14" x14ac:dyDescent="0.15">
      <c r="A28" t="s">
        <v>25</v>
      </c>
    </row>
    <row r="29" spans="1:14" ht="40.5" customHeight="1" x14ac:dyDescent="0.15">
      <c r="A29" s="318" t="s">
        <v>26</v>
      </c>
      <c r="B29" s="318"/>
      <c r="C29" s="318"/>
      <c r="D29" s="318"/>
      <c r="E29" s="318"/>
      <c r="F29" s="318"/>
      <c r="G29" s="318"/>
      <c r="H29" s="318"/>
      <c r="I29" s="318"/>
      <c r="J29" s="318"/>
      <c r="K29" s="318"/>
      <c r="L29" s="318"/>
      <c r="M29" s="318"/>
      <c r="N29" s="318"/>
    </row>
    <row r="30" spans="1:14" ht="27" customHeight="1" x14ac:dyDescent="0.15">
      <c r="A30" s="318" t="s">
        <v>27</v>
      </c>
      <c r="B30" s="318"/>
      <c r="C30" s="318"/>
      <c r="D30" s="318"/>
      <c r="E30" s="318"/>
      <c r="F30" s="318"/>
      <c r="G30" s="318"/>
      <c r="H30" s="318"/>
      <c r="I30" s="318"/>
      <c r="J30" s="318"/>
      <c r="K30" s="318"/>
      <c r="L30" s="318"/>
      <c r="M30" s="318"/>
      <c r="N30" s="318"/>
    </row>
    <row r="32" spans="1:14" x14ac:dyDescent="0.15">
      <c r="A32" s="225"/>
      <c r="B32" s="225"/>
      <c r="C32" s="225"/>
      <c r="D32" s="225"/>
      <c r="E32" s="225"/>
      <c r="F32" s="225"/>
      <c r="G32" s="225"/>
      <c r="H32" s="225"/>
      <c r="I32" s="225"/>
      <c r="J32" s="225"/>
      <c r="K32" s="225"/>
      <c r="L32" s="225"/>
      <c r="M32" s="225"/>
      <c r="N32" s="225"/>
    </row>
    <row r="33" spans="1:14" x14ac:dyDescent="0.15">
      <c r="A33" s="225"/>
      <c r="B33" s="225"/>
      <c r="C33" s="225"/>
      <c r="D33" s="225"/>
      <c r="E33" s="225"/>
      <c r="F33" s="225"/>
      <c r="G33" s="225"/>
      <c r="H33" s="225"/>
      <c r="I33" s="225"/>
      <c r="J33" s="225"/>
      <c r="K33" s="225"/>
      <c r="L33" s="225"/>
      <c r="M33" s="225"/>
      <c r="N33" s="225"/>
    </row>
    <row r="39" spans="1:14" x14ac:dyDescent="0.15">
      <c r="G39" s="224"/>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P37" sqref="P37"/>
    </sheetView>
  </sheetViews>
  <sheetFormatPr defaultColWidth="9" defaultRowHeight="13.5" x14ac:dyDescent="0.15"/>
  <cols>
    <col min="1" max="1" width="5.875" style="221" customWidth="1"/>
    <col min="2" max="2" width="5" style="221" customWidth="1"/>
    <col min="3" max="3" width="72.125" style="221" customWidth="1"/>
    <col min="4" max="6" width="9" style="221"/>
    <col min="7" max="7" width="24.875" style="221" customWidth="1"/>
    <col min="8" max="16384" width="9" style="221"/>
  </cols>
  <sheetData>
    <row r="2" spans="2:3" x14ac:dyDescent="0.15">
      <c r="B2" s="221" t="s">
        <v>28</v>
      </c>
    </row>
    <row r="3" spans="2:3" x14ac:dyDescent="0.15">
      <c r="B3" s="221" t="s">
        <v>29</v>
      </c>
    </row>
    <row r="5" spans="2:3" x14ac:dyDescent="0.15">
      <c r="B5" s="221" t="s">
        <v>30</v>
      </c>
    </row>
    <row r="6" spans="2:3" x14ac:dyDescent="0.15">
      <c r="C6" s="222" t="s">
        <v>31</v>
      </c>
    </row>
    <row r="7" spans="2:3" x14ac:dyDescent="0.15">
      <c r="C7" s="221" t="s">
        <v>32</v>
      </c>
    </row>
    <row r="8" spans="2:3" x14ac:dyDescent="0.15">
      <c r="C8" s="221" t="s">
        <v>33</v>
      </c>
    </row>
    <row r="11" spans="2:3" x14ac:dyDescent="0.15">
      <c r="B11" s="221" t="s">
        <v>34</v>
      </c>
    </row>
    <row r="12" spans="2:3" x14ac:dyDescent="0.15">
      <c r="C12" s="221" t="s">
        <v>35</v>
      </c>
    </row>
    <row r="13" spans="2:3" x14ac:dyDescent="0.15">
      <c r="C13" s="221" t="s">
        <v>36</v>
      </c>
    </row>
    <row r="14" spans="2:3" x14ac:dyDescent="0.15">
      <c r="C14" s="221" t="s">
        <v>37</v>
      </c>
    </row>
    <row r="15" spans="2:3" x14ac:dyDescent="0.15">
      <c r="C15" s="221" t="s">
        <v>38</v>
      </c>
    </row>
    <row r="16" spans="2:3" x14ac:dyDescent="0.15">
      <c r="C16" s="221" t="s">
        <v>39</v>
      </c>
    </row>
    <row r="32" spans="3:3" x14ac:dyDescent="0.15">
      <c r="C32" s="221" t="s">
        <v>40</v>
      </c>
    </row>
    <row r="41" spans="2:3" x14ac:dyDescent="0.15">
      <c r="B41" s="221" t="s">
        <v>41</v>
      </c>
    </row>
    <row r="42" spans="2:3" x14ac:dyDescent="0.15">
      <c r="C42" s="221" t="s">
        <v>42</v>
      </c>
    </row>
    <row r="43" spans="2:3" x14ac:dyDescent="0.15">
      <c r="C43" s="221" t="s">
        <v>43</v>
      </c>
    </row>
    <row r="44" spans="2:3" x14ac:dyDescent="0.15">
      <c r="C44" s="223" t="s">
        <v>44</v>
      </c>
    </row>
    <row r="45" spans="2:3" x14ac:dyDescent="0.15">
      <c r="C45" s="221" t="s">
        <v>45</v>
      </c>
    </row>
    <row r="46" spans="2:3" x14ac:dyDescent="0.15">
      <c r="C46" s="221" t="s">
        <v>46</v>
      </c>
    </row>
    <row r="47" spans="2:3" x14ac:dyDescent="0.15">
      <c r="C47" s="221" t="s">
        <v>47</v>
      </c>
    </row>
    <row r="48" spans="2:3" x14ac:dyDescent="0.15">
      <c r="C48" s="221" t="s">
        <v>48</v>
      </c>
    </row>
    <row r="49" spans="3:3" x14ac:dyDescent="0.15">
      <c r="C49" s="221" t="s">
        <v>49</v>
      </c>
    </row>
    <row r="50" spans="3:3" x14ac:dyDescent="0.15">
      <c r="C50" s="221" t="s">
        <v>50</v>
      </c>
    </row>
    <row r="52" spans="3:3" x14ac:dyDescent="0.15">
      <c r="C52" s="223" t="s">
        <v>51</v>
      </c>
    </row>
    <row r="53" spans="3:3" x14ac:dyDescent="0.15">
      <c r="C53" s="223" t="s">
        <v>52</v>
      </c>
    </row>
    <row r="54" spans="3:3" x14ac:dyDescent="0.15">
      <c r="C54" s="223" t="s">
        <v>53</v>
      </c>
    </row>
    <row r="55" spans="3:3" x14ac:dyDescent="0.15">
      <c r="C55" s="223" t="s">
        <v>54</v>
      </c>
    </row>
    <row r="59" spans="3:3" x14ac:dyDescent="0.15">
      <c r="C59" s="222" t="s">
        <v>55</v>
      </c>
    </row>
    <row r="60" spans="3:3" x14ac:dyDescent="0.15">
      <c r="C60" s="221" t="s">
        <v>56</v>
      </c>
    </row>
    <row r="61" spans="3:3" x14ac:dyDescent="0.15">
      <c r="C61" s="221" t="s">
        <v>57</v>
      </c>
    </row>
  </sheetData>
  <phoneticPr fontId="11"/>
  <pageMargins left="0.70866141732283472" right="0.11811023622047245" top="0.74803149606299213" bottom="0.35433070866141736" header="0.31496062992125984" footer="0.31496062992125984"/>
  <pageSetup paperSize="8"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31"/>
  <sheetViews>
    <sheetView showGridLines="0" tabSelected="1" view="pageBreakPreview" zoomScaleNormal="55" zoomScaleSheetLayoutView="100" workbookViewId="0">
      <selection activeCell="E11" sqref="E11:G11"/>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16384" width="9" style="2"/>
  </cols>
  <sheetData>
    <row r="1" spans="2:30" ht="10.5" customHeight="1" x14ac:dyDescent="0.15"/>
    <row r="2" spans="2:30" ht="24.95" customHeight="1" x14ac:dyDescent="0.15">
      <c r="B2" s="165" t="s">
        <v>58</v>
      </c>
      <c r="C2" s="165"/>
      <c r="D2" s="165"/>
      <c r="E2" s="165"/>
      <c r="F2" s="165"/>
      <c r="G2" s="165"/>
      <c r="H2" s="165"/>
      <c r="I2" s="165"/>
      <c r="J2" s="165"/>
      <c r="K2" s="165"/>
      <c r="L2" s="165"/>
      <c r="M2" s="165"/>
      <c r="N2" s="165"/>
      <c r="O2" s="165"/>
      <c r="P2" s="165"/>
      <c r="Q2" s="165"/>
      <c r="R2" s="165"/>
      <c r="S2" s="336" t="s">
        <v>59</v>
      </c>
      <c r="T2" s="338"/>
      <c r="U2" s="338"/>
      <c r="V2" s="337"/>
      <c r="W2" s="347" t="s">
        <v>1078</v>
      </c>
      <c r="X2" s="347"/>
      <c r="Y2" s="347"/>
      <c r="Z2" s="347"/>
      <c r="AA2" s="347"/>
      <c r="AB2" s="347"/>
    </row>
    <row r="3" spans="2:30" ht="20.100000000000001" customHeight="1" x14ac:dyDescent="0.15">
      <c r="B3" s="379" t="s">
        <v>60</v>
      </c>
      <c r="C3" s="379"/>
      <c r="D3" s="380" t="s">
        <v>552</v>
      </c>
      <c r="E3" s="381"/>
      <c r="F3" s="381"/>
      <c r="G3" s="382"/>
      <c r="H3" s="383" t="s">
        <v>61</v>
      </c>
      <c r="I3" s="383"/>
      <c r="J3" s="369" t="s">
        <v>554</v>
      </c>
      <c r="K3" s="370"/>
      <c r="L3" s="370"/>
      <c r="M3" s="370"/>
      <c r="N3" s="370"/>
      <c r="O3" s="371"/>
      <c r="P3" s="341" t="s">
        <v>62</v>
      </c>
      <c r="Q3" s="343"/>
      <c r="R3" s="384" t="s">
        <v>555</v>
      </c>
      <c r="S3" s="385"/>
      <c r="T3" s="385"/>
      <c r="U3" s="385"/>
      <c r="V3" s="386"/>
      <c r="W3" s="336" t="s">
        <v>63</v>
      </c>
      <c r="X3" s="338"/>
      <c r="Y3" s="338"/>
      <c r="Z3" s="390"/>
      <c r="AA3" s="391"/>
      <c r="AB3" s="392"/>
    </row>
    <row r="4" spans="2:30" ht="20.100000000000001" customHeight="1" x14ac:dyDescent="0.15">
      <c r="B4" s="353" t="s">
        <v>64</v>
      </c>
      <c r="C4" s="353"/>
      <c r="D4" s="393" t="s">
        <v>553</v>
      </c>
      <c r="E4" s="394"/>
      <c r="F4" s="394"/>
      <c r="G4" s="395"/>
      <c r="H4" s="383"/>
      <c r="I4" s="383"/>
      <c r="J4" s="372"/>
      <c r="K4" s="373"/>
      <c r="L4" s="373"/>
      <c r="M4" s="373"/>
      <c r="N4" s="373"/>
      <c r="O4" s="374"/>
      <c r="P4" s="344"/>
      <c r="Q4" s="346"/>
      <c r="R4" s="387"/>
      <c r="S4" s="388"/>
      <c r="T4" s="388"/>
      <c r="U4" s="388"/>
      <c r="V4" s="389"/>
      <c r="W4" s="336" t="s">
        <v>65</v>
      </c>
      <c r="X4" s="338"/>
      <c r="Y4" s="338"/>
      <c r="Z4" s="390" t="s">
        <v>433</v>
      </c>
      <c r="AA4" s="391"/>
      <c r="AB4" s="392"/>
    </row>
    <row r="5" spans="2:30" ht="20.100000000000001" customHeight="1" x14ac:dyDescent="0.15">
      <c r="B5" s="418" t="s">
        <v>66</v>
      </c>
      <c r="C5" s="418"/>
      <c r="D5" s="238" t="s">
        <v>67</v>
      </c>
      <c r="E5" s="368" t="s">
        <v>556</v>
      </c>
      <c r="F5" s="368"/>
      <c r="G5" s="368"/>
      <c r="H5" s="341" t="s">
        <v>68</v>
      </c>
      <c r="I5" s="342"/>
      <c r="J5" s="343"/>
      <c r="K5" s="369" t="s">
        <v>557</v>
      </c>
      <c r="L5" s="370"/>
      <c r="M5" s="370"/>
      <c r="N5" s="370"/>
      <c r="O5" s="371"/>
      <c r="P5" s="375" t="s">
        <v>69</v>
      </c>
      <c r="Q5" s="376"/>
      <c r="R5" s="356">
        <v>46069</v>
      </c>
      <c r="S5" s="357"/>
      <c r="T5" s="358"/>
      <c r="U5" s="344" t="s">
        <v>70</v>
      </c>
      <c r="V5" s="345"/>
      <c r="W5" s="346"/>
      <c r="X5" s="329" t="s">
        <v>71</v>
      </c>
      <c r="Y5" s="330"/>
      <c r="Z5" s="348">
        <v>385</v>
      </c>
      <c r="AA5" s="348"/>
      <c r="AB5" s="233" t="s">
        <v>72</v>
      </c>
    </row>
    <row r="6" spans="2:30" ht="20.100000000000001" customHeight="1" x14ac:dyDescent="0.15">
      <c r="B6" s="418"/>
      <c r="C6" s="418"/>
      <c r="D6" s="238" t="s">
        <v>73</v>
      </c>
      <c r="E6" s="396" t="s">
        <v>556</v>
      </c>
      <c r="F6" s="396"/>
      <c r="G6" s="396"/>
      <c r="H6" s="344"/>
      <c r="I6" s="345"/>
      <c r="J6" s="346"/>
      <c r="K6" s="372"/>
      <c r="L6" s="373"/>
      <c r="M6" s="373"/>
      <c r="N6" s="373"/>
      <c r="O6" s="374"/>
      <c r="P6" s="377"/>
      <c r="Q6" s="378"/>
      <c r="R6" s="359"/>
      <c r="S6" s="360"/>
      <c r="T6" s="361"/>
      <c r="U6" s="336" t="s">
        <v>74</v>
      </c>
      <c r="V6" s="338"/>
      <c r="W6" s="337"/>
      <c r="X6" s="329" t="s">
        <v>429</v>
      </c>
      <c r="Y6" s="330"/>
      <c r="Z6" s="330"/>
      <c r="AA6" s="330"/>
      <c r="AB6" s="331"/>
    </row>
    <row r="7" spans="2:30" ht="18.95" customHeight="1" x14ac:dyDescent="0.15">
      <c r="B7" s="397" t="s">
        <v>75</v>
      </c>
      <c r="C7" s="350" t="s">
        <v>76</v>
      </c>
      <c r="D7" s="352"/>
      <c r="E7" s="400">
        <v>33.970559999999999</v>
      </c>
      <c r="F7" s="401"/>
      <c r="G7" s="402"/>
      <c r="H7" s="350" t="s">
        <v>77</v>
      </c>
      <c r="I7" s="351"/>
      <c r="J7" s="352"/>
      <c r="K7" s="416" t="s">
        <v>567</v>
      </c>
      <c r="L7" s="417"/>
      <c r="M7" s="412" t="s">
        <v>78</v>
      </c>
      <c r="N7" s="413"/>
      <c r="O7" s="350" t="s">
        <v>79</v>
      </c>
      <c r="P7" s="352"/>
      <c r="Q7" s="398" t="s">
        <v>562</v>
      </c>
      <c r="R7" s="399"/>
      <c r="S7" s="354" t="s">
        <v>80</v>
      </c>
      <c r="T7" s="350" t="s">
        <v>81</v>
      </c>
      <c r="U7" s="351"/>
      <c r="V7" s="351"/>
      <c r="W7" s="352"/>
      <c r="X7" s="235" t="s">
        <v>82</v>
      </c>
      <c r="Y7" s="230" t="s">
        <v>83</v>
      </c>
      <c r="Z7" s="231" t="s">
        <v>84</v>
      </c>
      <c r="AA7" s="353" t="s">
        <v>85</v>
      </c>
      <c r="AB7" s="353"/>
      <c r="AD7" s="258"/>
    </row>
    <row r="8" spans="2:30" ht="18.95" customHeight="1" x14ac:dyDescent="0.15">
      <c r="B8" s="344"/>
      <c r="C8" s="327" t="s">
        <v>86</v>
      </c>
      <c r="D8" s="328"/>
      <c r="E8" s="400">
        <v>130.94306</v>
      </c>
      <c r="F8" s="401"/>
      <c r="G8" s="402"/>
      <c r="H8" s="327" t="s">
        <v>87</v>
      </c>
      <c r="I8" s="408"/>
      <c r="J8" s="328"/>
      <c r="K8" s="411"/>
      <c r="L8" s="410"/>
      <c r="M8" s="412"/>
      <c r="N8" s="413"/>
      <c r="O8" s="327" t="s">
        <v>88</v>
      </c>
      <c r="P8" s="328"/>
      <c r="Q8" s="398" t="s">
        <v>936</v>
      </c>
      <c r="R8" s="399"/>
      <c r="S8" s="355"/>
      <c r="T8" s="339" t="s">
        <v>89</v>
      </c>
      <c r="U8" s="336" t="s">
        <v>90</v>
      </c>
      <c r="V8" s="338"/>
      <c r="W8" s="337"/>
      <c r="X8" s="240"/>
      <c r="Y8" s="240"/>
      <c r="Z8" s="240">
        <v>2</v>
      </c>
      <c r="AA8" s="335"/>
      <c r="AB8" s="335"/>
      <c r="AD8" s="16"/>
    </row>
    <row r="9" spans="2:30" ht="18.95" customHeight="1" x14ac:dyDescent="0.15">
      <c r="B9" s="403" t="s">
        <v>91</v>
      </c>
      <c r="C9" s="327" t="s">
        <v>76</v>
      </c>
      <c r="D9" s="328"/>
      <c r="E9" s="400" t="s">
        <v>1074</v>
      </c>
      <c r="F9" s="401"/>
      <c r="G9" s="402"/>
      <c r="H9" s="404" t="s">
        <v>92</v>
      </c>
      <c r="I9" s="405"/>
      <c r="J9" s="405"/>
      <c r="K9" s="332" t="s">
        <v>558</v>
      </c>
      <c r="L9" s="333"/>
      <c r="M9" s="412"/>
      <c r="N9" s="413"/>
      <c r="O9" s="327" t="s">
        <v>93</v>
      </c>
      <c r="P9" s="328"/>
      <c r="Q9" s="407" t="s">
        <v>935</v>
      </c>
      <c r="R9" s="407"/>
      <c r="S9" s="355"/>
      <c r="T9" s="340"/>
      <c r="U9" s="336" t="s">
        <v>94</v>
      </c>
      <c r="V9" s="338"/>
      <c r="W9" s="337"/>
      <c r="X9" s="240"/>
      <c r="Y9" s="240"/>
      <c r="Z9" s="240">
        <v>8</v>
      </c>
      <c r="AA9" s="335"/>
      <c r="AB9" s="335"/>
      <c r="AD9" s="16"/>
    </row>
    <row r="10" spans="2:30" ht="18.95" customHeight="1" x14ac:dyDescent="0.15">
      <c r="B10" s="350"/>
      <c r="C10" s="327" t="s">
        <v>86</v>
      </c>
      <c r="D10" s="328"/>
      <c r="E10" s="400" t="s">
        <v>1075</v>
      </c>
      <c r="F10" s="401"/>
      <c r="G10" s="402"/>
      <c r="H10" s="327" t="s">
        <v>95</v>
      </c>
      <c r="I10" s="408"/>
      <c r="J10" s="328"/>
      <c r="K10" s="409" t="s">
        <v>559</v>
      </c>
      <c r="L10" s="410"/>
      <c r="M10" s="414"/>
      <c r="N10" s="415"/>
      <c r="O10" s="327" t="s">
        <v>96</v>
      </c>
      <c r="P10" s="328"/>
      <c r="Q10" s="406"/>
      <c r="R10" s="406"/>
      <c r="S10" s="355"/>
      <c r="T10" s="349"/>
      <c r="U10" s="336" t="s">
        <v>97</v>
      </c>
      <c r="V10" s="338"/>
      <c r="W10" s="337"/>
      <c r="X10" s="240"/>
      <c r="Y10" s="240"/>
      <c r="Z10" s="240"/>
      <c r="AA10" s="335"/>
      <c r="AB10" s="335"/>
      <c r="AD10" s="16"/>
    </row>
    <row r="11" spans="2:30" ht="18.95" customHeight="1" x14ac:dyDescent="0.15">
      <c r="B11" s="327" t="s">
        <v>98</v>
      </c>
      <c r="C11" s="408"/>
      <c r="D11" s="328"/>
      <c r="E11" s="332" t="s">
        <v>566</v>
      </c>
      <c r="F11" s="334"/>
      <c r="G11" s="333"/>
      <c r="H11" s="327" t="s">
        <v>99</v>
      </c>
      <c r="I11" s="408"/>
      <c r="J11" s="328"/>
      <c r="K11" s="332" t="s">
        <v>560</v>
      </c>
      <c r="L11" s="333"/>
      <c r="M11" s="419" t="s">
        <v>100</v>
      </c>
      <c r="N11" s="420"/>
      <c r="O11" s="327" t="s">
        <v>79</v>
      </c>
      <c r="P11" s="328"/>
      <c r="Q11" s="421"/>
      <c r="R11" s="421"/>
      <c r="S11" s="355"/>
      <c r="T11" s="166" t="s">
        <v>101</v>
      </c>
      <c r="U11" s="336" t="s">
        <v>102</v>
      </c>
      <c r="V11" s="338"/>
      <c r="W11" s="337"/>
      <c r="X11" s="240"/>
      <c r="Y11" s="240"/>
      <c r="Z11" s="240"/>
      <c r="AA11" s="335"/>
      <c r="AB11" s="335"/>
      <c r="AD11" s="16"/>
    </row>
    <row r="12" spans="2:30" ht="18.95" customHeight="1" x14ac:dyDescent="0.15">
      <c r="B12" s="327" t="s">
        <v>103</v>
      </c>
      <c r="C12" s="408"/>
      <c r="D12" s="328"/>
      <c r="E12" s="332"/>
      <c r="F12" s="334"/>
      <c r="G12" s="233" t="s">
        <v>104</v>
      </c>
      <c r="H12" s="420" t="s">
        <v>105</v>
      </c>
      <c r="I12" s="354" t="s">
        <v>75</v>
      </c>
      <c r="J12" s="247" t="s">
        <v>106</v>
      </c>
      <c r="K12" s="332" t="s">
        <v>561</v>
      </c>
      <c r="L12" s="333"/>
      <c r="M12" s="414"/>
      <c r="N12" s="415"/>
      <c r="O12" s="327" t="s">
        <v>96</v>
      </c>
      <c r="P12" s="328"/>
      <c r="Q12" s="423"/>
      <c r="R12" s="423"/>
      <c r="S12" s="355"/>
      <c r="T12" s="339" t="s">
        <v>107</v>
      </c>
      <c r="U12" s="336" t="s">
        <v>108</v>
      </c>
      <c r="V12" s="338"/>
      <c r="W12" s="337"/>
      <c r="X12" s="240"/>
      <c r="Y12" s="240"/>
      <c r="Z12" s="240">
        <v>8</v>
      </c>
      <c r="AA12" s="335"/>
      <c r="AB12" s="335"/>
      <c r="AD12" s="16"/>
    </row>
    <row r="13" spans="2:30" ht="18.95" customHeight="1" x14ac:dyDescent="0.15">
      <c r="B13" s="403" t="s">
        <v>109</v>
      </c>
      <c r="C13" s="424"/>
      <c r="D13" s="425"/>
      <c r="E13" s="426">
        <v>54.8</v>
      </c>
      <c r="F13" s="427"/>
      <c r="G13" s="233" t="s">
        <v>110</v>
      </c>
      <c r="H13" s="413"/>
      <c r="I13" s="422"/>
      <c r="J13" s="247" t="s">
        <v>111</v>
      </c>
      <c r="K13" s="227"/>
      <c r="L13" s="242" t="s">
        <v>112</v>
      </c>
      <c r="M13" s="428" t="s">
        <v>113</v>
      </c>
      <c r="N13" s="429"/>
      <c r="O13" s="430"/>
      <c r="P13" s="235" t="s">
        <v>82</v>
      </c>
      <c r="Q13" s="226" t="s">
        <v>84</v>
      </c>
      <c r="R13" s="235" t="s">
        <v>96</v>
      </c>
      <c r="S13" s="355"/>
      <c r="T13" s="349"/>
      <c r="U13" s="336" t="s">
        <v>114</v>
      </c>
      <c r="V13" s="338"/>
      <c r="W13" s="337"/>
      <c r="X13" s="240"/>
      <c r="Y13" s="240"/>
      <c r="Z13" s="240"/>
      <c r="AA13" s="335"/>
      <c r="AB13" s="335"/>
      <c r="AD13" s="16"/>
    </row>
    <row r="14" spans="2:30" ht="18.95" customHeight="1" x14ac:dyDescent="0.15">
      <c r="B14" s="403" t="s">
        <v>115</v>
      </c>
      <c r="C14" s="424"/>
      <c r="D14" s="425"/>
      <c r="E14" s="431"/>
      <c r="F14" s="432"/>
      <c r="G14" s="236" t="s">
        <v>116</v>
      </c>
      <c r="H14" s="413"/>
      <c r="I14" s="354" t="s">
        <v>91</v>
      </c>
      <c r="J14" s="247" t="s">
        <v>106</v>
      </c>
      <c r="K14" s="332" t="s">
        <v>561</v>
      </c>
      <c r="L14" s="333"/>
      <c r="M14" s="354" t="s">
        <v>117</v>
      </c>
      <c r="N14" s="336" t="s">
        <v>118</v>
      </c>
      <c r="O14" s="337"/>
      <c r="P14" s="228" t="s">
        <v>563</v>
      </c>
      <c r="Q14" s="240">
        <v>62</v>
      </c>
      <c r="R14" s="167"/>
      <c r="S14" s="355"/>
      <c r="T14" s="339" t="s">
        <v>119</v>
      </c>
      <c r="U14" s="336" t="s">
        <v>120</v>
      </c>
      <c r="V14" s="338"/>
      <c r="W14" s="337"/>
      <c r="X14" s="240"/>
      <c r="Y14" s="240"/>
      <c r="Z14" s="240">
        <v>16</v>
      </c>
      <c r="AA14" s="335"/>
      <c r="AB14" s="335"/>
      <c r="AD14" s="16"/>
    </row>
    <row r="15" spans="2:30" ht="18.95" customHeight="1" x14ac:dyDescent="0.15">
      <c r="B15" s="168"/>
      <c r="C15" s="327" t="s">
        <v>121</v>
      </c>
      <c r="D15" s="328"/>
      <c r="E15" s="332">
        <v>9.25</v>
      </c>
      <c r="F15" s="334"/>
      <c r="G15" s="233" t="s">
        <v>104</v>
      </c>
      <c r="H15" s="415"/>
      <c r="I15" s="422"/>
      <c r="J15" s="169" t="s">
        <v>111</v>
      </c>
      <c r="K15" s="170"/>
      <c r="L15" s="171" t="s">
        <v>112</v>
      </c>
      <c r="M15" s="355"/>
      <c r="N15" s="336" t="s">
        <v>122</v>
      </c>
      <c r="O15" s="337"/>
      <c r="P15" s="228"/>
      <c r="Q15" s="240"/>
      <c r="R15" s="167"/>
      <c r="S15" s="355"/>
      <c r="T15" s="340"/>
      <c r="U15" s="341" t="s">
        <v>123</v>
      </c>
      <c r="V15" s="342"/>
      <c r="W15" s="343"/>
      <c r="X15" s="298"/>
      <c r="Y15" s="240"/>
      <c r="Z15" s="240"/>
      <c r="AA15" s="335"/>
      <c r="AB15" s="335"/>
      <c r="AD15" s="16"/>
    </row>
    <row r="16" spans="2:30" ht="18.95" customHeight="1" x14ac:dyDescent="0.15">
      <c r="B16" s="355" t="s">
        <v>124</v>
      </c>
      <c r="C16" s="403" t="s">
        <v>125</v>
      </c>
      <c r="D16" s="425"/>
      <c r="E16" s="332">
        <v>3.25</v>
      </c>
      <c r="F16" s="334"/>
      <c r="G16" s="229" t="s">
        <v>104</v>
      </c>
      <c r="H16" s="354" t="s">
        <v>126</v>
      </c>
      <c r="I16" s="327" t="s">
        <v>127</v>
      </c>
      <c r="J16" s="328"/>
      <c r="K16" s="227"/>
      <c r="L16" s="242" t="s">
        <v>128</v>
      </c>
      <c r="M16" s="355"/>
      <c r="N16" s="336" t="s">
        <v>129</v>
      </c>
      <c r="O16" s="337"/>
      <c r="P16" s="228"/>
      <c r="Q16" s="240"/>
      <c r="R16" s="167"/>
      <c r="S16" s="355"/>
      <c r="T16" s="340"/>
      <c r="U16" s="344"/>
      <c r="V16" s="345"/>
      <c r="W16" s="346"/>
      <c r="X16" s="240"/>
      <c r="Y16" s="240"/>
      <c r="Z16" s="240"/>
      <c r="AA16" s="335"/>
      <c r="AB16" s="335"/>
      <c r="AD16" s="16"/>
    </row>
    <row r="17" spans="2:30" ht="18.95" customHeight="1" x14ac:dyDescent="0.15">
      <c r="B17" s="355"/>
      <c r="C17" s="350"/>
      <c r="D17" s="352"/>
      <c r="E17" s="332">
        <v>3.25</v>
      </c>
      <c r="F17" s="334"/>
      <c r="G17" s="229" t="s">
        <v>104</v>
      </c>
      <c r="H17" s="355"/>
      <c r="I17" s="403" t="s">
        <v>130</v>
      </c>
      <c r="J17" s="425"/>
      <c r="K17" s="227"/>
      <c r="L17" s="242" t="s">
        <v>128</v>
      </c>
      <c r="M17" s="355"/>
      <c r="N17" s="336" t="s">
        <v>131</v>
      </c>
      <c r="O17" s="337"/>
      <c r="P17" s="239"/>
      <c r="Q17" s="240"/>
      <c r="R17" s="167"/>
      <c r="S17" s="355"/>
      <c r="T17" s="340"/>
      <c r="U17" s="336" t="s">
        <v>132</v>
      </c>
      <c r="V17" s="338"/>
      <c r="W17" s="337"/>
      <c r="X17" s="240"/>
      <c r="Y17" s="240"/>
      <c r="Z17" s="228"/>
      <c r="AA17" s="409"/>
      <c r="AB17" s="410"/>
      <c r="AD17" s="16"/>
    </row>
    <row r="18" spans="2:30" ht="18.95" customHeight="1" x14ac:dyDescent="0.15">
      <c r="B18" s="245"/>
      <c r="C18" s="327" t="s">
        <v>133</v>
      </c>
      <c r="D18" s="328"/>
      <c r="E18" s="332">
        <v>1.75</v>
      </c>
      <c r="F18" s="334"/>
      <c r="G18" s="229" t="s">
        <v>104</v>
      </c>
      <c r="H18" s="355"/>
      <c r="I18" s="350"/>
      <c r="J18" s="352"/>
      <c r="K18" s="227"/>
      <c r="L18" s="242" t="s">
        <v>128</v>
      </c>
      <c r="M18" s="355"/>
      <c r="N18" s="336" t="s">
        <v>134</v>
      </c>
      <c r="O18" s="337"/>
      <c r="P18" s="239"/>
      <c r="Q18" s="240">
        <v>200</v>
      </c>
      <c r="R18" s="167"/>
      <c r="S18" s="355"/>
      <c r="T18" s="340"/>
      <c r="U18" s="344" t="s">
        <v>135</v>
      </c>
      <c r="V18" s="345"/>
      <c r="W18" s="346"/>
      <c r="X18" s="172"/>
      <c r="Y18" s="172"/>
      <c r="Z18" s="299"/>
      <c r="AA18" s="335"/>
      <c r="AB18" s="335"/>
      <c r="AD18" s="16"/>
    </row>
    <row r="19" spans="2:30" ht="18.95" customHeight="1" x14ac:dyDescent="0.15">
      <c r="B19" s="355" t="s">
        <v>136</v>
      </c>
      <c r="C19" s="350" t="s">
        <v>137</v>
      </c>
      <c r="D19" s="352"/>
      <c r="E19" s="332">
        <v>4.5</v>
      </c>
      <c r="F19" s="334"/>
      <c r="G19" s="237" t="s">
        <v>104</v>
      </c>
      <c r="H19" s="422"/>
      <c r="I19" s="327" t="s">
        <v>138</v>
      </c>
      <c r="J19" s="328"/>
      <c r="K19" s="227"/>
      <c r="L19" s="242" t="s">
        <v>128</v>
      </c>
      <c r="M19" s="355"/>
      <c r="N19" s="336"/>
      <c r="O19" s="337"/>
      <c r="P19" s="239"/>
      <c r="Q19" s="240"/>
      <c r="R19" s="167"/>
      <c r="S19" s="355"/>
      <c r="T19" s="339" t="s">
        <v>139</v>
      </c>
      <c r="U19" s="336" t="s">
        <v>140</v>
      </c>
      <c r="V19" s="338"/>
      <c r="W19" s="337"/>
      <c r="X19" s="172"/>
      <c r="Y19" s="172"/>
      <c r="Z19" s="240"/>
      <c r="AA19" s="335"/>
      <c r="AB19" s="335"/>
      <c r="AD19" s="16"/>
    </row>
    <row r="20" spans="2:30" ht="18.95" customHeight="1" x14ac:dyDescent="0.15">
      <c r="B20" s="355"/>
      <c r="C20" s="327" t="s">
        <v>141</v>
      </c>
      <c r="D20" s="328"/>
      <c r="E20" s="332">
        <v>6.6</v>
      </c>
      <c r="F20" s="334"/>
      <c r="G20" s="233" t="s">
        <v>104</v>
      </c>
      <c r="H20" s="354" t="s">
        <v>142</v>
      </c>
      <c r="I20" s="327" t="s">
        <v>127</v>
      </c>
      <c r="J20" s="328"/>
      <c r="K20" s="173">
        <v>500</v>
      </c>
      <c r="L20" s="174" t="s">
        <v>128</v>
      </c>
      <c r="M20" s="355"/>
      <c r="N20" s="336"/>
      <c r="O20" s="337"/>
      <c r="P20" s="239"/>
      <c r="Q20" s="175"/>
      <c r="R20" s="167"/>
      <c r="S20" s="355"/>
      <c r="T20" s="340"/>
      <c r="U20" s="336" t="s">
        <v>143</v>
      </c>
      <c r="V20" s="338"/>
      <c r="W20" s="337"/>
      <c r="X20" s="172"/>
      <c r="Y20" s="172"/>
      <c r="Z20" s="240"/>
      <c r="AA20" s="335"/>
      <c r="AB20" s="335"/>
      <c r="AD20" s="16"/>
    </row>
    <row r="21" spans="2:30" ht="18.95" customHeight="1" x14ac:dyDescent="0.15">
      <c r="B21" s="422"/>
      <c r="C21" s="327" t="s">
        <v>144</v>
      </c>
      <c r="D21" s="328"/>
      <c r="E21" s="332">
        <v>4.5</v>
      </c>
      <c r="F21" s="334"/>
      <c r="G21" s="233" t="s">
        <v>104</v>
      </c>
      <c r="H21" s="355"/>
      <c r="I21" s="327" t="s">
        <v>130</v>
      </c>
      <c r="J21" s="328"/>
      <c r="K21" s="227">
        <v>800</v>
      </c>
      <c r="L21" s="241" t="s">
        <v>128</v>
      </c>
      <c r="M21" s="355"/>
      <c r="N21" s="336"/>
      <c r="O21" s="337"/>
      <c r="P21" s="239"/>
      <c r="Q21" s="175"/>
      <c r="R21" s="167"/>
      <c r="S21" s="355"/>
      <c r="T21" s="340"/>
      <c r="U21" s="336" t="s">
        <v>145</v>
      </c>
      <c r="V21" s="338"/>
      <c r="W21" s="337"/>
      <c r="X21" s="172"/>
      <c r="Y21" s="172"/>
      <c r="Z21" s="240"/>
      <c r="AA21" s="335"/>
      <c r="AB21" s="335"/>
      <c r="AD21" s="16"/>
    </row>
    <row r="22" spans="2:30" ht="18.95" customHeight="1" x14ac:dyDescent="0.15">
      <c r="B22" s="169"/>
      <c r="C22" s="176" t="s">
        <v>146</v>
      </c>
      <c r="D22" s="177"/>
      <c r="E22" s="326">
        <v>2.93</v>
      </c>
      <c r="F22" s="326"/>
      <c r="G22" s="326"/>
      <c r="H22" s="422"/>
      <c r="I22" s="327" t="s">
        <v>138</v>
      </c>
      <c r="J22" s="328"/>
      <c r="K22" s="170"/>
      <c r="L22" s="171" t="s">
        <v>128</v>
      </c>
      <c r="M22" s="329"/>
      <c r="N22" s="330"/>
      <c r="O22" s="330"/>
      <c r="P22" s="331"/>
      <c r="Q22" s="329"/>
      <c r="R22" s="331"/>
      <c r="S22" s="355"/>
      <c r="T22" s="340"/>
      <c r="U22" s="336" t="s">
        <v>147</v>
      </c>
      <c r="V22" s="338"/>
      <c r="W22" s="337"/>
      <c r="X22" s="172"/>
      <c r="Y22" s="172"/>
      <c r="Z22" s="240"/>
      <c r="AA22" s="335"/>
      <c r="AB22" s="335"/>
      <c r="AD22" s="16"/>
    </row>
    <row r="23" spans="2:30" ht="18.95" customHeight="1" x14ac:dyDescent="0.15">
      <c r="B23" s="355" t="s">
        <v>148</v>
      </c>
      <c r="C23" s="176" t="s">
        <v>149</v>
      </c>
      <c r="D23" s="177"/>
      <c r="E23" s="438">
        <v>385</v>
      </c>
      <c r="F23" s="438"/>
      <c r="G23" s="438"/>
      <c r="H23" s="354" t="s">
        <v>150</v>
      </c>
      <c r="I23" s="327" t="s">
        <v>151</v>
      </c>
      <c r="J23" s="328"/>
      <c r="K23" s="327" t="s">
        <v>152</v>
      </c>
      <c r="L23" s="328"/>
      <c r="M23" s="336" t="s">
        <v>153</v>
      </c>
      <c r="N23" s="338"/>
      <c r="O23" s="338"/>
      <c r="P23" s="337"/>
      <c r="Q23" s="336" t="s">
        <v>96</v>
      </c>
      <c r="R23" s="337"/>
      <c r="S23" s="362" t="s">
        <v>154</v>
      </c>
      <c r="T23" s="363"/>
      <c r="U23" s="336" t="s">
        <v>155</v>
      </c>
      <c r="V23" s="338"/>
      <c r="W23" s="337"/>
      <c r="X23" s="172"/>
      <c r="Y23" s="172"/>
      <c r="Z23" s="240"/>
      <c r="AA23" s="335"/>
      <c r="AB23" s="335"/>
      <c r="AD23" s="16"/>
    </row>
    <row r="24" spans="2:30" ht="18.95" customHeight="1" x14ac:dyDescent="0.15">
      <c r="B24" s="355"/>
      <c r="C24" s="354" t="s">
        <v>156</v>
      </c>
      <c r="D24" s="336" t="s">
        <v>157</v>
      </c>
      <c r="E24" s="338"/>
      <c r="F24" s="436"/>
      <c r="G24" s="437"/>
      <c r="H24" s="355"/>
      <c r="I24" s="332"/>
      <c r="J24" s="333"/>
      <c r="K24" s="332"/>
      <c r="L24" s="333"/>
      <c r="M24" s="332"/>
      <c r="N24" s="334"/>
      <c r="O24" s="334"/>
      <c r="P24" s="333"/>
      <c r="Q24" s="332"/>
      <c r="R24" s="333"/>
      <c r="S24" s="364"/>
      <c r="T24" s="365"/>
      <c r="U24" s="336"/>
      <c r="V24" s="338"/>
      <c r="W24" s="337"/>
      <c r="X24" s="240"/>
      <c r="Y24" s="240"/>
      <c r="Z24" s="240"/>
      <c r="AA24" s="335"/>
      <c r="AB24" s="335"/>
      <c r="AD24" s="16"/>
    </row>
    <row r="25" spans="2:30" ht="18.95" customHeight="1" x14ac:dyDescent="0.15">
      <c r="B25" s="355"/>
      <c r="C25" s="355"/>
      <c r="D25" s="336" t="s">
        <v>158</v>
      </c>
      <c r="E25" s="338"/>
      <c r="F25" s="436"/>
      <c r="G25" s="437"/>
      <c r="H25" s="355"/>
      <c r="I25" s="332"/>
      <c r="J25" s="333"/>
      <c r="K25" s="332"/>
      <c r="L25" s="333"/>
      <c r="M25" s="332"/>
      <c r="N25" s="334"/>
      <c r="O25" s="334"/>
      <c r="P25" s="333"/>
      <c r="Q25" s="332"/>
      <c r="R25" s="333"/>
      <c r="S25" s="364"/>
      <c r="T25" s="365"/>
      <c r="U25" s="336"/>
      <c r="V25" s="338"/>
      <c r="W25" s="337"/>
      <c r="X25" s="240"/>
      <c r="Y25" s="240"/>
      <c r="Z25" s="240"/>
      <c r="AA25" s="335"/>
      <c r="AB25" s="335"/>
      <c r="AD25" s="16"/>
    </row>
    <row r="26" spans="2:30" ht="18.95" customHeight="1" x14ac:dyDescent="0.15">
      <c r="B26" s="355"/>
      <c r="C26" s="355"/>
      <c r="D26" s="336" t="s">
        <v>159</v>
      </c>
      <c r="E26" s="338"/>
      <c r="F26" s="436"/>
      <c r="G26" s="437"/>
      <c r="H26" s="355"/>
      <c r="I26" s="332"/>
      <c r="J26" s="333"/>
      <c r="K26" s="332"/>
      <c r="L26" s="333"/>
      <c r="M26" s="332"/>
      <c r="N26" s="334"/>
      <c r="O26" s="334"/>
      <c r="P26" s="333"/>
      <c r="Q26" s="332"/>
      <c r="R26" s="333"/>
      <c r="S26" s="366"/>
      <c r="T26" s="367"/>
      <c r="U26" s="336"/>
      <c r="V26" s="338"/>
      <c r="W26" s="337"/>
      <c r="X26" s="240"/>
      <c r="Y26" s="240"/>
      <c r="Z26" s="240"/>
      <c r="AA26" s="335"/>
      <c r="AB26" s="335"/>
      <c r="AD26" s="16"/>
    </row>
    <row r="27" spans="2:30" ht="18.95" customHeight="1" x14ac:dyDescent="0.15">
      <c r="B27" s="178"/>
      <c r="C27" s="422"/>
      <c r="D27" s="336" t="s">
        <v>160</v>
      </c>
      <c r="E27" s="338"/>
      <c r="F27" s="436"/>
      <c r="G27" s="437"/>
      <c r="H27" s="422"/>
      <c r="I27" s="332"/>
      <c r="J27" s="333"/>
      <c r="K27" s="332"/>
      <c r="L27" s="333"/>
      <c r="M27" s="332"/>
      <c r="N27" s="334"/>
      <c r="O27" s="334"/>
      <c r="P27" s="333"/>
      <c r="Q27" s="332"/>
      <c r="R27" s="333"/>
      <c r="S27" s="364" t="s">
        <v>161</v>
      </c>
      <c r="T27" s="365"/>
      <c r="U27" s="336" t="s">
        <v>162</v>
      </c>
      <c r="V27" s="338"/>
      <c r="W27" s="337"/>
      <c r="X27" s="240"/>
      <c r="Y27" s="240"/>
      <c r="Z27" s="240"/>
      <c r="AA27" s="335"/>
      <c r="AB27" s="335"/>
      <c r="AD27" s="16"/>
    </row>
    <row r="28" spans="2:30" ht="18.95" customHeight="1" x14ac:dyDescent="0.15">
      <c r="B28" s="176" t="s">
        <v>163</v>
      </c>
      <c r="C28" s="179"/>
      <c r="D28" s="177"/>
      <c r="E28" s="332" t="s">
        <v>435</v>
      </c>
      <c r="F28" s="334"/>
      <c r="G28" s="334"/>
      <c r="H28" s="334"/>
      <c r="I28" s="334"/>
      <c r="J28" s="334"/>
      <c r="K28" s="433"/>
      <c r="L28" s="434"/>
      <c r="M28" s="434"/>
      <c r="N28" s="434"/>
      <c r="O28" s="434"/>
      <c r="P28" s="434"/>
      <c r="Q28" s="434"/>
      <c r="R28" s="435"/>
      <c r="S28" s="366"/>
      <c r="T28" s="367"/>
      <c r="U28" s="336" t="s">
        <v>164</v>
      </c>
      <c r="V28" s="338"/>
      <c r="W28" s="337"/>
      <c r="X28" s="240"/>
      <c r="Y28" s="240"/>
      <c r="Z28" s="240"/>
      <c r="AA28" s="335"/>
      <c r="AB28" s="335"/>
      <c r="AD28" s="16"/>
    </row>
    <row r="29" spans="2:30" ht="15" customHeight="1" x14ac:dyDescent="0.15">
      <c r="B29" s="180"/>
      <c r="C29" s="180" t="s">
        <v>165</v>
      </c>
      <c r="D29" s="180"/>
      <c r="E29" s="180"/>
      <c r="F29" s="180"/>
      <c r="G29" s="180"/>
      <c r="H29" s="180"/>
      <c r="I29" s="180"/>
      <c r="J29" s="180"/>
      <c r="K29" s="180"/>
      <c r="L29" s="180"/>
      <c r="M29" s="180"/>
      <c r="N29" s="180"/>
      <c r="O29" s="180"/>
      <c r="P29" s="180"/>
      <c r="Q29" s="180"/>
      <c r="R29" s="180"/>
      <c r="S29" s="180"/>
      <c r="T29" s="180"/>
      <c r="U29" s="180"/>
      <c r="V29" s="180"/>
      <c r="W29" s="181"/>
      <c r="X29" s="181"/>
      <c r="Y29" s="181"/>
      <c r="Z29" s="180"/>
      <c r="AA29" s="180"/>
      <c r="AB29" s="180"/>
    </row>
    <row r="31" spans="2:30" s="1" customFormat="1" ht="18" customHeight="1" x14ac:dyDescent="0.15">
      <c r="J31" s="265"/>
      <c r="W31" s="5"/>
      <c r="X31" s="5"/>
      <c r="Y31" s="5"/>
    </row>
  </sheetData>
  <dataConsolidate/>
  <mergeCells count="193">
    <mergeCell ref="AA27:AB27"/>
    <mergeCell ref="E28:J28"/>
    <mergeCell ref="K28:R28"/>
    <mergeCell ref="U28:W28"/>
    <mergeCell ref="AA28:AB28"/>
    <mergeCell ref="H23:H27"/>
    <mergeCell ref="I23:J23"/>
    <mergeCell ref="K23:L23"/>
    <mergeCell ref="D26:E26"/>
    <mergeCell ref="F26:G26"/>
    <mergeCell ref="I27:J27"/>
    <mergeCell ref="K27:L27"/>
    <mergeCell ref="D27:E27"/>
    <mergeCell ref="F27:G27"/>
    <mergeCell ref="D25:E25"/>
    <mergeCell ref="F25:G25"/>
    <mergeCell ref="I25:J25"/>
    <mergeCell ref="K25:L25"/>
    <mergeCell ref="M25:P25"/>
    <mergeCell ref="M23:P23"/>
    <mergeCell ref="E23:G23"/>
    <mergeCell ref="D24:E24"/>
    <mergeCell ref="F24:G24"/>
    <mergeCell ref="I24:J24"/>
    <mergeCell ref="M27:P27"/>
    <mergeCell ref="Q27:R27"/>
    <mergeCell ref="S27:T28"/>
    <mergeCell ref="U27:W27"/>
    <mergeCell ref="B14:D14"/>
    <mergeCell ref="E14:F14"/>
    <mergeCell ref="I14:I15"/>
    <mergeCell ref="K14:L14"/>
    <mergeCell ref="M14:M21"/>
    <mergeCell ref="N14:O14"/>
    <mergeCell ref="B16:B17"/>
    <mergeCell ref="C16:D17"/>
    <mergeCell ref="B19:B21"/>
    <mergeCell ref="B23:B26"/>
    <mergeCell ref="E20:F20"/>
    <mergeCell ref="H20:H22"/>
    <mergeCell ref="I20:J20"/>
    <mergeCell ref="C20:D20"/>
    <mergeCell ref="N20:O20"/>
    <mergeCell ref="C24:C27"/>
    <mergeCell ref="C19:D19"/>
    <mergeCell ref="E19:F19"/>
    <mergeCell ref="I19:J19"/>
    <mergeCell ref="N19:O19"/>
    <mergeCell ref="C15:D15"/>
    <mergeCell ref="AA17:AB17"/>
    <mergeCell ref="C21:D21"/>
    <mergeCell ref="E21:F21"/>
    <mergeCell ref="I21:J21"/>
    <mergeCell ref="E17:F17"/>
    <mergeCell ref="C18:D18"/>
    <mergeCell ref="H16:H19"/>
    <mergeCell ref="E18:F18"/>
    <mergeCell ref="N18:O18"/>
    <mergeCell ref="I17:J18"/>
    <mergeCell ref="U19:W19"/>
    <mergeCell ref="AA18:AB18"/>
    <mergeCell ref="AA19:AB19"/>
    <mergeCell ref="E15:F15"/>
    <mergeCell ref="B5:C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0:D10"/>
    <mergeCell ref="Q8:R8"/>
    <mergeCell ref="E7:G7"/>
    <mergeCell ref="E8:G8"/>
    <mergeCell ref="B9:B10"/>
    <mergeCell ref="C9:D9"/>
    <mergeCell ref="H9:J9"/>
    <mergeCell ref="K9:L9"/>
    <mergeCell ref="O10:P10"/>
    <mergeCell ref="Q10:R10"/>
    <mergeCell ref="O9:P9"/>
    <mergeCell ref="Q9:R9"/>
    <mergeCell ref="H10:J10"/>
    <mergeCell ref="K10:L10"/>
    <mergeCell ref="E9:G9"/>
    <mergeCell ref="E10:G10"/>
    <mergeCell ref="C8:D8"/>
    <mergeCell ref="H8:J8"/>
    <mergeCell ref="K8:L8"/>
    <mergeCell ref="M7:N10"/>
    <mergeCell ref="H7:J7"/>
    <mergeCell ref="K7:L7"/>
    <mergeCell ref="O7:P7"/>
    <mergeCell ref="Q7:R7"/>
    <mergeCell ref="E5:G5"/>
    <mergeCell ref="H5:J6"/>
    <mergeCell ref="K5:O6"/>
    <mergeCell ref="P5:Q6"/>
    <mergeCell ref="U20:W20"/>
    <mergeCell ref="AA20:AB20"/>
    <mergeCell ref="AA15:AB15"/>
    <mergeCell ref="AA16:AB16"/>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S23:T26"/>
    <mergeCell ref="U17:W17"/>
    <mergeCell ref="Q24:R24"/>
    <mergeCell ref="U24:W24"/>
    <mergeCell ref="O12:P12"/>
    <mergeCell ref="N16:O16"/>
    <mergeCell ref="N17:O17"/>
    <mergeCell ref="N21:O21"/>
    <mergeCell ref="M26:P26"/>
    <mergeCell ref="M24:P24"/>
    <mergeCell ref="O8:P8"/>
    <mergeCell ref="U9:W9"/>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R5:T6"/>
    <mergeCell ref="N15:O15"/>
    <mergeCell ref="T12:T13"/>
    <mergeCell ref="E22:G22"/>
    <mergeCell ref="I22:J22"/>
    <mergeCell ref="M22:P22"/>
    <mergeCell ref="K24:L24"/>
    <mergeCell ref="E16:F16"/>
    <mergeCell ref="I26:J26"/>
    <mergeCell ref="K26:L26"/>
    <mergeCell ref="I16:J16"/>
    <mergeCell ref="AA24:AB24"/>
    <mergeCell ref="Q25:R25"/>
    <mergeCell ref="Q26:R26"/>
    <mergeCell ref="Q22:R22"/>
    <mergeCell ref="Q23:R23"/>
    <mergeCell ref="AA26:AB26"/>
    <mergeCell ref="U21:W21"/>
    <mergeCell ref="AA21:AB21"/>
    <mergeCell ref="U25:W25"/>
    <mergeCell ref="AA25:AB25"/>
    <mergeCell ref="U26:W26"/>
    <mergeCell ref="U23:W23"/>
    <mergeCell ref="AA23:AB23"/>
    <mergeCell ref="AA22:AB22"/>
    <mergeCell ref="T14:T18"/>
    <mergeCell ref="U15:W16"/>
  </mergeCells>
  <phoneticPr fontId="11"/>
  <dataValidations disablePrompts="1" count="1">
    <dataValidation type="list" allowBlank="1" showInputMessage="1" showErrorMessage="1" sqref="AE13:AE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74"/>
  <sheetViews>
    <sheetView showGridLines="0" view="pageBreakPreview" zoomScaleNormal="55" zoomScaleSheetLayoutView="100" workbookViewId="0">
      <selection activeCell="W2" sqref="W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12" t="s">
        <v>166</v>
      </c>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row>
    <row r="4" spans="2:40" ht="20.100000000000001" customHeight="1" x14ac:dyDescent="0.15">
      <c r="B4" s="513" t="s">
        <v>60</v>
      </c>
      <c r="C4" s="513"/>
      <c r="D4" s="513"/>
      <c r="E4" s="514" t="str">
        <f>'様式A-1'!D3</f>
        <v>ムクノトンネル　クダリ</v>
      </c>
      <c r="F4" s="515"/>
      <c r="G4" s="515"/>
      <c r="H4" s="515"/>
      <c r="I4" s="516"/>
      <c r="J4" s="517" t="s">
        <v>61</v>
      </c>
      <c r="K4" s="517"/>
      <c r="L4" s="517"/>
      <c r="M4" s="518" t="str">
        <f>'様式A-1'!J3</f>
        <v>山口県道57号下関港線（下り）</v>
      </c>
      <c r="N4" s="519"/>
      <c r="O4" s="519"/>
      <c r="P4" s="519"/>
      <c r="Q4" s="519"/>
      <c r="R4" s="520"/>
      <c r="S4" s="525" t="s">
        <v>68</v>
      </c>
      <c r="T4" s="525"/>
      <c r="U4" s="525"/>
      <c r="V4" s="525"/>
      <c r="W4" s="525"/>
      <c r="X4" s="525"/>
      <c r="Y4" s="527" t="str">
        <f>'様式A-1'!K5</f>
        <v>アジア航測株式会社</v>
      </c>
      <c r="Z4" s="528"/>
      <c r="AA4" s="528"/>
      <c r="AB4" s="528"/>
      <c r="AC4" s="528"/>
      <c r="AD4" s="529"/>
      <c r="AE4" s="511" t="s">
        <v>69</v>
      </c>
      <c r="AF4" s="511"/>
      <c r="AG4" s="511"/>
      <c r="AH4" s="511"/>
      <c r="AI4" s="526">
        <f>'様式A-1'!R5</f>
        <v>46069</v>
      </c>
      <c r="AJ4" s="526"/>
      <c r="AK4" s="526"/>
      <c r="AL4" s="526"/>
      <c r="AM4" s="526"/>
      <c r="AN4" s="526"/>
    </row>
    <row r="5" spans="2:40" ht="20.100000000000001" customHeight="1" x14ac:dyDescent="0.15">
      <c r="B5" s="521" t="s">
        <v>167</v>
      </c>
      <c r="C5" s="521"/>
      <c r="D5" s="521"/>
      <c r="E5" s="522" t="str">
        <f>'様式A-1'!D4</f>
        <v>椋野トンネル（下り）</v>
      </c>
      <c r="F5" s="523"/>
      <c r="G5" s="523"/>
      <c r="H5" s="523"/>
      <c r="I5" s="524"/>
      <c r="J5" s="478" t="s">
        <v>168</v>
      </c>
      <c r="K5" s="478"/>
      <c r="L5" s="478"/>
      <c r="M5" s="518" t="str">
        <f>'様式A-1'!R3</f>
        <v>山口県
下関土木建築事務所</v>
      </c>
      <c r="N5" s="519"/>
      <c r="O5" s="519"/>
      <c r="P5" s="519"/>
      <c r="Q5" s="519"/>
      <c r="R5" s="520"/>
      <c r="S5" s="525"/>
      <c r="T5" s="525"/>
      <c r="U5" s="525"/>
      <c r="V5" s="525"/>
      <c r="W5" s="525"/>
      <c r="X5" s="525"/>
      <c r="Y5" s="530"/>
      <c r="Z5" s="531"/>
      <c r="AA5" s="531"/>
      <c r="AB5" s="531"/>
      <c r="AC5" s="531"/>
      <c r="AD5" s="532"/>
      <c r="AE5" s="511"/>
      <c r="AF5" s="511"/>
      <c r="AG5" s="511"/>
      <c r="AH5" s="511"/>
      <c r="AI5" s="526"/>
      <c r="AJ5" s="526"/>
      <c r="AK5" s="526"/>
      <c r="AL5" s="526"/>
      <c r="AM5" s="526"/>
      <c r="AN5" s="526"/>
    </row>
    <row r="6" spans="2:40" ht="13.5" customHeight="1" x14ac:dyDescent="0.15">
      <c r="B6" s="477" t="s">
        <v>169</v>
      </c>
      <c r="C6" s="477" t="s">
        <v>170</v>
      </c>
      <c r="D6" s="489" t="s">
        <v>171</v>
      </c>
      <c r="E6" s="490"/>
      <c r="F6" s="493" t="s">
        <v>172</v>
      </c>
      <c r="G6" s="494"/>
      <c r="H6" s="494"/>
      <c r="I6" s="494"/>
      <c r="J6" s="495"/>
      <c r="K6" s="499" t="s">
        <v>173</v>
      </c>
      <c r="L6" s="500"/>
      <c r="M6" s="500"/>
      <c r="N6" s="501"/>
      <c r="O6" s="459" t="s">
        <v>174</v>
      </c>
      <c r="P6" s="460"/>
      <c r="Q6" s="460"/>
      <c r="R6" s="460"/>
      <c r="S6" s="455"/>
      <c r="T6" s="455"/>
      <c r="U6" s="455"/>
      <c r="V6" s="455"/>
      <c r="W6" s="455"/>
      <c r="X6" s="455"/>
      <c r="Y6" s="455"/>
      <c r="Z6" s="455"/>
      <c r="AA6" s="455"/>
      <c r="AB6" s="455"/>
      <c r="AC6" s="455"/>
      <c r="AD6" s="456"/>
      <c r="AE6" s="505" t="s">
        <v>175</v>
      </c>
      <c r="AF6" s="506"/>
      <c r="AG6" s="506"/>
      <c r="AH6" s="506"/>
      <c r="AI6" s="506"/>
      <c r="AJ6" s="507"/>
      <c r="AK6" s="455" t="s">
        <v>176</v>
      </c>
      <c r="AL6" s="455"/>
      <c r="AM6" s="455"/>
      <c r="AN6" s="456"/>
    </row>
    <row r="7" spans="2:40" ht="13.5" customHeight="1" x14ac:dyDescent="0.15">
      <c r="B7" s="477"/>
      <c r="C7" s="479"/>
      <c r="D7" s="491"/>
      <c r="E7" s="492"/>
      <c r="F7" s="496"/>
      <c r="G7" s="497"/>
      <c r="H7" s="497"/>
      <c r="I7" s="497"/>
      <c r="J7" s="498"/>
      <c r="K7" s="502"/>
      <c r="L7" s="503"/>
      <c r="M7" s="503"/>
      <c r="N7" s="504"/>
      <c r="O7" s="511" t="s">
        <v>177</v>
      </c>
      <c r="P7" s="511"/>
      <c r="Q7" s="511"/>
      <c r="R7" s="105" t="s">
        <v>178</v>
      </c>
      <c r="S7" s="511" t="s">
        <v>179</v>
      </c>
      <c r="T7" s="511"/>
      <c r="U7" s="511" t="s">
        <v>180</v>
      </c>
      <c r="V7" s="511"/>
      <c r="W7" s="511"/>
      <c r="X7" s="511"/>
      <c r="Y7" s="463" t="s">
        <v>181</v>
      </c>
      <c r="Z7" s="464"/>
      <c r="AA7" s="464"/>
      <c r="AB7" s="465"/>
      <c r="AC7" s="447" t="s">
        <v>182</v>
      </c>
      <c r="AD7" s="448"/>
      <c r="AE7" s="508"/>
      <c r="AF7" s="509"/>
      <c r="AG7" s="509"/>
      <c r="AH7" s="509"/>
      <c r="AI7" s="509"/>
      <c r="AJ7" s="510"/>
      <c r="AK7" s="455"/>
      <c r="AL7" s="455"/>
      <c r="AM7" s="455"/>
      <c r="AN7" s="456"/>
    </row>
    <row r="8" spans="2:40" ht="13.5" customHeight="1" x14ac:dyDescent="0.15">
      <c r="B8" s="478"/>
      <c r="C8" s="480"/>
      <c r="D8" s="10" t="s">
        <v>183</v>
      </c>
      <c r="E8" s="9" t="s">
        <v>184</v>
      </c>
      <c r="F8" s="478" t="s">
        <v>185</v>
      </c>
      <c r="G8" s="478"/>
      <c r="H8" s="478"/>
      <c r="I8" s="473" t="s">
        <v>186</v>
      </c>
      <c r="J8" s="473" t="s">
        <v>187</v>
      </c>
      <c r="K8" s="473" t="s">
        <v>188</v>
      </c>
      <c r="L8" s="475" t="s">
        <v>189</v>
      </c>
      <c r="M8" s="447" t="s">
        <v>182</v>
      </c>
      <c r="N8" s="481"/>
      <c r="O8" s="469" t="s">
        <v>190</v>
      </c>
      <c r="P8" s="469" t="s">
        <v>191</v>
      </c>
      <c r="Q8" s="469" t="s">
        <v>192</v>
      </c>
      <c r="R8" s="469" t="s">
        <v>193</v>
      </c>
      <c r="S8" s="471" t="s">
        <v>194</v>
      </c>
      <c r="T8" s="471" t="s">
        <v>195</v>
      </c>
      <c r="U8" s="471" t="s">
        <v>196</v>
      </c>
      <c r="V8" s="469" t="s">
        <v>197</v>
      </c>
      <c r="W8" s="471" t="s">
        <v>198</v>
      </c>
      <c r="X8" s="471" t="s">
        <v>199</v>
      </c>
      <c r="Y8" s="469" t="s">
        <v>200</v>
      </c>
      <c r="Z8" s="469" t="s">
        <v>201</v>
      </c>
      <c r="AA8" s="469" t="s">
        <v>202</v>
      </c>
      <c r="AB8" s="471" t="s">
        <v>203</v>
      </c>
      <c r="AC8" s="461"/>
      <c r="AD8" s="462"/>
      <c r="AE8" s="483" t="s">
        <v>204</v>
      </c>
      <c r="AF8" s="485" t="s">
        <v>205</v>
      </c>
      <c r="AG8" s="485" t="s">
        <v>206</v>
      </c>
      <c r="AH8" s="487" t="s">
        <v>207</v>
      </c>
      <c r="AI8" s="447" t="s">
        <v>182</v>
      </c>
      <c r="AJ8" s="448"/>
      <c r="AK8" s="455"/>
      <c r="AL8" s="455"/>
      <c r="AM8" s="455"/>
      <c r="AN8" s="456"/>
    </row>
    <row r="9" spans="2:40" x14ac:dyDescent="0.15">
      <c r="B9" s="478"/>
      <c r="C9" s="14" t="s">
        <v>208</v>
      </c>
      <c r="D9" s="8" t="s">
        <v>208</v>
      </c>
      <c r="E9" s="8" t="s">
        <v>208</v>
      </c>
      <c r="F9" s="478"/>
      <c r="G9" s="478"/>
      <c r="H9" s="478"/>
      <c r="I9" s="474"/>
      <c r="J9" s="474"/>
      <c r="K9" s="474"/>
      <c r="L9" s="476"/>
      <c r="M9" s="482"/>
      <c r="N9" s="458"/>
      <c r="O9" s="470"/>
      <c r="P9" s="470"/>
      <c r="Q9" s="470"/>
      <c r="R9" s="470"/>
      <c r="S9" s="472"/>
      <c r="T9" s="472"/>
      <c r="U9" s="472"/>
      <c r="V9" s="470"/>
      <c r="W9" s="472"/>
      <c r="X9" s="472"/>
      <c r="Y9" s="470"/>
      <c r="Z9" s="470"/>
      <c r="AA9" s="470"/>
      <c r="AB9" s="472"/>
      <c r="AC9" s="449"/>
      <c r="AD9" s="450"/>
      <c r="AE9" s="484"/>
      <c r="AF9" s="486"/>
      <c r="AG9" s="486"/>
      <c r="AH9" s="488"/>
      <c r="AI9" s="449"/>
      <c r="AJ9" s="450"/>
      <c r="AK9" s="457"/>
      <c r="AL9" s="457"/>
      <c r="AM9" s="457"/>
      <c r="AN9" s="458"/>
    </row>
    <row r="10" spans="2:40" ht="13.5" customHeight="1" x14ac:dyDescent="0.15">
      <c r="B10" s="15" t="s">
        <v>568</v>
      </c>
      <c r="C10" s="106">
        <v>2.5</v>
      </c>
      <c r="D10" s="106">
        <v>0</v>
      </c>
      <c r="E10" s="106">
        <v>2.5</v>
      </c>
      <c r="F10" s="467" t="s">
        <v>615</v>
      </c>
      <c r="G10" s="468"/>
      <c r="H10" s="468"/>
      <c r="I10" s="7" t="s">
        <v>614</v>
      </c>
      <c r="J10" s="78"/>
      <c r="K10" s="7" t="s">
        <v>614</v>
      </c>
      <c r="L10" s="6"/>
      <c r="M10" s="443"/>
      <c r="N10" s="444"/>
      <c r="O10" s="7"/>
      <c r="P10" s="6"/>
      <c r="Q10" s="6"/>
      <c r="R10" s="6"/>
      <c r="S10" s="6"/>
      <c r="T10" s="73"/>
      <c r="U10" s="6"/>
      <c r="V10" s="73"/>
      <c r="W10" s="73"/>
      <c r="X10" s="73"/>
      <c r="Y10" s="73"/>
      <c r="Z10" s="73"/>
      <c r="AA10" s="48"/>
      <c r="AB10" s="49"/>
      <c r="AC10" s="441"/>
      <c r="AD10" s="442"/>
      <c r="AE10" s="73"/>
      <c r="AF10" s="73"/>
      <c r="AG10" s="73"/>
      <c r="AH10" s="73"/>
      <c r="AI10" s="439"/>
      <c r="AJ10" s="440"/>
      <c r="AK10" s="452"/>
      <c r="AL10" s="453"/>
      <c r="AM10" s="453"/>
      <c r="AN10" s="454"/>
    </row>
    <row r="11" spans="2:40" ht="13.5" customHeight="1" x14ac:dyDescent="0.15">
      <c r="B11" s="15" t="s">
        <v>569</v>
      </c>
      <c r="C11" s="106">
        <v>9</v>
      </c>
      <c r="D11" s="106">
        <v>2.5</v>
      </c>
      <c r="E11" s="106">
        <v>11.5</v>
      </c>
      <c r="F11" s="439"/>
      <c r="G11" s="440"/>
      <c r="H11" s="440"/>
      <c r="I11" s="7" t="s">
        <v>614</v>
      </c>
      <c r="J11" s="78"/>
      <c r="K11" s="7" t="s">
        <v>614</v>
      </c>
      <c r="L11" s="6"/>
      <c r="M11" s="276"/>
      <c r="N11" s="270"/>
      <c r="O11" s="7"/>
      <c r="P11" s="6"/>
      <c r="Q11" s="6"/>
      <c r="R11" s="6"/>
      <c r="S11" s="6"/>
      <c r="T11" s="73"/>
      <c r="U11" s="6"/>
      <c r="V11" s="73"/>
      <c r="W11" s="73"/>
      <c r="X11" s="73"/>
      <c r="Y11" s="73"/>
      <c r="Z11" s="73"/>
      <c r="AA11" s="48"/>
      <c r="AB11" s="49"/>
      <c r="AC11" s="271"/>
      <c r="AD11" s="272"/>
      <c r="AE11" s="73"/>
      <c r="AF11" s="73"/>
      <c r="AG11" s="73"/>
      <c r="AH11" s="73"/>
      <c r="AI11" s="439"/>
      <c r="AJ11" s="440"/>
      <c r="AK11" s="273"/>
      <c r="AL11" s="274"/>
      <c r="AM11" s="274"/>
      <c r="AN11" s="275"/>
    </row>
    <row r="12" spans="2:40" ht="13.5" customHeight="1" x14ac:dyDescent="0.15">
      <c r="B12" s="15" t="s">
        <v>570</v>
      </c>
      <c r="C12" s="106">
        <v>8.8000000000000007</v>
      </c>
      <c r="D12" s="106">
        <v>11.5</v>
      </c>
      <c r="E12" s="106">
        <v>20.3</v>
      </c>
      <c r="F12" s="439"/>
      <c r="G12" s="440"/>
      <c r="H12" s="440"/>
      <c r="I12" s="7" t="s">
        <v>614</v>
      </c>
      <c r="J12" s="78"/>
      <c r="K12" s="7" t="s">
        <v>614</v>
      </c>
      <c r="L12" s="6"/>
      <c r="M12" s="276"/>
      <c r="N12" s="270"/>
      <c r="O12" s="7"/>
      <c r="P12" s="6" t="s">
        <v>614</v>
      </c>
      <c r="Q12" s="6"/>
      <c r="R12" s="6"/>
      <c r="S12" s="6" t="s">
        <v>614</v>
      </c>
      <c r="T12" s="73"/>
      <c r="U12" s="6" t="s">
        <v>614</v>
      </c>
      <c r="V12" s="73"/>
      <c r="W12" s="73"/>
      <c r="X12" s="73"/>
      <c r="Y12" s="73"/>
      <c r="Z12" s="73"/>
      <c r="AA12" s="48"/>
      <c r="AB12" s="49"/>
      <c r="AC12" s="271"/>
      <c r="AD12" s="272"/>
      <c r="AE12" s="73"/>
      <c r="AF12" s="73"/>
      <c r="AG12" s="73"/>
      <c r="AH12" s="73"/>
      <c r="AI12" s="439"/>
      <c r="AJ12" s="440"/>
      <c r="AK12" s="273"/>
      <c r="AL12" s="274"/>
      <c r="AM12" s="274"/>
      <c r="AN12" s="275"/>
    </row>
    <row r="13" spans="2:40" ht="13.5" customHeight="1" x14ac:dyDescent="0.15">
      <c r="B13" s="15" t="s">
        <v>571</v>
      </c>
      <c r="C13" s="106">
        <v>9.1999999999999993</v>
      </c>
      <c r="D13" s="106">
        <v>20.3</v>
      </c>
      <c r="E13" s="106">
        <v>29.5</v>
      </c>
      <c r="F13" s="439"/>
      <c r="G13" s="440"/>
      <c r="H13" s="440"/>
      <c r="I13" s="7" t="s">
        <v>614</v>
      </c>
      <c r="J13" s="78"/>
      <c r="K13" s="7" t="s">
        <v>614</v>
      </c>
      <c r="L13" s="6"/>
      <c r="M13" s="276"/>
      <c r="N13" s="270"/>
      <c r="O13" s="7"/>
      <c r="P13" s="6"/>
      <c r="Q13" s="6"/>
      <c r="R13" s="6"/>
      <c r="S13" s="6"/>
      <c r="T13" s="73"/>
      <c r="U13" s="6"/>
      <c r="V13" s="73"/>
      <c r="W13" s="73"/>
      <c r="X13" s="73"/>
      <c r="Y13" s="73"/>
      <c r="Z13" s="73"/>
      <c r="AA13" s="48"/>
      <c r="AB13" s="49"/>
      <c r="AC13" s="271"/>
      <c r="AD13" s="272"/>
      <c r="AE13" s="73"/>
      <c r="AF13" s="73"/>
      <c r="AG13" s="73"/>
      <c r="AH13" s="73"/>
      <c r="AI13" s="439"/>
      <c r="AJ13" s="440"/>
      <c r="AK13" s="273"/>
      <c r="AL13" s="274"/>
      <c r="AM13" s="274"/>
      <c r="AN13" s="275"/>
    </row>
    <row r="14" spans="2:40" ht="13.5" customHeight="1" x14ac:dyDescent="0.15">
      <c r="B14" s="15" t="s">
        <v>572</v>
      </c>
      <c r="C14" s="106">
        <v>6</v>
      </c>
      <c r="D14" s="106">
        <v>29.5</v>
      </c>
      <c r="E14" s="106">
        <v>35.5</v>
      </c>
      <c r="F14" s="439"/>
      <c r="G14" s="440"/>
      <c r="H14" s="440"/>
      <c r="I14" s="7" t="s">
        <v>614</v>
      </c>
      <c r="J14" s="78"/>
      <c r="K14" s="7" t="s">
        <v>614</v>
      </c>
      <c r="L14" s="6"/>
      <c r="M14" s="276"/>
      <c r="N14" s="270"/>
      <c r="O14" s="7"/>
      <c r="P14" s="6"/>
      <c r="Q14" s="6"/>
      <c r="R14" s="6"/>
      <c r="S14" s="6"/>
      <c r="T14" s="73"/>
      <c r="U14" s="6"/>
      <c r="V14" s="73"/>
      <c r="W14" s="73"/>
      <c r="X14" s="73"/>
      <c r="Y14" s="73"/>
      <c r="Z14" s="73"/>
      <c r="AA14" s="48"/>
      <c r="AB14" s="49"/>
      <c r="AC14" s="271"/>
      <c r="AD14" s="272"/>
      <c r="AE14" s="73"/>
      <c r="AF14" s="73"/>
      <c r="AG14" s="73"/>
      <c r="AH14" s="73"/>
      <c r="AI14" s="439"/>
      <c r="AJ14" s="440"/>
      <c r="AK14" s="273"/>
      <c r="AL14" s="274"/>
      <c r="AM14" s="274"/>
      <c r="AN14" s="275"/>
    </row>
    <row r="15" spans="2:40" ht="13.5" customHeight="1" x14ac:dyDescent="0.15">
      <c r="B15" s="15" t="s">
        <v>573</v>
      </c>
      <c r="C15" s="106">
        <v>3</v>
      </c>
      <c r="D15" s="106">
        <v>35.5</v>
      </c>
      <c r="E15" s="106">
        <v>38.5</v>
      </c>
      <c r="F15" s="439"/>
      <c r="G15" s="440"/>
      <c r="H15" s="440"/>
      <c r="I15" s="7" t="s">
        <v>614</v>
      </c>
      <c r="J15" s="78"/>
      <c r="K15" s="7" t="s">
        <v>614</v>
      </c>
      <c r="L15" s="6"/>
      <c r="M15" s="276"/>
      <c r="N15" s="270"/>
      <c r="O15" s="7"/>
      <c r="P15" s="6"/>
      <c r="Q15" s="6"/>
      <c r="R15" s="6"/>
      <c r="S15" s="6"/>
      <c r="T15" s="73"/>
      <c r="U15" s="6"/>
      <c r="V15" s="73"/>
      <c r="W15" s="73"/>
      <c r="X15" s="73"/>
      <c r="Y15" s="73"/>
      <c r="Z15" s="73"/>
      <c r="AA15" s="48"/>
      <c r="AB15" s="49"/>
      <c r="AC15" s="271"/>
      <c r="AD15" s="272"/>
      <c r="AE15" s="73"/>
      <c r="AF15" s="73"/>
      <c r="AG15" s="73"/>
      <c r="AH15" s="73"/>
      <c r="AI15" s="439"/>
      <c r="AJ15" s="440"/>
      <c r="AK15" s="273"/>
      <c r="AL15" s="274"/>
      <c r="AM15" s="274"/>
      <c r="AN15" s="275"/>
    </row>
    <row r="16" spans="2:40" ht="13.5" customHeight="1" x14ac:dyDescent="0.15">
      <c r="B16" s="107" t="s">
        <v>574</v>
      </c>
      <c r="C16" s="106">
        <v>9</v>
      </c>
      <c r="D16" s="106">
        <v>38.5</v>
      </c>
      <c r="E16" s="106">
        <v>47.5</v>
      </c>
      <c r="F16" s="439"/>
      <c r="G16" s="440"/>
      <c r="H16" s="440"/>
      <c r="I16" s="7" t="s">
        <v>614</v>
      </c>
      <c r="J16" s="78"/>
      <c r="K16" s="7" t="s">
        <v>614</v>
      </c>
      <c r="L16" s="6"/>
      <c r="M16" s="443"/>
      <c r="N16" s="444"/>
      <c r="O16" s="7"/>
      <c r="P16" s="6"/>
      <c r="Q16" s="6"/>
      <c r="R16" s="6"/>
      <c r="S16" s="6"/>
      <c r="T16" s="73"/>
      <c r="U16" s="6" t="s">
        <v>614</v>
      </c>
      <c r="V16" s="73"/>
      <c r="W16" s="73"/>
      <c r="X16" s="73"/>
      <c r="Y16" s="73"/>
      <c r="Z16" s="73"/>
      <c r="AA16" s="48"/>
      <c r="AB16" s="49"/>
      <c r="AC16" s="441"/>
      <c r="AD16" s="442"/>
      <c r="AE16" s="73"/>
      <c r="AF16" s="73"/>
      <c r="AG16" s="73"/>
      <c r="AH16" s="7"/>
      <c r="AI16" s="439"/>
      <c r="AJ16" s="440"/>
      <c r="AK16" s="452"/>
      <c r="AL16" s="453"/>
      <c r="AM16" s="453"/>
      <c r="AN16" s="454"/>
    </row>
    <row r="17" spans="2:40" ht="13.5" customHeight="1" x14ac:dyDescent="0.15">
      <c r="B17" s="107" t="s">
        <v>575</v>
      </c>
      <c r="C17" s="106">
        <v>8.9</v>
      </c>
      <c r="D17" s="106">
        <v>47.5</v>
      </c>
      <c r="E17" s="106">
        <v>56.4</v>
      </c>
      <c r="F17" s="439"/>
      <c r="G17" s="440"/>
      <c r="H17" s="440"/>
      <c r="I17" s="7" t="s">
        <v>614</v>
      </c>
      <c r="J17" s="78"/>
      <c r="K17" s="7" t="s">
        <v>614</v>
      </c>
      <c r="L17" s="6"/>
      <c r="M17" s="443"/>
      <c r="N17" s="444"/>
      <c r="O17" s="7"/>
      <c r="P17" s="6"/>
      <c r="Q17" s="6"/>
      <c r="R17" s="6"/>
      <c r="S17" s="6"/>
      <c r="T17" s="73"/>
      <c r="U17" s="6"/>
      <c r="V17" s="73"/>
      <c r="W17" s="73"/>
      <c r="X17" s="73"/>
      <c r="Y17" s="73"/>
      <c r="Z17" s="73"/>
      <c r="AA17" s="48"/>
      <c r="AB17" s="49"/>
      <c r="AC17" s="441"/>
      <c r="AD17" s="442"/>
      <c r="AE17" s="73"/>
      <c r="AF17" s="7"/>
      <c r="AG17" s="7"/>
      <c r="AH17" s="73"/>
      <c r="AI17" s="439"/>
      <c r="AJ17" s="440"/>
      <c r="AK17" s="452"/>
      <c r="AL17" s="453"/>
      <c r="AM17" s="453"/>
      <c r="AN17" s="454"/>
    </row>
    <row r="18" spans="2:40" ht="13.5" customHeight="1" x14ac:dyDescent="0.15">
      <c r="B18" s="107" t="s">
        <v>576</v>
      </c>
      <c r="C18" s="106">
        <v>9</v>
      </c>
      <c r="D18" s="106">
        <v>56.4</v>
      </c>
      <c r="E18" s="106">
        <v>65.400000000000006</v>
      </c>
      <c r="F18" s="439"/>
      <c r="G18" s="440"/>
      <c r="H18" s="440"/>
      <c r="I18" s="7" t="s">
        <v>614</v>
      </c>
      <c r="J18" s="78"/>
      <c r="K18" s="7" t="s">
        <v>614</v>
      </c>
      <c r="L18" s="6"/>
      <c r="M18" s="443"/>
      <c r="N18" s="444"/>
      <c r="O18" s="7"/>
      <c r="P18" s="6"/>
      <c r="Q18" s="6"/>
      <c r="R18" s="6"/>
      <c r="S18" s="6"/>
      <c r="T18" s="73"/>
      <c r="U18" s="6"/>
      <c r="V18" s="73"/>
      <c r="W18" s="73"/>
      <c r="X18" s="73"/>
      <c r="Y18" s="73"/>
      <c r="Z18" s="73"/>
      <c r="AA18" s="48"/>
      <c r="AB18" s="49"/>
      <c r="AC18" s="441"/>
      <c r="AD18" s="442"/>
      <c r="AE18" s="7"/>
      <c r="AF18" s="73"/>
      <c r="AG18" s="73"/>
      <c r="AH18" s="73"/>
      <c r="AI18" s="443"/>
      <c r="AJ18" s="451"/>
      <c r="AK18" s="445"/>
      <c r="AL18" s="446"/>
      <c r="AM18" s="446"/>
      <c r="AN18" s="444"/>
    </row>
    <row r="19" spans="2:40" ht="13.5" customHeight="1" x14ac:dyDescent="0.15">
      <c r="B19" s="107" t="s">
        <v>577</v>
      </c>
      <c r="C19" s="106">
        <v>8.8000000000000007</v>
      </c>
      <c r="D19" s="106">
        <v>65.400000000000006</v>
      </c>
      <c r="E19" s="106">
        <v>74.2</v>
      </c>
      <c r="F19" s="439"/>
      <c r="G19" s="440"/>
      <c r="H19" s="440"/>
      <c r="I19" s="7" t="s">
        <v>614</v>
      </c>
      <c r="J19" s="78"/>
      <c r="K19" s="7" t="s">
        <v>614</v>
      </c>
      <c r="L19" s="6"/>
      <c r="M19" s="443"/>
      <c r="N19" s="444"/>
      <c r="O19" s="7" t="s">
        <v>614</v>
      </c>
      <c r="P19" s="6" t="s">
        <v>614</v>
      </c>
      <c r="Q19" s="6"/>
      <c r="R19" s="6"/>
      <c r="S19" s="6" t="s">
        <v>614</v>
      </c>
      <c r="T19" s="73"/>
      <c r="U19" s="6"/>
      <c r="V19" s="73"/>
      <c r="W19" s="73"/>
      <c r="X19" s="73"/>
      <c r="Y19" s="73"/>
      <c r="Z19" s="73"/>
      <c r="AA19" s="48"/>
      <c r="AB19" s="49"/>
      <c r="AC19" s="441"/>
      <c r="AD19" s="442"/>
      <c r="AE19" s="73"/>
      <c r="AF19" s="73"/>
      <c r="AG19" s="48"/>
      <c r="AH19" s="49"/>
      <c r="AI19" s="439"/>
      <c r="AJ19" s="440"/>
      <c r="AK19" s="445"/>
      <c r="AL19" s="446"/>
      <c r="AM19" s="446"/>
      <c r="AN19" s="444"/>
    </row>
    <row r="20" spans="2:40" ht="13.5" customHeight="1" x14ac:dyDescent="0.15">
      <c r="B20" s="107" t="s">
        <v>578</v>
      </c>
      <c r="C20" s="106">
        <v>8.6999999999999993</v>
      </c>
      <c r="D20" s="106">
        <v>74.2</v>
      </c>
      <c r="E20" s="106">
        <v>82.9</v>
      </c>
      <c r="F20" s="439"/>
      <c r="G20" s="440"/>
      <c r="H20" s="440"/>
      <c r="I20" s="7" t="s">
        <v>614</v>
      </c>
      <c r="J20" s="78"/>
      <c r="K20" s="7" t="s">
        <v>614</v>
      </c>
      <c r="L20" s="6"/>
      <c r="M20" s="443"/>
      <c r="N20" s="444"/>
      <c r="O20" s="7"/>
      <c r="P20" s="6"/>
      <c r="Q20" s="6"/>
      <c r="R20" s="6"/>
      <c r="S20" s="6"/>
      <c r="T20" s="73"/>
      <c r="U20" s="6"/>
      <c r="V20" s="73"/>
      <c r="W20" s="73"/>
      <c r="X20" s="73"/>
      <c r="Y20" s="73"/>
      <c r="Z20" s="73"/>
      <c r="AA20" s="48"/>
      <c r="AB20" s="49"/>
      <c r="AC20" s="441"/>
      <c r="AD20" s="442"/>
      <c r="AE20" s="73"/>
      <c r="AF20" s="73"/>
      <c r="AG20" s="48"/>
      <c r="AH20" s="49"/>
      <c r="AI20" s="439"/>
      <c r="AJ20" s="440"/>
      <c r="AK20" s="445"/>
      <c r="AL20" s="446"/>
      <c r="AM20" s="446"/>
      <c r="AN20" s="444"/>
    </row>
    <row r="21" spans="2:40" ht="13.5" customHeight="1" x14ac:dyDescent="0.15">
      <c r="B21" s="107" t="s">
        <v>579</v>
      </c>
      <c r="C21" s="106">
        <v>9.1999999999999993</v>
      </c>
      <c r="D21" s="106">
        <v>82.9</v>
      </c>
      <c r="E21" s="106">
        <v>92.100000000000009</v>
      </c>
      <c r="F21" s="439"/>
      <c r="G21" s="440"/>
      <c r="H21" s="440"/>
      <c r="I21" s="7" t="s">
        <v>614</v>
      </c>
      <c r="J21" s="78"/>
      <c r="K21" s="7" t="s">
        <v>614</v>
      </c>
      <c r="L21" s="6"/>
      <c r="M21" s="443"/>
      <c r="N21" s="444"/>
      <c r="O21" s="7"/>
      <c r="P21" s="6"/>
      <c r="Q21" s="6"/>
      <c r="R21" s="6"/>
      <c r="S21" s="6"/>
      <c r="T21" s="73"/>
      <c r="U21" s="6"/>
      <c r="V21" s="73"/>
      <c r="W21" s="73"/>
      <c r="X21" s="73"/>
      <c r="Y21" s="73"/>
      <c r="Z21" s="73"/>
      <c r="AA21" s="48"/>
      <c r="AB21" s="49"/>
      <c r="AC21" s="441"/>
      <c r="AD21" s="442"/>
      <c r="AE21" s="73"/>
      <c r="AF21" s="73"/>
      <c r="AG21" s="48"/>
      <c r="AH21" s="49"/>
      <c r="AI21" s="439"/>
      <c r="AJ21" s="440"/>
      <c r="AK21" s="445"/>
      <c r="AL21" s="446"/>
      <c r="AM21" s="446"/>
      <c r="AN21" s="444"/>
    </row>
    <row r="22" spans="2:40" ht="13.5" customHeight="1" x14ac:dyDescent="0.15">
      <c r="B22" s="107" t="s">
        <v>580</v>
      </c>
      <c r="C22" s="106">
        <v>9</v>
      </c>
      <c r="D22" s="106">
        <v>92.100000000000009</v>
      </c>
      <c r="E22" s="106">
        <v>101.10000000000001</v>
      </c>
      <c r="F22" s="439"/>
      <c r="G22" s="440"/>
      <c r="H22" s="440"/>
      <c r="I22" s="7" t="s">
        <v>614</v>
      </c>
      <c r="J22" s="78"/>
      <c r="K22" s="7" t="s">
        <v>614</v>
      </c>
      <c r="L22" s="6"/>
      <c r="M22" s="443"/>
      <c r="N22" s="444"/>
      <c r="O22" s="7"/>
      <c r="P22" s="6"/>
      <c r="Q22" s="6"/>
      <c r="R22" s="6"/>
      <c r="S22" s="6"/>
      <c r="T22" s="73"/>
      <c r="U22" s="6" t="s">
        <v>928</v>
      </c>
      <c r="V22" s="73"/>
      <c r="W22" s="73"/>
      <c r="X22" s="73"/>
      <c r="Y22" s="73"/>
      <c r="Z22" s="73"/>
      <c r="AA22" s="48"/>
      <c r="AB22" s="49"/>
      <c r="AC22" s="441"/>
      <c r="AD22" s="442"/>
      <c r="AE22" s="73"/>
      <c r="AF22" s="73"/>
      <c r="AG22" s="48"/>
      <c r="AH22" s="49"/>
      <c r="AI22" s="439"/>
      <c r="AJ22" s="440"/>
      <c r="AK22" s="445"/>
      <c r="AL22" s="446"/>
      <c r="AM22" s="446"/>
      <c r="AN22" s="444"/>
    </row>
    <row r="23" spans="2:40" ht="13.5" customHeight="1" x14ac:dyDescent="0.15">
      <c r="B23" s="107" t="s">
        <v>581</v>
      </c>
      <c r="C23" s="106">
        <v>8.9</v>
      </c>
      <c r="D23" s="106">
        <v>101.10000000000001</v>
      </c>
      <c r="E23" s="106">
        <v>110.00000000000001</v>
      </c>
      <c r="F23" s="439"/>
      <c r="G23" s="440"/>
      <c r="H23" s="440"/>
      <c r="I23" s="7" t="s">
        <v>614</v>
      </c>
      <c r="J23" s="78"/>
      <c r="K23" s="7" t="s">
        <v>614</v>
      </c>
      <c r="L23" s="6"/>
      <c r="M23" s="443"/>
      <c r="N23" s="444"/>
      <c r="O23" s="7"/>
      <c r="P23" s="6"/>
      <c r="Q23" s="6"/>
      <c r="R23" s="6"/>
      <c r="S23" s="6"/>
      <c r="T23" s="73"/>
      <c r="U23" s="6"/>
      <c r="V23" s="73"/>
      <c r="W23" s="73"/>
      <c r="X23" s="73"/>
      <c r="Y23" s="73"/>
      <c r="Z23" s="73"/>
      <c r="AA23" s="48"/>
      <c r="AB23" s="49"/>
      <c r="AC23" s="441"/>
      <c r="AD23" s="442"/>
      <c r="AE23" s="73"/>
      <c r="AF23" s="73"/>
      <c r="AG23" s="48"/>
      <c r="AH23" s="49"/>
      <c r="AI23" s="439"/>
      <c r="AJ23" s="440"/>
      <c r="AK23" s="445"/>
      <c r="AL23" s="446"/>
      <c r="AM23" s="446"/>
      <c r="AN23" s="444"/>
    </row>
    <row r="24" spans="2:40" ht="13.5" customHeight="1" x14ac:dyDescent="0.15">
      <c r="B24" s="107" t="s">
        <v>582</v>
      </c>
      <c r="C24" s="106">
        <v>8</v>
      </c>
      <c r="D24" s="106">
        <v>110.00000000000001</v>
      </c>
      <c r="E24" s="106">
        <v>118.00000000000001</v>
      </c>
      <c r="F24" s="439"/>
      <c r="G24" s="440"/>
      <c r="H24" s="440"/>
      <c r="I24" s="7" t="s">
        <v>614</v>
      </c>
      <c r="J24" s="78"/>
      <c r="K24" s="7" t="s">
        <v>614</v>
      </c>
      <c r="L24" s="6"/>
      <c r="M24" s="443"/>
      <c r="N24" s="444"/>
      <c r="O24" s="7"/>
      <c r="P24" s="6" t="s">
        <v>614</v>
      </c>
      <c r="Q24" s="6"/>
      <c r="R24" s="6"/>
      <c r="S24" s="6" t="s">
        <v>614</v>
      </c>
      <c r="T24" s="73"/>
      <c r="U24" s="6" t="s">
        <v>614</v>
      </c>
      <c r="V24" s="73"/>
      <c r="W24" s="73"/>
      <c r="X24" s="73"/>
      <c r="Y24" s="73"/>
      <c r="Z24" s="73"/>
      <c r="AA24" s="48"/>
      <c r="AB24" s="49"/>
      <c r="AC24" s="441"/>
      <c r="AD24" s="442"/>
      <c r="AE24" s="73"/>
      <c r="AF24" s="73"/>
      <c r="AG24" s="48"/>
      <c r="AH24" s="49"/>
      <c r="AI24" s="439"/>
      <c r="AJ24" s="440"/>
      <c r="AK24" s="445"/>
      <c r="AL24" s="446"/>
      <c r="AM24" s="446"/>
      <c r="AN24" s="444"/>
    </row>
    <row r="25" spans="2:40" ht="13.5" customHeight="1" x14ac:dyDescent="0.15">
      <c r="B25" s="107" t="s">
        <v>583</v>
      </c>
      <c r="C25" s="106">
        <v>9.3000000000000007</v>
      </c>
      <c r="D25" s="106">
        <v>118.00000000000001</v>
      </c>
      <c r="E25" s="106">
        <v>127.30000000000001</v>
      </c>
      <c r="F25" s="439"/>
      <c r="G25" s="440"/>
      <c r="H25" s="440"/>
      <c r="I25" s="7" t="s">
        <v>614</v>
      </c>
      <c r="J25" s="78"/>
      <c r="K25" s="7" t="s">
        <v>614</v>
      </c>
      <c r="L25" s="6"/>
      <c r="M25" s="443"/>
      <c r="N25" s="444"/>
      <c r="O25" s="7"/>
      <c r="P25" s="6"/>
      <c r="Q25" s="6"/>
      <c r="R25" s="6"/>
      <c r="S25" s="6"/>
      <c r="T25" s="15"/>
      <c r="U25" s="297"/>
      <c r="V25" s="15"/>
      <c r="W25" s="73"/>
      <c r="X25" s="73"/>
      <c r="Y25" s="73"/>
      <c r="Z25" s="73"/>
      <c r="AA25" s="48"/>
      <c r="AB25" s="49"/>
      <c r="AC25" s="441"/>
      <c r="AD25" s="442"/>
      <c r="AE25" s="73"/>
      <c r="AF25" s="73"/>
      <c r="AG25" s="48"/>
      <c r="AH25" s="49"/>
      <c r="AI25" s="439"/>
      <c r="AJ25" s="440"/>
      <c r="AK25" s="445"/>
      <c r="AL25" s="446"/>
      <c r="AM25" s="446"/>
      <c r="AN25" s="444"/>
    </row>
    <row r="26" spans="2:40" ht="13.5" customHeight="1" x14ac:dyDescent="0.15">
      <c r="B26" s="107" t="s">
        <v>584</v>
      </c>
      <c r="C26" s="106">
        <v>8.6999999999999993</v>
      </c>
      <c r="D26" s="106">
        <v>127.30000000000001</v>
      </c>
      <c r="E26" s="106">
        <v>136</v>
      </c>
      <c r="F26" s="439"/>
      <c r="G26" s="440"/>
      <c r="H26" s="440"/>
      <c r="I26" s="7" t="s">
        <v>614</v>
      </c>
      <c r="J26" s="78"/>
      <c r="K26" s="7" t="s">
        <v>614</v>
      </c>
      <c r="L26" s="6"/>
      <c r="M26" s="276"/>
      <c r="N26" s="270"/>
      <c r="O26" s="7"/>
      <c r="P26" s="6"/>
      <c r="Q26" s="6"/>
      <c r="R26" s="6"/>
      <c r="S26" s="6"/>
      <c r="T26" s="15"/>
      <c r="U26" s="297"/>
      <c r="V26" s="15"/>
      <c r="W26" s="73"/>
      <c r="X26" s="73"/>
      <c r="Y26" s="73"/>
      <c r="Z26" s="73"/>
      <c r="AA26" s="48"/>
      <c r="AB26" s="49"/>
      <c r="AC26" s="271"/>
      <c r="AD26" s="272"/>
      <c r="AE26" s="73"/>
      <c r="AF26" s="73"/>
      <c r="AG26" s="48"/>
      <c r="AH26" s="49"/>
      <c r="AI26" s="439"/>
      <c r="AJ26" s="440"/>
      <c r="AK26" s="268"/>
      <c r="AL26" s="269"/>
      <c r="AM26" s="269"/>
      <c r="AN26" s="270"/>
    </row>
    <row r="27" spans="2:40" ht="13.5" customHeight="1" x14ac:dyDescent="0.15">
      <c r="B27" s="107" t="s">
        <v>585</v>
      </c>
      <c r="C27" s="106">
        <v>9</v>
      </c>
      <c r="D27" s="106">
        <v>136</v>
      </c>
      <c r="E27" s="106">
        <v>145</v>
      </c>
      <c r="F27" s="439"/>
      <c r="G27" s="440"/>
      <c r="H27" s="440"/>
      <c r="I27" s="7" t="s">
        <v>614</v>
      </c>
      <c r="J27" s="78"/>
      <c r="K27" s="7" t="s">
        <v>614</v>
      </c>
      <c r="L27" s="6"/>
      <c r="M27" s="276"/>
      <c r="N27" s="270"/>
      <c r="O27" s="7"/>
      <c r="P27" s="6"/>
      <c r="Q27" s="6"/>
      <c r="R27" s="6"/>
      <c r="S27" s="6"/>
      <c r="T27" s="15"/>
      <c r="U27" s="297" t="s">
        <v>614</v>
      </c>
      <c r="V27" s="15"/>
      <c r="W27" s="73"/>
      <c r="X27" s="73"/>
      <c r="Y27" s="73"/>
      <c r="Z27" s="73"/>
      <c r="AA27" s="48"/>
      <c r="AB27" s="49"/>
      <c r="AC27" s="271"/>
      <c r="AD27" s="272"/>
      <c r="AE27" s="73"/>
      <c r="AF27" s="73"/>
      <c r="AG27" s="48"/>
      <c r="AH27" s="49"/>
      <c r="AI27" s="439"/>
      <c r="AJ27" s="440"/>
      <c r="AK27" s="268"/>
      <c r="AL27" s="269"/>
      <c r="AM27" s="269"/>
      <c r="AN27" s="270"/>
    </row>
    <row r="28" spans="2:40" ht="13.5" customHeight="1" x14ac:dyDescent="0.15">
      <c r="B28" s="107" t="s">
        <v>586</v>
      </c>
      <c r="C28" s="106">
        <v>9.1999999999999993</v>
      </c>
      <c r="D28" s="106">
        <v>145</v>
      </c>
      <c r="E28" s="106">
        <v>154.19999999999999</v>
      </c>
      <c r="F28" s="439"/>
      <c r="G28" s="440"/>
      <c r="H28" s="440"/>
      <c r="I28" s="7" t="s">
        <v>614</v>
      </c>
      <c r="J28" s="78"/>
      <c r="K28" s="7" t="s">
        <v>614</v>
      </c>
      <c r="L28" s="6"/>
      <c r="M28" s="276"/>
      <c r="N28" s="270"/>
      <c r="O28" s="7"/>
      <c r="P28" s="6"/>
      <c r="Q28" s="6"/>
      <c r="R28" s="6"/>
      <c r="S28" s="6"/>
      <c r="T28" s="15"/>
      <c r="U28" s="297"/>
      <c r="V28" s="15"/>
      <c r="W28" s="73"/>
      <c r="X28" s="73"/>
      <c r="Y28" s="73"/>
      <c r="Z28" s="73"/>
      <c r="AA28" s="48"/>
      <c r="AB28" s="49"/>
      <c r="AC28" s="271"/>
      <c r="AD28" s="272"/>
      <c r="AE28" s="73"/>
      <c r="AF28" s="73"/>
      <c r="AG28" s="48"/>
      <c r="AH28" s="49"/>
      <c r="AI28" s="439"/>
      <c r="AJ28" s="440"/>
      <c r="AK28" s="268"/>
      <c r="AL28" s="269"/>
      <c r="AM28" s="269"/>
      <c r="AN28" s="270"/>
    </row>
    <row r="29" spans="2:40" ht="13.5" customHeight="1" x14ac:dyDescent="0.15">
      <c r="B29" s="107" t="s">
        <v>587</v>
      </c>
      <c r="C29" s="106">
        <v>8.6999999999999993</v>
      </c>
      <c r="D29" s="106">
        <v>154.19999999999999</v>
      </c>
      <c r="E29" s="106">
        <v>162.89999999999998</v>
      </c>
      <c r="F29" s="439"/>
      <c r="G29" s="440"/>
      <c r="H29" s="440"/>
      <c r="I29" s="7" t="s">
        <v>614</v>
      </c>
      <c r="J29" s="78"/>
      <c r="K29" s="7" t="s">
        <v>614</v>
      </c>
      <c r="L29" s="6"/>
      <c r="M29" s="276"/>
      <c r="N29" s="270"/>
      <c r="O29" s="7"/>
      <c r="P29" s="6"/>
      <c r="Q29" s="6"/>
      <c r="R29" s="6"/>
      <c r="S29" s="6"/>
      <c r="T29" s="15"/>
      <c r="U29" s="297"/>
      <c r="V29" s="15"/>
      <c r="W29" s="73"/>
      <c r="X29" s="73"/>
      <c r="Y29" s="73"/>
      <c r="Z29" s="73"/>
      <c r="AA29" s="48"/>
      <c r="AB29" s="49"/>
      <c r="AC29" s="271"/>
      <c r="AD29" s="272"/>
      <c r="AE29" s="73"/>
      <c r="AF29" s="73"/>
      <c r="AG29" s="48"/>
      <c r="AH29" s="49"/>
      <c r="AI29" s="439"/>
      <c r="AJ29" s="440"/>
      <c r="AK29" s="268"/>
      <c r="AL29" s="269"/>
      <c r="AM29" s="269"/>
      <c r="AN29" s="270"/>
    </row>
    <row r="30" spans="2:40" ht="13.5" customHeight="1" x14ac:dyDescent="0.15">
      <c r="B30" s="107" t="s">
        <v>588</v>
      </c>
      <c r="C30" s="106">
        <v>9.1</v>
      </c>
      <c r="D30" s="106">
        <v>162.89999999999998</v>
      </c>
      <c r="E30" s="106">
        <v>171.99999999999997</v>
      </c>
      <c r="F30" s="439"/>
      <c r="G30" s="440"/>
      <c r="H30" s="440"/>
      <c r="I30" s="7" t="s">
        <v>614</v>
      </c>
      <c r="J30" s="78"/>
      <c r="K30" s="7" t="s">
        <v>614</v>
      </c>
      <c r="L30" s="6"/>
      <c r="M30" s="276"/>
      <c r="N30" s="270"/>
      <c r="O30" s="7"/>
      <c r="P30" s="6" t="s">
        <v>614</v>
      </c>
      <c r="Q30" s="6"/>
      <c r="R30" s="6"/>
      <c r="S30" s="6" t="s">
        <v>614</v>
      </c>
      <c r="T30" s="15"/>
      <c r="U30" s="297" t="s">
        <v>614</v>
      </c>
      <c r="V30" s="15"/>
      <c r="W30" s="73"/>
      <c r="X30" s="73"/>
      <c r="Y30" s="73"/>
      <c r="Z30" s="73"/>
      <c r="AA30" s="48"/>
      <c r="AB30" s="49"/>
      <c r="AC30" s="271"/>
      <c r="AD30" s="272"/>
      <c r="AE30" s="73"/>
      <c r="AF30" s="73"/>
      <c r="AG30" s="48"/>
      <c r="AH30" s="49"/>
      <c r="AI30" s="439"/>
      <c r="AJ30" s="440"/>
      <c r="AK30" s="268"/>
      <c r="AL30" s="269"/>
      <c r="AM30" s="269"/>
      <c r="AN30" s="270"/>
    </row>
    <row r="31" spans="2:40" ht="13.5" customHeight="1" x14ac:dyDescent="0.15">
      <c r="B31" s="107" t="s">
        <v>589</v>
      </c>
      <c r="C31" s="106">
        <v>8.9</v>
      </c>
      <c r="D31" s="106">
        <v>171.99999999999997</v>
      </c>
      <c r="E31" s="106">
        <v>180.89999999999998</v>
      </c>
      <c r="F31" s="439"/>
      <c r="G31" s="440"/>
      <c r="H31" s="440"/>
      <c r="I31" s="7" t="s">
        <v>614</v>
      </c>
      <c r="J31" s="78"/>
      <c r="K31" s="7"/>
      <c r="L31" s="6"/>
      <c r="M31" s="276"/>
      <c r="N31" s="270"/>
      <c r="O31" s="7"/>
      <c r="P31" s="6"/>
      <c r="Q31" s="6"/>
      <c r="R31" s="6"/>
      <c r="S31" s="6"/>
      <c r="T31" s="15"/>
      <c r="U31" s="297"/>
      <c r="V31" s="15"/>
      <c r="W31" s="73"/>
      <c r="X31" s="73"/>
      <c r="Y31" s="73"/>
      <c r="Z31" s="73"/>
      <c r="AA31" s="48"/>
      <c r="AB31" s="49"/>
      <c r="AC31" s="271"/>
      <c r="AD31" s="272"/>
      <c r="AE31" s="73"/>
      <c r="AF31" s="73"/>
      <c r="AG31" s="48"/>
      <c r="AH31" s="49"/>
      <c r="AI31" s="439"/>
      <c r="AJ31" s="440"/>
      <c r="AK31" s="268"/>
      <c r="AL31" s="269"/>
      <c r="AM31" s="269"/>
      <c r="AN31" s="270"/>
    </row>
    <row r="32" spans="2:40" ht="13.5" customHeight="1" x14ac:dyDescent="0.15">
      <c r="B32" s="107" t="s">
        <v>590</v>
      </c>
      <c r="C32" s="106">
        <v>8.9</v>
      </c>
      <c r="D32" s="106">
        <v>180.89999999999998</v>
      </c>
      <c r="E32" s="106">
        <v>189.79999999999998</v>
      </c>
      <c r="F32" s="439"/>
      <c r="G32" s="440"/>
      <c r="H32" s="440"/>
      <c r="I32" s="7" t="s">
        <v>614</v>
      </c>
      <c r="J32" s="78"/>
      <c r="K32" s="7" t="s">
        <v>614</v>
      </c>
      <c r="L32" s="6"/>
      <c r="M32" s="276"/>
      <c r="N32" s="270"/>
      <c r="O32" s="7"/>
      <c r="P32" s="6"/>
      <c r="Q32" s="6"/>
      <c r="R32" s="6"/>
      <c r="S32" s="6"/>
      <c r="T32" s="15"/>
      <c r="U32" s="297"/>
      <c r="V32" s="15"/>
      <c r="W32" s="73"/>
      <c r="X32" s="73"/>
      <c r="Y32" s="73"/>
      <c r="Z32" s="73"/>
      <c r="AA32" s="48"/>
      <c r="AB32" s="49"/>
      <c r="AC32" s="271"/>
      <c r="AD32" s="272"/>
      <c r="AE32" s="73"/>
      <c r="AF32" s="73"/>
      <c r="AG32" s="48"/>
      <c r="AH32" s="49"/>
      <c r="AI32" s="439"/>
      <c r="AJ32" s="440"/>
      <c r="AK32" s="268"/>
      <c r="AL32" s="269"/>
      <c r="AM32" s="269"/>
      <c r="AN32" s="270"/>
    </row>
    <row r="33" spans="2:40" ht="13.5" customHeight="1" x14ac:dyDescent="0.15">
      <c r="B33" s="107" t="s">
        <v>591</v>
      </c>
      <c r="C33" s="106">
        <v>9</v>
      </c>
      <c r="D33" s="106">
        <v>189.79999999999998</v>
      </c>
      <c r="E33" s="106">
        <v>198.79999999999998</v>
      </c>
      <c r="F33" s="439"/>
      <c r="G33" s="440"/>
      <c r="H33" s="440"/>
      <c r="I33" s="7" t="s">
        <v>614</v>
      </c>
      <c r="J33" s="78"/>
      <c r="K33" s="7"/>
      <c r="L33" s="6"/>
      <c r="M33" s="276"/>
      <c r="N33" s="270"/>
      <c r="O33" s="7"/>
      <c r="P33" s="6"/>
      <c r="Q33" s="6"/>
      <c r="R33" s="6"/>
      <c r="S33" s="6"/>
      <c r="T33" s="15"/>
      <c r="U33" s="297" t="s">
        <v>928</v>
      </c>
      <c r="V33" s="15"/>
      <c r="W33" s="73"/>
      <c r="X33" s="73"/>
      <c r="Y33" s="73"/>
      <c r="Z33" s="73"/>
      <c r="AA33" s="48"/>
      <c r="AB33" s="49"/>
      <c r="AC33" s="271"/>
      <c r="AD33" s="272"/>
      <c r="AE33" s="73"/>
      <c r="AF33" s="73"/>
      <c r="AG33" s="48"/>
      <c r="AH33" s="49"/>
      <c r="AI33" s="439"/>
      <c r="AJ33" s="440"/>
      <c r="AK33" s="268"/>
      <c r="AL33" s="269"/>
      <c r="AM33" s="269"/>
      <c r="AN33" s="270"/>
    </row>
    <row r="34" spans="2:40" ht="13.5" customHeight="1" x14ac:dyDescent="0.15">
      <c r="B34" s="107" t="s">
        <v>592</v>
      </c>
      <c r="C34" s="106">
        <v>8.9</v>
      </c>
      <c r="D34" s="106">
        <v>198.79999999999998</v>
      </c>
      <c r="E34" s="106">
        <v>207.7</v>
      </c>
      <c r="F34" s="439"/>
      <c r="G34" s="440"/>
      <c r="H34" s="440"/>
      <c r="I34" s="7" t="s">
        <v>614</v>
      </c>
      <c r="J34" s="78"/>
      <c r="K34" s="7" t="s">
        <v>614</v>
      </c>
      <c r="L34" s="6"/>
      <c r="M34" s="276"/>
      <c r="N34" s="270"/>
      <c r="O34" s="7"/>
      <c r="P34" s="6"/>
      <c r="Q34" s="6"/>
      <c r="R34" s="6"/>
      <c r="S34" s="6"/>
      <c r="T34" s="15"/>
      <c r="U34" s="297"/>
      <c r="V34" s="15"/>
      <c r="W34" s="73"/>
      <c r="X34" s="73"/>
      <c r="Y34" s="73"/>
      <c r="Z34" s="73"/>
      <c r="AA34" s="48"/>
      <c r="AB34" s="49"/>
      <c r="AC34" s="271"/>
      <c r="AD34" s="272"/>
      <c r="AE34" s="73"/>
      <c r="AF34" s="73"/>
      <c r="AG34" s="48"/>
      <c r="AH34" s="49"/>
      <c r="AI34" s="439"/>
      <c r="AJ34" s="440"/>
      <c r="AK34" s="268"/>
      <c r="AL34" s="269"/>
      <c r="AM34" s="269"/>
      <c r="AN34" s="270"/>
    </row>
    <row r="35" spans="2:40" ht="13.5" customHeight="1" x14ac:dyDescent="0.15">
      <c r="B35" s="107" t="s">
        <v>593</v>
      </c>
      <c r="C35" s="106">
        <v>9.1</v>
      </c>
      <c r="D35" s="106">
        <v>207.7</v>
      </c>
      <c r="E35" s="106">
        <v>216.79999999999998</v>
      </c>
      <c r="F35" s="439"/>
      <c r="G35" s="440"/>
      <c r="H35" s="440"/>
      <c r="I35" s="7" t="s">
        <v>614</v>
      </c>
      <c r="J35" s="78"/>
      <c r="K35" s="7" t="s">
        <v>614</v>
      </c>
      <c r="L35" s="6"/>
      <c r="M35" s="276"/>
      <c r="N35" s="270"/>
      <c r="O35" s="7"/>
      <c r="P35" s="6"/>
      <c r="Q35" s="6"/>
      <c r="R35" s="6"/>
      <c r="S35" s="6"/>
      <c r="T35" s="15"/>
      <c r="U35" s="297"/>
      <c r="V35" s="15"/>
      <c r="W35" s="73"/>
      <c r="X35" s="73"/>
      <c r="Y35" s="73"/>
      <c r="Z35" s="73"/>
      <c r="AA35" s="48"/>
      <c r="AB35" s="49"/>
      <c r="AC35" s="271"/>
      <c r="AD35" s="272"/>
      <c r="AE35" s="73"/>
      <c r="AF35" s="73"/>
      <c r="AG35" s="48"/>
      <c r="AH35" s="49"/>
      <c r="AI35" s="439"/>
      <c r="AJ35" s="440"/>
      <c r="AK35" s="268"/>
      <c r="AL35" s="269"/>
      <c r="AM35" s="269"/>
      <c r="AN35" s="270"/>
    </row>
    <row r="36" spans="2:40" ht="13.5" customHeight="1" x14ac:dyDescent="0.15">
      <c r="B36" s="107" t="s">
        <v>594</v>
      </c>
      <c r="C36" s="106">
        <v>9.1</v>
      </c>
      <c r="D36" s="106">
        <v>216.79999999999998</v>
      </c>
      <c r="E36" s="106">
        <v>225.89999999999998</v>
      </c>
      <c r="F36" s="439"/>
      <c r="G36" s="440"/>
      <c r="H36" s="440"/>
      <c r="I36" s="7" t="s">
        <v>614</v>
      </c>
      <c r="J36" s="78"/>
      <c r="K36" s="7" t="s">
        <v>614</v>
      </c>
      <c r="L36" s="6"/>
      <c r="M36" s="276"/>
      <c r="N36" s="270"/>
      <c r="O36" s="7"/>
      <c r="P36" s="6" t="s">
        <v>614</v>
      </c>
      <c r="Q36" s="6"/>
      <c r="R36" s="6"/>
      <c r="S36" s="6" t="s">
        <v>614</v>
      </c>
      <c r="T36" s="15"/>
      <c r="U36" s="297" t="s">
        <v>614</v>
      </c>
      <c r="V36" s="15"/>
      <c r="W36" s="73"/>
      <c r="X36" s="73"/>
      <c r="Y36" s="73"/>
      <c r="Z36" s="73"/>
      <c r="AA36" s="48"/>
      <c r="AB36" s="49"/>
      <c r="AC36" s="271"/>
      <c r="AD36" s="272"/>
      <c r="AE36" s="73"/>
      <c r="AF36" s="73"/>
      <c r="AG36" s="48"/>
      <c r="AH36" s="49"/>
      <c r="AI36" s="439"/>
      <c r="AJ36" s="440"/>
      <c r="AK36" s="268"/>
      <c r="AL36" s="269"/>
      <c r="AM36" s="269"/>
      <c r="AN36" s="270"/>
    </row>
    <row r="37" spans="2:40" ht="13.5" customHeight="1" x14ac:dyDescent="0.15">
      <c r="B37" s="107" t="s">
        <v>595</v>
      </c>
      <c r="C37" s="106">
        <v>8.6</v>
      </c>
      <c r="D37" s="106">
        <v>225.89999999999998</v>
      </c>
      <c r="E37" s="106">
        <v>234.49999999999997</v>
      </c>
      <c r="F37" s="439"/>
      <c r="G37" s="440"/>
      <c r="H37" s="440"/>
      <c r="I37" s="7" t="s">
        <v>614</v>
      </c>
      <c r="J37" s="78"/>
      <c r="K37" s="7"/>
      <c r="L37" s="6"/>
      <c r="M37" s="276"/>
      <c r="N37" s="270"/>
      <c r="O37" s="7"/>
      <c r="P37" s="6"/>
      <c r="Q37" s="6"/>
      <c r="R37" s="6"/>
      <c r="S37" s="6"/>
      <c r="T37" s="15"/>
      <c r="U37" s="297"/>
      <c r="V37" s="15"/>
      <c r="W37" s="73"/>
      <c r="X37" s="73"/>
      <c r="Y37" s="73"/>
      <c r="Z37" s="73"/>
      <c r="AA37" s="48"/>
      <c r="AB37" s="49"/>
      <c r="AC37" s="271"/>
      <c r="AD37" s="272"/>
      <c r="AE37" s="73"/>
      <c r="AF37" s="73"/>
      <c r="AG37" s="48"/>
      <c r="AH37" s="49"/>
      <c r="AI37" s="439"/>
      <c r="AJ37" s="440"/>
      <c r="AK37" s="268"/>
      <c r="AL37" s="269"/>
      <c r="AM37" s="269"/>
      <c r="AN37" s="270"/>
    </row>
    <row r="38" spans="2:40" ht="13.5" customHeight="1" x14ac:dyDescent="0.15">
      <c r="B38" s="107" t="s">
        <v>596</v>
      </c>
      <c r="C38" s="106">
        <v>8.8000000000000007</v>
      </c>
      <c r="D38" s="106">
        <v>234.49999999999997</v>
      </c>
      <c r="E38" s="106">
        <v>243.29999999999998</v>
      </c>
      <c r="F38" s="439"/>
      <c r="G38" s="440"/>
      <c r="H38" s="440"/>
      <c r="I38" s="7" t="s">
        <v>614</v>
      </c>
      <c r="J38" s="78"/>
      <c r="K38" s="7" t="s">
        <v>614</v>
      </c>
      <c r="L38" s="6"/>
      <c r="M38" s="276"/>
      <c r="N38" s="270"/>
      <c r="O38" s="7"/>
      <c r="P38" s="6"/>
      <c r="Q38" s="6"/>
      <c r="R38" s="6"/>
      <c r="S38" s="6"/>
      <c r="T38" s="15"/>
      <c r="U38" s="297" t="s">
        <v>614</v>
      </c>
      <c r="V38" s="15"/>
      <c r="W38" s="73"/>
      <c r="X38" s="73"/>
      <c r="Y38" s="73"/>
      <c r="Z38" s="73"/>
      <c r="AA38" s="48"/>
      <c r="AB38" s="49"/>
      <c r="AC38" s="271"/>
      <c r="AD38" s="272"/>
      <c r="AE38" s="73"/>
      <c r="AF38" s="73"/>
      <c r="AG38" s="48"/>
      <c r="AH38" s="49"/>
      <c r="AI38" s="439"/>
      <c r="AJ38" s="440"/>
      <c r="AK38" s="268"/>
      <c r="AL38" s="269"/>
      <c r="AM38" s="269"/>
      <c r="AN38" s="270"/>
    </row>
    <row r="39" spans="2:40" ht="13.5" customHeight="1" x14ac:dyDescent="0.15">
      <c r="B39" s="107" t="s">
        <v>597</v>
      </c>
      <c r="C39" s="106">
        <v>9.1999999999999993</v>
      </c>
      <c r="D39" s="106">
        <v>243.29999999999998</v>
      </c>
      <c r="E39" s="106">
        <v>252.49999999999997</v>
      </c>
      <c r="F39" s="439"/>
      <c r="G39" s="440"/>
      <c r="H39" s="440"/>
      <c r="I39" s="7" t="s">
        <v>614</v>
      </c>
      <c r="J39" s="78"/>
      <c r="K39" s="7" t="s">
        <v>614</v>
      </c>
      <c r="L39" s="6"/>
      <c r="M39" s="276"/>
      <c r="N39" s="270"/>
      <c r="O39" s="7"/>
      <c r="P39" s="6"/>
      <c r="Q39" s="6"/>
      <c r="R39" s="6"/>
      <c r="S39" s="6"/>
      <c r="T39" s="15"/>
      <c r="U39" s="297"/>
      <c r="V39" s="15"/>
      <c r="W39" s="73"/>
      <c r="X39" s="73"/>
      <c r="Y39" s="73"/>
      <c r="Z39" s="73"/>
      <c r="AA39" s="48"/>
      <c r="AB39" s="49"/>
      <c r="AC39" s="271"/>
      <c r="AD39" s="272"/>
      <c r="AE39" s="73"/>
      <c r="AF39" s="73"/>
      <c r="AG39" s="48"/>
      <c r="AH39" s="49"/>
      <c r="AI39" s="439"/>
      <c r="AJ39" s="440"/>
      <c r="AK39" s="268"/>
      <c r="AL39" s="269"/>
      <c r="AM39" s="269"/>
      <c r="AN39" s="270"/>
    </row>
    <row r="40" spans="2:40" ht="13.5" customHeight="1" x14ac:dyDescent="0.15">
      <c r="B40" s="107" t="s">
        <v>598</v>
      </c>
      <c r="C40" s="106">
        <v>9</v>
      </c>
      <c r="D40" s="106">
        <v>252.49999999999997</v>
      </c>
      <c r="E40" s="106">
        <v>261.5</v>
      </c>
      <c r="F40" s="439"/>
      <c r="G40" s="440"/>
      <c r="H40" s="440"/>
      <c r="I40" s="7" t="s">
        <v>614</v>
      </c>
      <c r="J40" s="78"/>
      <c r="K40" s="7" t="s">
        <v>614</v>
      </c>
      <c r="L40" s="6"/>
      <c r="M40" s="443"/>
      <c r="N40" s="444"/>
      <c r="O40" s="7"/>
      <c r="P40" s="6"/>
      <c r="Q40" s="6"/>
      <c r="R40" s="6"/>
      <c r="S40" s="6"/>
      <c r="T40" s="73"/>
      <c r="U40" s="6"/>
      <c r="V40" s="73"/>
      <c r="W40" s="73"/>
      <c r="X40" s="73"/>
      <c r="Y40" s="73"/>
      <c r="Z40" s="73"/>
      <c r="AA40" s="48"/>
      <c r="AB40" s="49"/>
      <c r="AC40" s="441"/>
      <c r="AD40" s="442"/>
      <c r="AE40" s="73"/>
      <c r="AF40" s="73"/>
      <c r="AG40" s="48"/>
      <c r="AH40" s="49"/>
      <c r="AI40" s="439"/>
      <c r="AJ40" s="440"/>
      <c r="AK40" s="445"/>
      <c r="AL40" s="446"/>
      <c r="AM40" s="446"/>
      <c r="AN40" s="444"/>
    </row>
    <row r="41" spans="2:40" ht="13.5" customHeight="1" x14ac:dyDescent="0.15">
      <c r="B41" s="107" t="s">
        <v>599</v>
      </c>
      <c r="C41" s="106">
        <v>8.8000000000000007</v>
      </c>
      <c r="D41" s="106">
        <v>261.5</v>
      </c>
      <c r="E41" s="106">
        <v>270.3</v>
      </c>
      <c r="F41" s="439"/>
      <c r="G41" s="440"/>
      <c r="H41" s="440"/>
      <c r="I41" s="7" t="s">
        <v>614</v>
      </c>
      <c r="J41" s="78"/>
      <c r="K41" s="7" t="s">
        <v>614</v>
      </c>
      <c r="L41" s="6"/>
      <c r="M41" s="443"/>
      <c r="N41" s="444"/>
      <c r="O41" s="7" t="s">
        <v>614</v>
      </c>
      <c r="P41" s="6" t="s">
        <v>614</v>
      </c>
      <c r="Q41" s="6"/>
      <c r="R41" s="6"/>
      <c r="S41" s="6" t="s">
        <v>614</v>
      </c>
      <c r="T41" s="73"/>
      <c r="U41" s="6"/>
      <c r="V41" s="73"/>
      <c r="W41" s="73"/>
      <c r="X41" s="73"/>
      <c r="Y41" s="73"/>
      <c r="Z41" s="73"/>
      <c r="AA41" s="48"/>
      <c r="AB41" s="49"/>
      <c r="AC41" s="441"/>
      <c r="AD41" s="442"/>
      <c r="AE41" s="73"/>
      <c r="AF41" s="73"/>
      <c r="AG41" s="48"/>
      <c r="AH41" s="49"/>
      <c r="AI41" s="439"/>
      <c r="AJ41" s="440"/>
      <c r="AK41" s="445"/>
      <c r="AL41" s="446"/>
      <c r="AM41" s="446"/>
      <c r="AN41" s="444"/>
    </row>
    <row r="42" spans="2:40" ht="13.5" customHeight="1" x14ac:dyDescent="0.15">
      <c r="B42" s="107" t="s">
        <v>600</v>
      </c>
      <c r="C42" s="106">
        <v>9</v>
      </c>
      <c r="D42" s="106">
        <v>270.3</v>
      </c>
      <c r="E42" s="106">
        <v>279.3</v>
      </c>
      <c r="F42" s="439"/>
      <c r="G42" s="440"/>
      <c r="H42" s="440"/>
      <c r="I42" s="7" t="s">
        <v>614</v>
      </c>
      <c r="J42" s="78"/>
      <c r="K42" s="7"/>
      <c r="L42" s="6"/>
      <c r="M42" s="443"/>
      <c r="N42" s="444"/>
      <c r="O42" s="7"/>
      <c r="P42" s="6"/>
      <c r="Q42" s="6"/>
      <c r="R42" s="6"/>
      <c r="S42" s="6"/>
      <c r="T42" s="15"/>
      <c r="U42" s="7"/>
      <c r="V42" s="15"/>
      <c r="W42" s="15"/>
      <c r="X42" s="15"/>
      <c r="Y42" s="15"/>
      <c r="Z42" s="15"/>
      <c r="AA42" s="48"/>
      <c r="AB42" s="7"/>
      <c r="AC42" s="441"/>
      <c r="AD42" s="442"/>
      <c r="AE42" s="73"/>
      <c r="AF42" s="73"/>
      <c r="AG42" s="48"/>
      <c r="AH42" s="49"/>
      <c r="AI42" s="439"/>
      <c r="AJ42" s="440"/>
      <c r="AK42" s="445"/>
      <c r="AL42" s="446"/>
      <c r="AM42" s="446"/>
      <c r="AN42" s="444"/>
    </row>
    <row r="43" spans="2:40" ht="13.5" customHeight="1" x14ac:dyDescent="0.15">
      <c r="B43" s="107" t="s">
        <v>601</v>
      </c>
      <c r="C43" s="106">
        <v>8.6999999999999993</v>
      </c>
      <c r="D43" s="106">
        <v>279.3</v>
      </c>
      <c r="E43" s="106">
        <v>288</v>
      </c>
      <c r="F43" s="466"/>
      <c r="G43" s="440"/>
      <c r="H43" s="440"/>
      <c r="I43" s="7" t="s">
        <v>614</v>
      </c>
      <c r="J43" s="78"/>
      <c r="K43" s="7" t="s">
        <v>614</v>
      </c>
      <c r="L43" s="6"/>
      <c r="M43" s="443"/>
      <c r="N43" s="444"/>
      <c r="O43" s="7"/>
      <c r="P43" s="6"/>
      <c r="Q43" s="6"/>
      <c r="R43" s="6"/>
      <c r="S43" s="6"/>
      <c r="T43" s="73"/>
      <c r="U43" s="6"/>
      <c r="V43" s="73"/>
      <c r="W43" s="73"/>
      <c r="X43" s="73"/>
      <c r="Y43" s="73"/>
      <c r="Z43" s="73"/>
      <c r="AA43" s="48"/>
      <c r="AB43" s="49"/>
      <c r="AC43" s="441"/>
      <c r="AD43" s="442"/>
      <c r="AE43" s="73"/>
      <c r="AF43" s="73"/>
      <c r="AG43" s="48"/>
      <c r="AH43" s="49"/>
      <c r="AI43" s="439"/>
      <c r="AJ43" s="440"/>
      <c r="AK43" s="445"/>
      <c r="AL43" s="446"/>
      <c r="AM43" s="446"/>
      <c r="AN43" s="444"/>
    </row>
    <row r="44" spans="2:40" ht="13.5" customHeight="1" x14ac:dyDescent="0.15">
      <c r="B44" s="107" t="s">
        <v>602</v>
      </c>
      <c r="C44" s="106">
        <v>8.6999999999999993</v>
      </c>
      <c r="D44" s="106">
        <v>288</v>
      </c>
      <c r="E44" s="106">
        <v>296.7</v>
      </c>
      <c r="F44" s="466"/>
      <c r="G44" s="440"/>
      <c r="H44" s="440"/>
      <c r="I44" s="7" t="s">
        <v>614</v>
      </c>
      <c r="J44" s="78"/>
      <c r="K44" s="7"/>
      <c r="L44" s="6"/>
      <c r="M44" s="443"/>
      <c r="N44" s="444"/>
      <c r="O44" s="7"/>
      <c r="P44" s="6"/>
      <c r="Q44" s="6"/>
      <c r="R44" s="6"/>
      <c r="S44" s="6"/>
      <c r="T44" s="73"/>
      <c r="U44" s="6" t="s">
        <v>928</v>
      </c>
      <c r="V44" s="73"/>
      <c r="W44" s="73"/>
      <c r="X44" s="73"/>
      <c r="Y44" s="73"/>
      <c r="Z44" s="73"/>
      <c r="AA44" s="48"/>
      <c r="AB44" s="49"/>
      <c r="AC44" s="441"/>
      <c r="AD44" s="442"/>
      <c r="AE44" s="73"/>
      <c r="AF44" s="73"/>
      <c r="AG44" s="48"/>
      <c r="AH44" s="49"/>
      <c r="AI44" s="439"/>
      <c r="AJ44" s="440"/>
      <c r="AK44" s="445"/>
      <c r="AL44" s="446"/>
      <c r="AM44" s="446"/>
      <c r="AN44" s="444"/>
    </row>
    <row r="45" spans="2:40" ht="13.5" customHeight="1" x14ac:dyDescent="0.15">
      <c r="B45" s="107" t="s">
        <v>603</v>
      </c>
      <c r="C45" s="106">
        <v>9.3000000000000007</v>
      </c>
      <c r="D45" s="106">
        <v>296.7</v>
      </c>
      <c r="E45" s="106">
        <v>306</v>
      </c>
      <c r="F45" s="466"/>
      <c r="G45" s="440"/>
      <c r="H45" s="440"/>
      <c r="I45" s="7" t="s">
        <v>614</v>
      </c>
      <c r="J45" s="78"/>
      <c r="K45" s="7" t="s">
        <v>614</v>
      </c>
      <c r="L45" s="6"/>
      <c r="M45" s="443"/>
      <c r="N45" s="444"/>
      <c r="O45" s="7"/>
      <c r="P45" s="7"/>
      <c r="Q45" s="6"/>
      <c r="R45" s="6"/>
      <c r="S45" s="7"/>
      <c r="T45" s="73"/>
      <c r="U45" s="6"/>
      <c r="V45" s="73"/>
      <c r="W45" s="73"/>
      <c r="X45" s="73"/>
      <c r="Y45" s="73"/>
      <c r="Z45" s="73"/>
      <c r="AA45" s="48"/>
      <c r="AB45" s="49"/>
      <c r="AC45" s="441"/>
      <c r="AD45" s="442"/>
      <c r="AE45" s="73"/>
      <c r="AF45" s="73"/>
      <c r="AG45" s="48"/>
      <c r="AH45" s="49"/>
      <c r="AI45" s="439"/>
      <c r="AJ45" s="440"/>
      <c r="AK45" s="445"/>
      <c r="AL45" s="446"/>
      <c r="AM45" s="446"/>
      <c r="AN45" s="444"/>
    </row>
    <row r="46" spans="2:40" ht="13.5" customHeight="1" x14ac:dyDescent="0.15">
      <c r="B46" s="107" t="s">
        <v>604</v>
      </c>
      <c r="C46" s="106">
        <v>8.8000000000000007</v>
      </c>
      <c r="D46" s="106">
        <v>306</v>
      </c>
      <c r="E46" s="106">
        <v>314.8</v>
      </c>
      <c r="F46" s="466"/>
      <c r="G46" s="440"/>
      <c r="H46" s="440"/>
      <c r="I46" s="7" t="s">
        <v>614</v>
      </c>
      <c r="J46" s="78"/>
      <c r="K46" s="7" t="s">
        <v>614</v>
      </c>
      <c r="L46" s="6"/>
      <c r="M46" s="443"/>
      <c r="N46" s="444"/>
      <c r="O46" s="7"/>
      <c r="P46" s="6"/>
      <c r="Q46" s="6"/>
      <c r="R46" s="6"/>
      <c r="S46" s="6"/>
      <c r="T46" s="73"/>
      <c r="U46" s="6"/>
      <c r="V46" s="73"/>
      <c r="W46" s="73"/>
      <c r="X46" s="73"/>
      <c r="Y46" s="73"/>
      <c r="Z46" s="73"/>
      <c r="AA46" s="48"/>
      <c r="AB46" s="49"/>
      <c r="AC46" s="441"/>
      <c r="AD46" s="442"/>
      <c r="AE46" s="73"/>
      <c r="AF46" s="73"/>
      <c r="AG46" s="48"/>
      <c r="AH46" s="49"/>
      <c r="AI46" s="439"/>
      <c r="AJ46" s="440"/>
      <c r="AK46" s="445"/>
      <c r="AL46" s="446"/>
      <c r="AM46" s="446"/>
      <c r="AN46" s="444"/>
    </row>
    <row r="47" spans="2:40" ht="13.5" customHeight="1" x14ac:dyDescent="0.15">
      <c r="B47" s="107" t="s">
        <v>605</v>
      </c>
      <c r="C47" s="106">
        <v>9</v>
      </c>
      <c r="D47" s="106">
        <v>314.8</v>
      </c>
      <c r="E47" s="106">
        <v>323.8</v>
      </c>
      <c r="F47" s="466"/>
      <c r="G47" s="440"/>
      <c r="H47" s="440"/>
      <c r="I47" s="7" t="s">
        <v>614</v>
      </c>
      <c r="J47" s="78"/>
      <c r="K47" s="7" t="s">
        <v>614</v>
      </c>
      <c r="L47" s="6"/>
      <c r="M47" s="443"/>
      <c r="N47" s="444"/>
      <c r="O47" s="7"/>
      <c r="P47" s="6" t="s">
        <v>614</v>
      </c>
      <c r="Q47" s="6"/>
      <c r="R47" s="6"/>
      <c r="S47" s="6" t="s">
        <v>614</v>
      </c>
      <c r="T47" s="73"/>
      <c r="U47" s="6" t="s">
        <v>614</v>
      </c>
      <c r="V47" s="73"/>
      <c r="W47" s="73"/>
      <c r="X47" s="73"/>
      <c r="Y47" s="73"/>
      <c r="Z47" s="73"/>
      <c r="AA47" s="48"/>
      <c r="AB47" s="49"/>
      <c r="AC47" s="441"/>
      <c r="AD47" s="442"/>
      <c r="AE47" s="73"/>
      <c r="AF47" s="73"/>
      <c r="AG47" s="48"/>
      <c r="AH47" s="49"/>
      <c r="AI47" s="439"/>
      <c r="AJ47" s="440"/>
      <c r="AK47" s="445"/>
      <c r="AL47" s="446"/>
      <c r="AM47" s="446"/>
      <c r="AN47" s="444"/>
    </row>
    <row r="48" spans="2:40" ht="13.5" hidden="1" customHeight="1" x14ac:dyDescent="0.15">
      <c r="B48" s="107" t="s">
        <v>606</v>
      </c>
      <c r="C48" s="106">
        <v>8.8000000000000007</v>
      </c>
      <c r="D48" s="106">
        <f t="shared" ref="D48:D55" si="0">E47</f>
        <v>323.8</v>
      </c>
      <c r="E48" s="106">
        <f t="shared" ref="E48:E55" si="1">C48+D48</f>
        <v>332.6</v>
      </c>
      <c r="F48" s="439"/>
      <c r="G48" s="440"/>
      <c r="H48" s="440"/>
      <c r="I48" s="7" t="s">
        <v>614</v>
      </c>
      <c r="J48" s="78"/>
      <c r="K48" s="7" t="s">
        <v>614</v>
      </c>
      <c r="L48" s="6"/>
      <c r="M48" s="443"/>
      <c r="N48" s="444"/>
      <c r="O48" s="7"/>
      <c r="P48" s="6"/>
      <c r="Q48" s="6"/>
      <c r="R48" s="6"/>
      <c r="S48" s="6"/>
      <c r="T48" s="73"/>
      <c r="U48" s="6"/>
      <c r="V48" s="73"/>
      <c r="W48" s="73"/>
      <c r="X48" s="73"/>
      <c r="Y48" s="73"/>
      <c r="Z48" s="73"/>
      <c r="AA48" s="48"/>
      <c r="AB48" s="49"/>
      <c r="AC48" s="441"/>
      <c r="AD48" s="442"/>
      <c r="AE48" s="73"/>
      <c r="AF48" s="73"/>
      <c r="AG48" s="48"/>
      <c r="AH48" s="49"/>
      <c r="AI48" s="439"/>
      <c r="AJ48" s="440"/>
      <c r="AK48" s="445"/>
      <c r="AL48" s="446"/>
      <c r="AM48" s="446"/>
      <c r="AN48" s="444"/>
    </row>
    <row r="49" spans="2:40" ht="13.5" hidden="1" customHeight="1" x14ac:dyDescent="0.15">
      <c r="B49" s="107" t="s">
        <v>607</v>
      </c>
      <c r="C49" s="106">
        <v>8.9</v>
      </c>
      <c r="D49" s="106">
        <f t="shared" si="0"/>
        <v>332.6</v>
      </c>
      <c r="E49" s="106">
        <f t="shared" si="1"/>
        <v>341.5</v>
      </c>
      <c r="F49" s="439"/>
      <c r="G49" s="440"/>
      <c r="H49" s="440"/>
      <c r="I49" s="7" t="s">
        <v>614</v>
      </c>
      <c r="J49" s="78"/>
      <c r="K49" s="7" t="s">
        <v>614</v>
      </c>
      <c r="L49" s="6"/>
      <c r="M49" s="443"/>
      <c r="N49" s="444"/>
      <c r="O49" s="7"/>
      <c r="P49" s="6"/>
      <c r="Q49" s="6"/>
      <c r="R49" s="6"/>
      <c r="S49" s="6"/>
      <c r="T49" s="73"/>
      <c r="U49" s="6"/>
      <c r="V49" s="73"/>
      <c r="W49" s="73"/>
      <c r="X49" s="73"/>
      <c r="Y49" s="73"/>
      <c r="Z49" s="73"/>
      <c r="AA49" s="48"/>
      <c r="AB49" s="49"/>
      <c r="AC49" s="441"/>
      <c r="AD49" s="442"/>
      <c r="AE49" s="73"/>
      <c r="AF49" s="73"/>
      <c r="AG49" s="48"/>
      <c r="AH49" s="49"/>
      <c r="AI49" s="439"/>
      <c r="AJ49" s="440"/>
      <c r="AK49" s="445"/>
      <c r="AL49" s="446"/>
      <c r="AM49" s="446"/>
      <c r="AN49" s="444"/>
    </row>
    <row r="50" spans="2:40" ht="13.5" hidden="1" customHeight="1" x14ac:dyDescent="0.15">
      <c r="B50" s="107" t="s">
        <v>608</v>
      </c>
      <c r="C50" s="106">
        <v>8.9</v>
      </c>
      <c r="D50" s="106">
        <f t="shared" si="0"/>
        <v>341.5</v>
      </c>
      <c r="E50" s="106">
        <f t="shared" si="1"/>
        <v>350.4</v>
      </c>
      <c r="F50" s="439"/>
      <c r="G50" s="440"/>
      <c r="H50" s="440"/>
      <c r="I50" s="7" t="s">
        <v>614</v>
      </c>
      <c r="J50" s="78"/>
      <c r="K50" s="7" t="s">
        <v>614</v>
      </c>
      <c r="L50" s="6"/>
      <c r="M50" s="443"/>
      <c r="N50" s="444"/>
      <c r="O50" s="7"/>
      <c r="P50" s="6"/>
      <c r="Q50" s="6"/>
      <c r="R50" s="6"/>
      <c r="S50" s="6"/>
      <c r="T50" s="73"/>
      <c r="U50" s="6" t="s">
        <v>614</v>
      </c>
      <c r="V50" s="73"/>
      <c r="W50" s="73"/>
      <c r="X50" s="73"/>
      <c r="Y50" s="73"/>
      <c r="Z50" s="73"/>
      <c r="AA50" s="48"/>
      <c r="AB50" s="49"/>
      <c r="AC50" s="441"/>
      <c r="AD50" s="442"/>
      <c r="AE50" s="73"/>
      <c r="AF50" s="73"/>
      <c r="AG50" s="48"/>
      <c r="AH50" s="49"/>
      <c r="AI50" s="439"/>
      <c r="AJ50" s="440"/>
      <c r="AK50" s="445"/>
      <c r="AL50" s="446"/>
      <c r="AM50" s="446"/>
      <c r="AN50" s="444"/>
    </row>
    <row r="51" spans="2:40" ht="13.5" hidden="1" customHeight="1" x14ac:dyDescent="0.15">
      <c r="B51" s="107" t="s">
        <v>609</v>
      </c>
      <c r="C51" s="106">
        <v>9.1</v>
      </c>
      <c r="D51" s="106">
        <f t="shared" si="0"/>
        <v>350.4</v>
      </c>
      <c r="E51" s="106">
        <f t="shared" si="1"/>
        <v>359.5</v>
      </c>
      <c r="F51" s="439"/>
      <c r="G51" s="440"/>
      <c r="H51" s="440"/>
      <c r="I51" s="7" t="s">
        <v>614</v>
      </c>
      <c r="J51" s="78"/>
      <c r="K51" s="7" t="s">
        <v>614</v>
      </c>
      <c r="L51" s="6"/>
      <c r="M51" s="443"/>
      <c r="N51" s="444"/>
      <c r="O51" s="7"/>
      <c r="P51" s="6"/>
      <c r="Q51" s="6"/>
      <c r="R51" s="6"/>
      <c r="S51" s="6"/>
      <c r="T51" s="73"/>
      <c r="U51" s="6"/>
      <c r="V51" s="73"/>
      <c r="W51" s="73"/>
      <c r="X51" s="73"/>
      <c r="Y51" s="73"/>
      <c r="Z51" s="73"/>
      <c r="AA51" s="48"/>
      <c r="AB51" s="49"/>
      <c r="AC51" s="441"/>
      <c r="AD51" s="442"/>
      <c r="AE51" s="73"/>
      <c r="AF51" s="73"/>
      <c r="AG51" s="48"/>
      <c r="AH51" s="49"/>
      <c r="AI51" s="439"/>
      <c r="AJ51" s="440"/>
      <c r="AK51" s="445"/>
      <c r="AL51" s="446"/>
      <c r="AM51" s="446"/>
      <c r="AN51" s="444"/>
    </row>
    <row r="52" spans="2:40" ht="13.5" hidden="1" customHeight="1" x14ac:dyDescent="0.15">
      <c r="B52" s="107" t="s">
        <v>610</v>
      </c>
      <c r="C52" s="106">
        <v>8.9</v>
      </c>
      <c r="D52" s="106">
        <f t="shared" si="0"/>
        <v>359.5</v>
      </c>
      <c r="E52" s="106">
        <f t="shared" si="1"/>
        <v>368.4</v>
      </c>
      <c r="F52" s="439"/>
      <c r="G52" s="440"/>
      <c r="H52" s="440"/>
      <c r="I52" s="7" t="s">
        <v>614</v>
      </c>
      <c r="J52" s="78"/>
      <c r="K52" s="7" t="s">
        <v>614</v>
      </c>
      <c r="L52" s="6"/>
      <c r="M52" s="443"/>
      <c r="N52" s="444"/>
      <c r="O52" s="7"/>
      <c r="P52" s="6" t="s">
        <v>614</v>
      </c>
      <c r="Q52" s="6"/>
      <c r="R52" s="6"/>
      <c r="S52" s="6" t="s">
        <v>614</v>
      </c>
      <c r="T52" s="73"/>
      <c r="U52" s="6" t="s">
        <v>614</v>
      </c>
      <c r="V52" s="73"/>
      <c r="W52" s="73"/>
      <c r="X52" s="73"/>
      <c r="Y52" s="73"/>
      <c r="Z52" s="73"/>
      <c r="AA52" s="48"/>
      <c r="AB52" s="49"/>
      <c r="AC52" s="441"/>
      <c r="AD52" s="442"/>
      <c r="AE52" s="73"/>
      <c r="AF52" s="73"/>
      <c r="AG52" s="48"/>
      <c r="AH52" s="49"/>
      <c r="AI52" s="439"/>
      <c r="AJ52" s="440"/>
      <c r="AK52" s="445"/>
      <c r="AL52" s="446"/>
      <c r="AM52" s="446"/>
      <c r="AN52" s="444"/>
    </row>
    <row r="53" spans="2:40" ht="13.5" hidden="1" customHeight="1" x14ac:dyDescent="0.15">
      <c r="B53" s="107" t="s">
        <v>611</v>
      </c>
      <c r="C53" s="106">
        <v>9.1</v>
      </c>
      <c r="D53" s="106">
        <f t="shared" si="0"/>
        <v>368.4</v>
      </c>
      <c r="E53" s="106">
        <f t="shared" si="1"/>
        <v>377.5</v>
      </c>
      <c r="F53" s="439"/>
      <c r="G53" s="440"/>
      <c r="H53" s="440"/>
      <c r="I53" s="7" t="s">
        <v>614</v>
      </c>
      <c r="J53" s="78"/>
      <c r="K53" s="7" t="s">
        <v>614</v>
      </c>
      <c r="L53" s="6"/>
      <c r="M53" s="443"/>
      <c r="N53" s="444"/>
      <c r="O53" s="7"/>
      <c r="P53" s="6"/>
      <c r="Q53" s="6"/>
      <c r="R53" s="6"/>
      <c r="S53" s="6"/>
      <c r="T53" s="73"/>
      <c r="U53" s="6"/>
      <c r="V53" s="73"/>
      <c r="W53" s="73"/>
      <c r="X53" s="73"/>
      <c r="Y53" s="73"/>
      <c r="Z53" s="73"/>
      <c r="AA53" s="48"/>
      <c r="AB53" s="49"/>
      <c r="AC53" s="441"/>
      <c r="AD53" s="442"/>
      <c r="AE53" s="73"/>
      <c r="AF53" s="73"/>
      <c r="AG53" s="48"/>
      <c r="AH53" s="49"/>
      <c r="AI53" s="439"/>
      <c r="AJ53" s="440"/>
      <c r="AK53" s="445"/>
      <c r="AL53" s="446"/>
      <c r="AM53" s="446"/>
      <c r="AN53" s="444"/>
    </row>
    <row r="54" spans="2:40" ht="13.5" hidden="1" customHeight="1" x14ac:dyDescent="0.15">
      <c r="B54" s="107" t="s">
        <v>612</v>
      </c>
      <c r="C54" s="106">
        <v>6.3</v>
      </c>
      <c r="D54" s="106">
        <f t="shared" si="0"/>
        <v>377.5</v>
      </c>
      <c r="E54" s="106">
        <f t="shared" si="1"/>
        <v>383.8</v>
      </c>
      <c r="F54" s="466"/>
      <c r="G54" s="440"/>
      <c r="H54" s="440"/>
      <c r="I54" s="7" t="s">
        <v>614</v>
      </c>
      <c r="J54" s="78"/>
      <c r="K54" s="7" t="s">
        <v>614</v>
      </c>
      <c r="L54" s="6"/>
      <c r="M54" s="443"/>
      <c r="N54" s="444"/>
      <c r="O54" s="7"/>
      <c r="P54" s="6"/>
      <c r="Q54" s="6"/>
      <c r="R54" s="6"/>
      <c r="S54" s="6"/>
      <c r="T54" s="73"/>
      <c r="U54" s="6"/>
      <c r="V54" s="73"/>
      <c r="W54" s="73"/>
      <c r="X54" s="73"/>
      <c r="Y54" s="73"/>
      <c r="Z54" s="73"/>
      <c r="AA54" s="48"/>
      <c r="AB54" s="49"/>
      <c r="AC54" s="441"/>
      <c r="AD54" s="442"/>
      <c r="AE54" s="73"/>
      <c r="AF54" s="73"/>
      <c r="AG54" s="48"/>
      <c r="AH54" s="49"/>
      <c r="AI54" s="439"/>
      <c r="AJ54" s="440"/>
      <c r="AK54" s="445"/>
      <c r="AL54" s="446"/>
      <c r="AM54" s="446"/>
      <c r="AN54" s="444"/>
    </row>
    <row r="55" spans="2:40" ht="13.5" hidden="1" customHeight="1" x14ac:dyDescent="0.15">
      <c r="B55" s="107" t="s">
        <v>613</v>
      </c>
      <c r="C55" s="106">
        <v>1.2</v>
      </c>
      <c r="D55" s="106">
        <f t="shared" si="0"/>
        <v>383.8</v>
      </c>
      <c r="E55" s="106">
        <f t="shared" si="1"/>
        <v>385</v>
      </c>
      <c r="F55" s="467" t="s">
        <v>615</v>
      </c>
      <c r="G55" s="468"/>
      <c r="H55" s="468"/>
      <c r="I55" s="7" t="s">
        <v>614</v>
      </c>
      <c r="J55" s="78"/>
      <c r="K55" s="7"/>
      <c r="L55" s="6"/>
      <c r="M55" s="443"/>
      <c r="N55" s="444"/>
      <c r="O55" s="7"/>
      <c r="P55" s="6"/>
      <c r="Q55" s="6"/>
      <c r="R55" s="6"/>
      <c r="S55" s="6"/>
      <c r="T55" s="73"/>
      <c r="U55" s="6"/>
      <c r="V55" s="73"/>
      <c r="W55" s="73"/>
      <c r="X55" s="73"/>
      <c r="Y55" s="73"/>
      <c r="Z55" s="73"/>
      <c r="AA55" s="48"/>
      <c r="AB55" s="49"/>
      <c r="AC55" s="441"/>
      <c r="AD55" s="442"/>
      <c r="AE55" s="73"/>
      <c r="AF55" s="73"/>
      <c r="AG55" s="48"/>
      <c r="AH55" s="49"/>
      <c r="AI55" s="439"/>
      <c r="AJ55" s="440"/>
      <c r="AK55" s="445"/>
      <c r="AL55" s="446"/>
      <c r="AM55" s="446"/>
      <c r="AN55" s="444"/>
    </row>
    <row r="56" spans="2:40" ht="13.5" hidden="1" customHeight="1" x14ac:dyDescent="0.15">
      <c r="B56" s="107"/>
      <c r="C56" s="106"/>
      <c r="D56" s="106"/>
      <c r="E56" s="106"/>
      <c r="F56" s="466"/>
      <c r="G56" s="440"/>
      <c r="H56" s="440"/>
      <c r="I56" s="7"/>
      <c r="J56" s="78"/>
      <c r="K56" s="7"/>
      <c r="L56" s="6"/>
      <c r="M56" s="443"/>
      <c r="N56" s="444"/>
      <c r="O56" s="7"/>
      <c r="P56" s="7"/>
      <c r="Q56" s="6"/>
      <c r="R56" s="6"/>
      <c r="S56" s="7"/>
      <c r="T56" s="15"/>
      <c r="U56" s="7"/>
      <c r="V56" s="15"/>
      <c r="W56" s="73"/>
      <c r="X56" s="73"/>
      <c r="Y56" s="73"/>
      <c r="Z56" s="73"/>
      <c r="AA56" s="48"/>
      <c r="AB56" s="49"/>
      <c r="AC56" s="441"/>
      <c r="AD56" s="442"/>
      <c r="AE56" s="73"/>
      <c r="AF56" s="73"/>
      <c r="AG56" s="48"/>
      <c r="AH56" s="49"/>
      <c r="AI56" s="439"/>
      <c r="AJ56" s="440"/>
      <c r="AK56" s="445"/>
      <c r="AL56" s="446"/>
      <c r="AM56" s="446"/>
      <c r="AN56" s="444"/>
    </row>
    <row r="57" spans="2:40" ht="13.5" hidden="1" customHeight="1" x14ac:dyDescent="0.15">
      <c r="B57" s="107"/>
      <c r="C57" s="106"/>
      <c r="D57" s="106"/>
      <c r="E57" s="106"/>
      <c r="F57" s="439"/>
      <c r="G57" s="440"/>
      <c r="H57" s="440"/>
      <c r="I57" s="7"/>
      <c r="J57" s="78"/>
      <c r="K57" s="7"/>
      <c r="L57" s="6"/>
      <c r="M57" s="443"/>
      <c r="N57" s="444"/>
      <c r="O57" s="7"/>
      <c r="P57" s="6"/>
      <c r="Q57" s="6"/>
      <c r="R57" s="6"/>
      <c r="S57" s="6"/>
      <c r="T57" s="73"/>
      <c r="U57" s="73"/>
      <c r="V57" s="73"/>
      <c r="W57" s="73"/>
      <c r="X57" s="73"/>
      <c r="Y57" s="73"/>
      <c r="Z57" s="73"/>
      <c r="AA57" s="48"/>
      <c r="AB57" s="49"/>
      <c r="AC57" s="441"/>
      <c r="AD57" s="442"/>
      <c r="AE57" s="73"/>
      <c r="AF57" s="73"/>
      <c r="AG57" s="48"/>
      <c r="AH57" s="49"/>
      <c r="AI57" s="439"/>
      <c r="AJ57" s="440"/>
      <c r="AK57" s="445"/>
      <c r="AL57" s="446"/>
      <c r="AM57" s="446"/>
      <c r="AN57" s="444"/>
    </row>
    <row r="58" spans="2:40" ht="13.5" hidden="1" customHeight="1" x14ac:dyDescent="0.15">
      <c r="B58" s="107"/>
      <c r="C58" s="106"/>
      <c r="D58" s="106"/>
      <c r="E58" s="106"/>
      <c r="F58" s="439"/>
      <c r="G58" s="440"/>
      <c r="H58" s="440"/>
      <c r="I58" s="7"/>
      <c r="J58" s="78"/>
      <c r="K58" s="7"/>
      <c r="L58" s="6"/>
      <c r="M58" s="443"/>
      <c r="N58" s="444"/>
      <c r="O58" s="7"/>
      <c r="P58" s="6"/>
      <c r="Q58" s="6"/>
      <c r="R58" s="6"/>
      <c r="S58" s="6"/>
      <c r="T58" s="73"/>
      <c r="U58" s="73"/>
      <c r="V58" s="73"/>
      <c r="W58" s="73"/>
      <c r="X58" s="73"/>
      <c r="Y58" s="73"/>
      <c r="Z58" s="73"/>
      <c r="AA58" s="48"/>
      <c r="AB58" s="49"/>
      <c r="AC58" s="441"/>
      <c r="AD58" s="442"/>
      <c r="AE58" s="73"/>
      <c r="AF58" s="73"/>
      <c r="AG58" s="48"/>
      <c r="AH58" s="49"/>
      <c r="AI58" s="439"/>
      <c r="AJ58" s="440"/>
      <c r="AK58" s="445"/>
      <c r="AL58" s="446"/>
      <c r="AM58" s="446"/>
      <c r="AN58" s="444"/>
    </row>
    <row r="59" spans="2:40" ht="13.5" hidden="1" customHeight="1" x14ac:dyDescent="0.15">
      <c r="B59" s="107"/>
      <c r="C59" s="106"/>
      <c r="D59" s="106"/>
      <c r="E59" s="106"/>
      <c r="F59" s="439"/>
      <c r="G59" s="440"/>
      <c r="H59" s="440"/>
      <c r="I59" s="7"/>
      <c r="J59" s="78"/>
      <c r="K59" s="7"/>
      <c r="L59" s="6"/>
      <c r="M59" s="443"/>
      <c r="N59" s="444"/>
      <c r="O59" s="7"/>
      <c r="P59" s="6"/>
      <c r="Q59" s="6"/>
      <c r="R59" s="6"/>
      <c r="S59" s="6"/>
      <c r="T59" s="73"/>
      <c r="U59" s="73"/>
      <c r="V59" s="73"/>
      <c r="W59" s="73"/>
      <c r="X59" s="73"/>
      <c r="Y59" s="73"/>
      <c r="Z59" s="73"/>
      <c r="AA59" s="48"/>
      <c r="AB59" s="49"/>
      <c r="AC59" s="441"/>
      <c r="AD59" s="442"/>
      <c r="AE59" s="73"/>
      <c r="AF59" s="73"/>
      <c r="AG59" s="48"/>
      <c r="AH59" s="49"/>
      <c r="AI59" s="439"/>
      <c r="AJ59" s="440"/>
      <c r="AK59" s="445"/>
      <c r="AL59" s="446"/>
      <c r="AM59" s="446"/>
      <c r="AN59" s="444"/>
    </row>
    <row r="60" spans="2:40" ht="13.5" hidden="1" customHeight="1" x14ac:dyDescent="0.15">
      <c r="B60" s="107"/>
      <c r="C60" s="106"/>
      <c r="D60" s="106"/>
      <c r="E60" s="106"/>
      <c r="F60" s="439"/>
      <c r="G60" s="440"/>
      <c r="H60" s="440"/>
      <c r="I60" s="7"/>
      <c r="J60" s="78"/>
      <c r="K60" s="7"/>
      <c r="L60" s="6"/>
      <c r="M60" s="443"/>
      <c r="N60" s="444"/>
      <c r="O60" s="7"/>
      <c r="P60" s="6"/>
      <c r="Q60" s="6"/>
      <c r="R60" s="6"/>
      <c r="S60" s="6"/>
      <c r="T60" s="73"/>
      <c r="U60" s="73"/>
      <c r="V60" s="73"/>
      <c r="W60" s="73"/>
      <c r="X60" s="73"/>
      <c r="Y60" s="73"/>
      <c r="Z60" s="73"/>
      <c r="AA60" s="48"/>
      <c r="AB60" s="49"/>
      <c r="AC60" s="441"/>
      <c r="AD60" s="442"/>
      <c r="AE60" s="73"/>
      <c r="AF60" s="73"/>
      <c r="AG60" s="48"/>
      <c r="AH60" s="49"/>
      <c r="AI60" s="439"/>
      <c r="AJ60" s="440"/>
      <c r="AK60" s="445"/>
      <c r="AL60" s="446"/>
      <c r="AM60" s="446"/>
      <c r="AN60" s="444"/>
    </row>
    <row r="61" spans="2:40" ht="13.5" customHeight="1" x14ac:dyDescent="0.15">
      <c r="B61" s="3" t="s">
        <v>209</v>
      </c>
    </row>
    <row r="62" spans="2:40" ht="13.5" customHeight="1" x14ac:dyDescent="0.15"/>
    <row r="63" spans="2:40" ht="13.5" customHeight="1" x14ac:dyDescent="0.15"/>
    <row r="64" spans="2:40"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sheetData>
  <mergeCells count="249">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M18:N18"/>
    <mergeCell ref="Q8:Q9"/>
    <mergeCell ref="R8:R9"/>
    <mergeCell ref="W8:W9"/>
    <mergeCell ref="F17:H17"/>
    <mergeCell ref="M17:N17"/>
    <mergeCell ref="F16:H16"/>
    <mergeCell ref="M16:N16"/>
    <mergeCell ref="I8:I9"/>
    <mergeCell ref="J8:J9"/>
    <mergeCell ref="K8:K9"/>
    <mergeCell ref="L8:L9"/>
    <mergeCell ref="U8:U9"/>
    <mergeCell ref="V8:V9"/>
    <mergeCell ref="F10:H10"/>
    <mergeCell ref="M10:N10"/>
    <mergeCell ref="F43:H43"/>
    <mergeCell ref="M43:N43"/>
    <mergeCell ref="F42:H42"/>
    <mergeCell ref="M42:N42"/>
    <mergeCell ref="AC42:AD42"/>
    <mergeCell ref="AC43:AD43"/>
    <mergeCell ref="F41:H41"/>
    <mergeCell ref="M41:N41"/>
    <mergeCell ref="F40:H40"/>
    <mergeCell ref="M40:N40"/>
    <mergeCell ref="AC40:AD40"/>
    <mergeCell ref="AC41:AD41"/>
    <mergeCell ref="F47:H47"/>
    <mergeCell ref="M47:N47"/>
    <mergeCell ref="F46:H46"/>
    <mergeCell ref="M46:N46"/>
    <mergeCell ref="AC46:AD46"/>
    <mergeCell ref="AC47:AD47"/>
    <mergeCell ref="F45:H45"/>
    <mergeCell ref="M45:N45"/>
    <mergeCell ref="F44:H44"/>
    <mergeCell ref="M44:N44"/>
    <mergeCell ref="AC44:AD44"/>
    <mergeCell ref="AC45:AD45"/>
    <mergeCell ref="F51:H51"/>
    <mergeCell ref="M51:N51"/>
    <mergeCell ref="F50:H50"/>
    <mergeCell ref="M50:N50"/>
    <mergeCell ref="AC50:AD50"/>
    <mergeCell ref="AC51:AD51"/>
    <mergeCell ref="F49:H49"/>
    <mergeCell ref="M49:N49"/>
    <mergeCell ref="F48:H48"/>
    <mergeCell ref="M48:N48"/>
    <mergeCell ref="AC48:AD48"/>
    <mergeCell ref="AC49:AD49"/>
    <mergeCell ref="F60:H60"/>
    <mergeCell ref="M60:N60"/>
    <mergeCell ref="M58:N58"/>
    <mergeCell ref="F59:H59"/>
    <mergeCell ref="M59:N59"/>
    <mergeCell ref="AK6:AN9"/>
    <mergeCell ref="O6:AD6"/>
    <mergeCell ref="AC7:AD9"/>
    <mergeCell ref="Y7:AB7"/>
    <mergeCell ref="F58:H58"/>
    <mergeCell ref="F54:H54"/>
    <mergeCell ref="M54:N54"/>
    <mergeCell ref="F55:H55"/>
    <mergeCell ref="M55:N55"/>
    <mergeCell ref="F57:H57"/>
    <mergeCell ref="M57:N57"/>
    <mergeCell ref="F56:H56"/>
    <mergeCell ref="M56:N56"/>
    <mergeCell ref="F53:H53"/>
    <mergeCell ref="M53:N53"/>
    <mergeCell ref="F52:H52"/>
    <mergeCell ref="M52:N52"/>
    <mergeCell ref="AC10:AD10"/>
    <mergeCell ref="AC16:AD16"/>
    <mergeCell ref="AK20:AN20"/>
    <mergeCell ref="AK21:AN21"/>
    <mergeCell ref="AK22:AN22"/>
    <mergeCell ref="AI8:AJ9"/>
    <mergeCell ref="AC52:AD52"/>
    <mergeCell ref="AC53:AD53"/>
    <mergeCell ref="AC54:AD54"/>
    <mergeCell ref="AC55:AD55"/>
    <mergeCell ref="AI10:AJ10"/>
    <mergeCell ref="AI16:AJ16"/>
    <mergeCell ref="AI17:AJ17"/>
    <mergeCell ref="AI18:AJ18"/>
    <mergeCell ref="AK10:AN10"/>
    <mergeCell ref="AK16:AN16"/>
    <mergeCell ref="AK17:AN17"/>
    <mergeCell ref="AK18:AN18"/>
    <mergeCell ref="AK19:AN19"/>
    <mergeCell ref="AK23:AN23"/>
    <mergeCell ref="AK24:AN24"/>
    <mergeCell ref="AK25:AN25"/>
    <mergeCell ref="AK40:AN40"/>
    <mergeCell ref="AK41:AN41"/>
    <mergeCell ref="AK42:AN42"/>
    <mergeCell ref="AK43:AN43"/>
    <mergeCell ref="AC56:AD56"/>
    <mergeCell ref="AC57:AD57"/>
    <mergeCell ref="AC58:AD58"/>
    <mergeCell ref="AC59:AD59"/>
    <mergeCell ref="AC60:AD60"/>
    <mergeCell ref="AC18:AD18"/>
    <mergeCell ref="AC19:AD19"/>
    <mergeCell ref="AC20:AD20"/>
    <mergeCell ref="AC21:AD21"/>
    <mergeCell ref="AC22:AD22"/>
    <mergeCell ref="AC23:AD23"/>
    <mergeCell ref="AC24:AD24"/>
    <mergeCell ref="AC25:AD25"/>
    <mergeCell ref="AK44:AN44"/>
    <mergeCell ref="AK45:AN45"/>
    <mergeCell ref="AK46:AN46"/>
    <mergeCell ref="AK47:AN47"/>
    <mergeCell ref="AK48:AN48"/>
    <mergeCell ref="AK49:AN49"/>
    <mergeCell ref="AK50:AN50"/>
    <mergeCell ref="AK51:AN51"/>
    <mergeCell ref="AK52:AN52"/>
    <mergeCell ref="AK53:AN53"/>
    <mergeCell ref="AK54:AN54"/>
    <mergeCell ref="AK55:AN55"/>
    <mergeCell ref="AK56:AN56"/>
    <mergeCell ref="AK57:AN57"/>
    <mergeCell ref="AK58:AN58"/>
    <mergeCell ref="AK59:AN59"/>
    <mergeCell ref="AK60:AN60"/>
    <mergeCell ref="AI40:AJ40"/>
    <mergeCell ref="AI41:AJ41"/>
    <mergeCell ref="AI46:AJ46"/>
    <mergeCell ref="AI47:AJ47"/>
    <mergeCell ref="AI48:AJ48"/>
    <mergeCell ref="AI49:AJ49"/>
    <mergeCell ref="AI50:AJ50"/>
    <mergeCell ref="AI60:AJ60"/>
    <mergeCell ref="AI51:AJ51"/>
    <mergeCell ref="AI52:AJ52"/>
    <mergeCell ref="AI53:AJ53"/>
    <mergeCell ref="AI54:AJ54"/>
    <mergeCell ref="AI55:AJ55"/>
    <mergeCell ref="AI56:AJ56"/>
    <mergeCell ref="AI57:AJ57"/>
    <mergeCell ref="AI58:AJ58"/>
    <mergeCell ref="AI26:AJ26"/>
    <mergeCell ref="AI27:AJ27"/>
    <mergeCell ref="AI28:AJ28"/>
    <mergeCell ref="AI29:AJ29"/>
    <mergeCell ref="AI30:AJ30"/>
    <mergeCell ref="AI31:AJ31"/>
    <mergeCell ref="AI32:AJ32"/>
    <mergeCell ref="AI33:AJ33"/>
    <mergeCell ref="AI34:AJ34"/>
    <mergeCell ref="AI35:AJ35"/>
    <mergeCell ref="AI36:AJ36"/>
    <mergeCell ref="AI37:AJ37"/>
    <mergeCell ref="AI38:AJ38"/>
    <mergeCell ref="AI39:AJ39"/>
    <mergeCell ref="AI42:AJ42"/>
    <mergeCell ref="AI43:AJ43"/>
    <mergeCell ref="AI44:AJ44"/>
    <mergeCell ref="AI45:AJ45"/>
    <mergeCell ref="AI59:AJ59"/>
    <mergeCell ref="F39:H39"/>
    <mergeCell ref="F11:H11"/>
    <mergeCell ref="F12:H12"/>
    <mergeCell ref="F13:H13"/>
    <mergeCell ref="F14:H14"/>
    <mergeCell ref="F15:H15"/>
    <mergeCell ref="F26:H26"/>
    <mergeCell ref="F27:H27"/>
    <mergeCell ref="F28:H28"/>
    <mergeCell ref="F29:H29"/>
    <mergeCell ref="F30:H30"/>
    <mergeCell ref="F31:H31"/>
    <mergeCell ref="F32:H32"/>
    <mergeCell ref="F33:H33"/>
    <mergeCell ref="F34:H34"/>
    <mergeCell ref="F25:H25"/>
    <mergeCell ref="F24:H24"/>
    <mergeCell ref="F23:H23"/>
    <mergeCell ref="F22:H22"/>
    <mergeCell ref="F21:H21"/>
    <mergeCell ref="F20:H20"/>
    <mergeCell ref="F19:H19"/>
    <mergeCell ref="F18:H18"/>
    <mergeCell ref="AI11:AJ11"/>
    <mergeCell ref="AI12:AJ12"/>
    <mergeCell ref="AI13:AJ13"/>
    <mergeCell ref="AI14:AJ14"/>
    <mergeCell ref="AI15:AJ15"/>
    <mergeCell ref="F35:H35"/>
    <mergeCell ref="F36:H36"/>
    <mergeCell ref="F37:H37"/>
    <mergeCell ref="F38:H38"/>
    <mergeCell ref="AI19:AJ19"/>
    <mergeCell ref="AI20:AJ20"/>
    <mergeCell ref="AI21:AJ21"/>
    <mergeCell ref="AI22:AJ22"/>
    <mergeCell ref="AI23:AJ23"/>
    <mergeCell ref="AI24:AJ24"/>
    <mergeCell ref="AI25:AJ25"/>
    <mergeCell ref="AC17:AD17"/>
    <mergeCell ref="M25:N25"/>
    <mergeCell ref="M24:N24"/>
    <mergeCell ref="M23:N23"/>
    <mergeCell ref="M22:N22"/>
    <mergeCell ref="M21:N21"/>
    <mergeCell ref="M20:N20"/>
    <mergeCell ref="M19:N19"/>
  </mergeCells>
  <phoneticPr fontId="11"/>
  <dataValidations disablePrompts="1" count="1">
    <dataValidation type="list" allowBlank="1" showInputMessage="1" showErrorMessage="1" sqref="AH16 U42 U56 AB42 AE18 AF17:AG17 K10:L60" xr:uid="{00000000-0002-0000-0300-000000000000}">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FAD1D-6F9C-4B89-B4A5-2AC3B51BD121}">
  <sheetPr>
    <pageSetUpPr fitToPage="1"/>
  </sheetPr>
  <dimension ref="B2:AN61"/>
  <sheetViews>
    <sheetView showGridLines="0" view="pageBreakPreview" zoomScaleNormal="55" zoomScaleSheetLayoutView="100" workbookViewId="0">
      <selection activeCell="W2" sqref="W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12" t="s">
        <v>166</v>
      </c>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row>
    <row r="4" spans="2:40" ht="20.100000000000001" customHeight="1" x14ac:dyDescent="0.15">
      <c r="B4" s="513" t="s">
        <v>60</v>
      </c>
      <c r="C4" s="513"/>
      <c r="D4" s="513"/>
      <c r="E4" s="514" t="str">
        <f>'様式A-1'!D3</f>
        <v>ムクノトンネル　クダリ</v>
      </c>
      <c r="F4" s="515"/>
      <c r="G4" s="515"/>
      <c r="H4" s="515"/>
      <c r="I4" s="516"/>
      <c r="J4" s="517" t="s">
        <v>61</v>
      </c>
      <c r="K4" s="517"/>
      <c r="L4" s="517"/>
      <c r="M4" s="518" t="str">
        <f>'様式A-1'!J3</f>
        <v>山口県道57号下関港線（下り）</v>
      </c>
      <c r="N4" s="519"/>
      <c r="O4" s="519"/>
      <c r="P4" s="519"/>
      <c r="Q4" s="519"/>
      <c r="R4" s="520"/>
      <c r="S4" s="525" t="s">
        <v>68</v>
      </c>
      <c r="T4" s="525"/>
      <c r="U4" s="525"/>
      <c r="V4" s="525"/>
      <c r="W4" s="525"/>
      <c r="X4" s="525"/>
      <c r="Y4" s="527" t="str">
        <f>'様式A-1'!K5</f>
        <v>アジア航測株式会社</v>
      </c>
      <c r="Z4" s="528"/>
      <c r="AA4" s="528"/>
      <c r="AB4" s="528"/>
      <c r="AC4" s="528"/>
      <c r="AD4" s="529"/>
      <c r="AE4" s="511" t="s">
        <v>69</v>
      </c>
      <c r="AF4" s="511"/>
      <c r="AG4" s="511"/>
      <c r="AH4" s="511"/>
      <c r="AI4" s="526">
        <f>'様式A-1'!R5</f>
        <v>46069</v>
      </c>
      <c r="AJ4" s="526"/>
      <c r="AK4" s="526"/>
      <c r="AL4" s="526"/>
      <c r="AM4" s="526"/>
      <c r="AN4" s="526"/>
    </row>
    <row r="5" spans="2:40" ht="20.100000000000001" customHeight="1" x14ac:dyDescent="0.15">
      <c r="B5" s="521" t="s">
        <v>167</v>
      </c>
      <c r="C5" s="521"/>
      <c r="D5" s="521"/>
      <c r="E5" s="522" t="str">
        <f>'様式A-1'!D4</f>
        <v>椋野トンネル（下り）</v>
      </c>
      <c r="F5" s="523"/>
      <c r="G5" s="523"/>
      <c r="H5" s="523"/>
      <c r="I5" s="524"/>
      <c r="J5" s="478" t="s">
        <v>168</v>
      </c>
      <c r="K5" s="478"/>
      <c r="L5" s="478"/>
      <c r="M5" s="518" t="str">
        <f>'様式A-1'!R3</f>
        <v>山口県
下関土木建築事務所</v>
      </c>
      <c r="N5" s="519"/>
      <c r="O5" s="519"/>
      <c r="P5" s="519"/>
      <c r="Q5" s="519"/>
      <c r="R5" s="520"/>
      <c r="S5" s="525"/>
      <c r="T5" s="525"/>
      <c r="U5" s="525"/>
      <c r="V5" s="525"/>
      <c r="W5" s="525"/>
      <c r="X5" s="525"/>
      <c r="Y5" s="530"/>
      <c r="Z5" s="531"/>
      <c r="AA5" s="531"/>
      <c r="AB5" s="531"/>
      <c r="AC5" s="531"/>
      <c r="AD5" s="532"/>
      <c r="AE5" s="511"/>
      <c r="AF5" s="511"/>
      <c r="AG5" s="511"/>
      <c r="AH5" s="511"/>
      <c r="AI5" s="526"/>
      <c r="AJ5" s="526"/>
      <c r="AK5" s="526"/>
      <c r="AL5" s="526"/>
      <c r="AM5" s="526"/>
      <c r="AN5" s="526"/>
    </row>
    <row r="6" spans="2:40" ht="13.5" customHeight="1" x14ac:dyDescent="0.15">
      <c r="B6" s="477" t="s">
        <v>169</v>
      </c>
      <c r="C6" s="477" t="s">
        <v>170</v>
      </c>
      <c r="D6" s="489" t="s">
        <v>171</v>
      </c>
      <c r="E6" s="490"/>
      <c r="F6" s="493" t="s">
        <v>172</v>
      </c>
      <c r="G6" s="494"/>
      <c r="H6" s="494"/>
      <c r="I6" s="494"/>
      <c r="J6" s="495"/>
      <c r="K6" s="499" t="s">
        <v>173</v>
      </c>
      <c r="L6" s="500"/>
      <c r="M6" s="500"/>
      <c r="N6" s="501"/>
      <c r="O6" s="459" t="s">
        <v>174</v>
      </c>
      <c r="P6" s="460"/>
      <c r="Q6" s="460"/>
      <c r="R6" s="460"/>
      <c r="S6" s="455"/>
      <c r="T6" s="455"/>
      <c r="U6" s="455"/>
      <c r="V6" s="455"/>
      <c r="W6" s="455"/>
      <c r="X6" s="455"/>
      <c r="Y6" s="455"/>
      <c r="Z6" s="455"/>
      <c r="AA6" s="455"/>
      <c r="AB6" s="455"/>
      <c r="AC6" s="455"/>
      <c r="AD6" s="456"/>
      <c r="AE6" s="505" t="s">
        <v>175</v>
      </c>
      <c r="AF6" s="506"/>
      <c r="AG6" s="506"/>
      <c r="AH6" s="506"/>
      <c r="AI6" s="506"/>
      <c r="AJ6" s="507"/>
      <c r="AK6" s="455" t="s">
        <v>176</v>
      </c>
      <c r="AL6" s="455"/>
      <c r="AM6" s="455"/>
      <c r="AN6" s="456"/>
    </row>
    <row r="7" spans="2:40" ht="13.5" customHeight="1" x14ac:dyDescent="0.15">
      <c r="B7" s="477"/>
      <c r="C7" s="479"/>
      <c r="D7" s="491"/>
      <c r="E7" s="492"/>
      <c r="F7" s="496"/>
      <c r="G7" s="497"/>
      <c r="H7" s="497"/>
      <c r="I7" s="497"/>
      <c r="J7" s="498"/>
      <c r="K7" s="502"/>
      <c r="L7" s="503"/>
      <c r="M7" s="503"/>
      <c r="N7" s="504"/>
      <c r="O7" s="511" t="s">
        <v>177</v>
      </c>
      <c r="P7" s="511"/>
      <c r="Q7" s="511"/>
      <c r="R7" s="105" t="s">
        <v>178</v>
      </c>
      <c r="S7" s="511" t="s">
        <v>179</v>
      </c>
      <c r="T7" s="511"/>
      <c r="U7" s="511" t="s">
        <v>180</v>
      </c>
      <c r="V7" s="511"/>
      <c r="W7" s="511"/>
      <c r="X7" s="511"/>
      <c r="Y7" s="463" t="s">
        <v>181</v>
      </c>
      <c r="Z7" s="464"/>
      <c r="AA7" s="464"/>
      <c r="AB7" s="465"/>
      <c r="AC7" s="447" t="s">
        <v>182</v>
      </c>
      <c r="AD7" s="448"/>
      <c r="AE7" s="508"/>
      <c r="AF7" s="509"/>
      <c r="AG7" s="509"/>
      <c r="AH7" s="509"/>
      <c r="AI7" s="509"/>
      <c r="AJ7" s="510"/>
      <c r="AK7" s="455"/>
      <c r="AL7" s="455"/>
      <c r="AM7" s="455"/>
      <c r="AN7" s="456"/>
    </row>
    <row r="8" spans="2:40" ht="13.5" customHeight="1" x14ac:dyDescent="0.15">
      <c r="B8" s="478"/>
      <c r="C8" s="480"/>
      <c r="D8" s="10" t="s">
        <v>183</v>
      </c>
      <c r="E8" s="9" t="s">
        <v>184</v>
      </c>
      <c r="F8" s="478" t="s">
        <v>185</v>
      </c>
      <c r="G8" s="478"/>
      <c r="H8" s="478"/>
      <c r="I8" s="473" t="s">
        <v>186</v>
      </c>
      <c r="J8" s="473" t="s">
        <v>187</v>
      </c>
      <c r="K8" s="473" t="s">
        <v>188</v>
      </c>
      <c r="L8" s="475" t="s">
        <v>189</v>
      </c>
      <c r="M8" s="447" t="s">
        <v>182</v>
      </c>
      <c r="N8" s="481"/>
      <c r="O8" s="469" t="s">
        <v>190</v>
      </c>
      <c r="P8" s="469" t="s">
        <v>191</v>
      </c>
      <c r="Q8" s="469" t="s">
        <v>192</v>
      </c>
      <c r="R8" s="469" t="s">
        <v>193</v>
      </c>
      <c r="S8" s="471" t="s">
        <v>194</v>
      </c>
      <c r="T8" s="471" t="s">
        <v>195</v>
      </c>
      <c r="U8" s="471" t="s">
        <v>196</v>
      </c>
      <c r="V8" s="469" t="s">
        <v>197</v>
      </c>
      <c r="W8" s="471" t="s">
        <v>198</v>
      </c>
      <c r="X8" s="471" t="s">
        <v>199</v>
      </c>
      <c r="Y8" s="469" t="s">
        <v>200</v>
      </c>
      <c r="Z8" s="469" t="s">
        <v>201</v>
      </c>
      <c r="AA8" s="469" t="s">
        <v>202</v>
      </c>
      <c r="AB8" s="471" t="s">
        <v>203</v>
      </c>
      <c r="AC8" s="461"/>
      <c r="AD8" s="462"/>
      <c r="AE8" s="483" t="s">
        <v>204</v>
      </c>
      <c r="AF8" s="485" t="s">
        <v>205</v>
      </c>
      <c r="AG8" s="485" t="s">
        <v>206</v>
      </c>
      <c r="AH8" s="487" t="s">
        <v>207</v>
      </c>
      <c r="AI8" s="447" t="s">
        <v>182</v>
      </c>
      <c r="AJ8" s="448"/>
      <c r="AK8" s="455"/>
      <c r="AL8" s="455"/>
      <c r="AM8" s="455"/>
      <c r="AN8" s="456"/>
    </row>
    <row r="9" spans="2:40" x14ac:dyDescent="0.15">
      <c r="B9" s="478"/>
      <c r="C9" s="14" t="s">
        <v>208</v>
      </c>
      <c r="D9" s="8" t="s">
        <v>208</v>
      </c>
      <c r="E9" s="8" t="s">
        <v>208</v>
      </c>
      <c r="F9" s="478"/>
      <c r="G9" s="478"/>
      <c r="H9" s="478"/>
      <c r="I9" s="474"/>
      <c r="J9" s="474"/>
      <c r="K9" s="474"/>
      <c r="L9" s="476"/>
      <c r="M9" s="482"/>
      <c r="N9" s="458"/>
      <c r="O9" s="470"/>
      <c r="P9" s="470"/>
      <c r="Q9" s="470"/>
      <c r="R9" s="470"/>
      <c r="S9" s="472"/>
      <c r="T9" s="472"/>
      <c r="U9" s="472"/>
      <c r="V9" s="470"/>
      <c r="W9" s="472"/>
      <c r="X9" s="472"/>
      <c r="Y9" s="470"/>
      <c r="Z9" s="470"/>
      <c r="AA9" s="470"/>
      <c r="AB9" s="472"/>
      <c r="AC9" s="449"/>
      <c r="AD9" s="450"/>
      <c r="AE9" s="484"/>
      <c r="AF9" s="486"/>
      <c r="AG9" s="486"/>
      <c r="AH9" s="488"/>
      <c r="AI9" s="449"/>
      <c r="AJ9" s="450"/>
      <c r="AK9" s="457"/>
      <c r="AL9" s="457"/>
      <c r="AM9" s="457"/>
      <c r="AN9" s="458"/>
    </row>
    <row r="10" spans="2:40" ht="13.5" customHeight="1" x14ac:dyDescent="0.15">
      <c r="B10" s="107" t="s">
        <v>606</v>
      </c>
      <c r="C10" s="106">
        <v>8.8000000000000007</v>
      </c>
      <c r="D10" s="106">
        <v>323.8</v>
      </c>
      <c r="E10" s="106">
        <v>332.6</v>
      </c>
      <c r="F10" s="439"/>
      <c r="G10" s="440"/>
      <c r="H10" s="440"/>
      <c r="I10" s="7" t="s">
        <v>614</v>
      </c>
      <c r="J10" s="78"/>
      <c r="K10" s="7" t="s">
        <v>614</v>
      </c>
      <c r="L10" s="6"/>
      <c r="M10" s="443"/>
      <c r="N10" s="444"/>
      <c r="O10" s="7"/>
      <c r="P10" s="6"/>
      <c r="Q10" s="6"/>
      <c r="R10" s="6"/>
      <c r="S10" s="6"/>
      <c r="T10" s="73"/>
      <c r="U10" s="6"/>
      <c r="V10" s="73"/>
      <c r="W10" s="73"/>
      <c r="X10" s="73"/>
      <c r="Y10" s="73"/>
      <c r="Z10" s="73"/>
      <c r="AA10" s="48"/>
      <c r="AB10" s="49"/>
      <c r="AC10" s="441"/>
      <c r="AD10" s="442"/>
      <c r="AE10" s="73"/>
      <c r="AF10" s="73"/>
      <c r="AG10" s="48"/>
      <c r="AH10" s="49"/>
      <c r="AI10" s="439"/>
      <c r="AJ10" s="440"/>
      <c r="AK10" s="445"/>
      <c r="AL10" s="446"/>
      <c r="AM10" s="446"/>
      <c r="AN10" s="444"/>
    </row>
    <row r="11" spans="2:40" ht="13.5" customHeight="1" x14ac:dyDescent="0.15">
      <c r="B11" s="107" t="s">
        <v>607</v>
      </c>
      <c r="C11" s="106">
        <v>8.9</v>
      </c>
      <c r="D11" s="106">
        <v>332.6</v>
      </c>
      <c r="E11" s="106">
        <v>341.5</v>
      </c>
      <c r="F11" s="439"/>
      <c r="G11" s="440"/>
      <c r="H11" s="440"/>
      <c r="I11" s="7" t="s">
        <v>614</v>
      </c>
      <c r="J11" s="78"/>
      <c r="K11" s="7" t="s">
        <v>614</v>
      </c>
      <c r="L11" s="6"/>
      <c r="M11" s="443"/>
      <c r="N11" s="444"/>
      <c r="O11" s="7"/>
      <c r="P11" s="6"/>
      <c r="Q11" s="6"/>
      <c r="R11" s="6"/>
      <c r="S11" s="6"/>
      <c r="T11" s="73"/>
      <c r="U11" s="6"/>
      <c r="V11" s="73"/>
      <c r="W11" s="73"/>
      <c r="X11" s="73"/>
      <c r="Y11" s="73"/>
      <c r="Z11" s="73"/>
      <c r="AA11" s="48"/>
      <c r="AB11" s="49"/>
      <c r="AC11" s="441"/>
      <c r="AD11" s="442"/>
      <c r="AE11" s="73"/>
      <c r="AF11" s="73"/>
      <c r="AG11" s="48"/>
      <c r="AH11" s="49"/>
      <c r="AI11" s="439"/>
      <c r="AJ11" s="440"/>
      <c r="AK11" s="445"/>
      <c r="AL11" s="446"/>
      <c r="AM11" s="446"/>
      <c r="AN11" s="444"/>
    </row>
    <row r="12" spans="2:40" ht="13.5" customHeight="1" x14ac:dyDescent="0.15">
      <c r="B12" s="107" t="s">
        <v>608</v>
      </c>
      <c r="C12" s="106">
        <v>8.9</v>
      </c>
      <c r="D12" s="106">
        <v>341.5</v>
      </c>
      <c r="E12" s="106">
        <v>350.4</v>
      </c>
      <c r="F12" s="439"/>
      <c r="G12" s="440"/>
      <c r="H12" s="440"/>
      <c r="I12" s="7" t="s">
        <v>614</v>
      </c>
      <c r="J12" s="78"/>
      <c r="K12" s="7" t="s">
        <v>614</v>
      </c>
      <c r="L12" s="6"/>
      <c r="M12" s="443"/>
      <c r="N12" s="444"/>
      <c r="O12" s="7"/>
      <c r="P12" s="6"/>
      <c r="Q12" s="6"/>
      <c r="R12" s="6"/>
      <c r="S12" s="6"/>
      <c r="T12" s="73"/>
      <c r="U12" s="6" t="s">
        <v>614</v>
      </c>
      <c r="V12" s="73"/>
      <c r="W12" s="73"/>
      <c r="X12" s="73"/>
      <c r="Y12" s="73"/>
      <c r="Z12" s="73"/>
      <c r="AA12" s="48"/>
      <c r="AB12" s="49"/>
      <c r="AC12" s="441"/>
      <c r="AD12" s="442"/>
      <c r="AE12" s="73"/>
      <c r="AF12" s="73"/>
      <c r="AG12" s="48"/>
      <c r="AH12" s="49"/>
      <c r="AI12" s="439"/>
      <c r="AJ12" s="440"/>
      <c r="AK12" s="445"/>
      <c r="AL12" s="446"/>
      <c r="AM12" s="446"/>
      <c r="AN12" s="444"/>
    </row>
    <row r="13" spans="2:40" ht="13.5" customHeight="1" x14ac:dyDescent="0.15">
      <c r="B13" s="107" t="s">
        <v>609</v>
      </c>
      <c r="C13" s="106">
        <v>9.1</v>
      </c>
      <c r="D13" s="106">
        <v>350.4</v>
      </c>
      <c r="E13" s="106">
        <v>359.5</v>
      </c>
      <c r="F13" s="439"/>
      <c r="G13" s="440"/>
      <c r="H13" s="440"/>
      <c r="I13" s="7" t="s">
        <v>614</v>
      </c>
      <c r="J13" s="78"/>
      <c r="K13" s="7" t="s">
        <v>614</v>
      </c>
      <c r="L13" s="6"/>
      <c r="M13" s="443"/>
      <c r="N13" s="444"/>
      <c r="O13" s="7"/>
      <c r="P13" s="6"/>
      <c r="Q13" s="6"/>
      <c r="R13" s="6"/>
      <c r="S13" s="6"/>
      <c r="T13" s="73"/>
      <c r="U13" s="6"/>
      <c r="V13" s="73"/>
      <c r="W13" s="73"/>
      <c r="X13" s="73"/>
      <c r="Y13" s="73"/>
      <c r="Z13" s="73"/>
      <c r="AA13" s="48"/>
      <c r="AB13" s="49"/>
      <c r="AC13" s="441"/>
      <c r="AD13" s="442"/>
      <c r="AE13" s="73"/>
      <c r="AF13" s="73"/>
      <c r="AG13" s="48"/>
      <c r="AH13" s="49"/>
      <c r="AI13" s="439"/>
      <c r="AJ13" s="440"/>
      <c r="AK13" s="445"/>
      <c r="AL13" s="446"/>
      <c r="AM13" s="446"/>
      <c r="AN13" s="444"/>
    </row>
    <row r="14" spans="2:40" ht="13.5" customHeight="1" x14ac:dyDescent="0.15">
      <c r="B14" s="107" t="s">
        <v>610</v>
      </c>
      <c r="C14" s="106">
        <v>8.9</v>
      </c>
      <c r="D14" s="106">
        <v>359.5</v>
      </c>
      <c r="E14" s="106">
        <v>368.4</v>
      </c>
      <c r="F14" s="439"/>
      <c r="G14" s="440"/>
      <c r="H14" s="440"/>
      <c r="I14" s="7" t="s">
        <v>614</v>
      </c>
      <c r="J14" s="78"/>
      <c r="K14" s="7" t="s">
        <v>614</v>
      </c>
      <c r="L14" s="6"/>
      <c r="M14" s="443"/>
      <c r="N14" s="444"/>
      <c r="O14" s="7"/>
      <c r="P14" s="6" t="s">
        <v>614</v>
      </c>
      <c r="Q14" s="6"/>
      <c r="R14" s="6"/>
      <c r="S14" s="6" t="s">
        <v>614</v>
      </c>
      <c r="T14" s="73"/>
      <c r="U14" s="6" t="s">
        <v>614</v>
      </c>
      <c r="V14" s="73"/>
      <c r="W14" s="73"/>
      <c r="X14" s="73"/>
      <c r="Y14" s="73"/>
      <c r="Z14" s="73"/>
      <c r="AA14" s="48"/>
      <c r="AB14" s="49"/>
      <c r="AC14" s="441"/>
      <c r="AD14" s="442"/>
      <c r="AE14" s="73"/>
      <c r="AF14" s="73"/>
      <c r="AG14" s="48"/>
      <c r="AH14" s="49"/>
      <c r="AI14" s="439"/>
      <c r="AJ14" s="440"/>
      <c r="AK14" s="445"/>
      <c r="AL14" s="446"/>
      <c r="AM14" s="446"/>
      <c r="AN14" s="444"/>
    </row>
    <row r="15" spans="2:40" ht="13.5" customHeight="1" x14ac:dyDescent="0.15">
      <c r="B15" s="107" t="s">
        <v>611</v>
      </c>
      <c r="C15" s="106">
        <v>9.1</v>
      </c>
      <c r="D15" s="106">
        <v>368.4</v>
      </c>
      <c r="E15" s="106">
        <v>377.5</v>
      </c>
      <c r="F15" s="439"/>
      <c r="G15" s="440"/>
      <c r="H15" s="440"/>
      <c r="I15" s="7" t="s">
        <v>614</v>
      </c>
      <c r="J15" s="78"/>
      <c r="K15" s="7" t="s">
        <v>614</v>
      </c>
      <c r="L15" s="6"/>
      <c r="M15" s="443"/>
      <c r="N15" s="444"/>
      <c r="O15" s="7"/>
      <c r="P15" s="6"/>
      <c r="Q15" s="6"/>
      <c r="R15" s="6"/>
      <c r="S15" s="6"/>
      <c r="T15" s="73"/>
      <c r="U15" s="6"/>
      <c r="V15" s="73"/>
      <c r="W15" s="73"/>
      <c r="X15" s="73"/>
      <c r="Y15" s="73"/>
      <c r="Z15" s="73"/>
      <c r="AA15" s="48"/>
      <c r="AB15" s="49"/>
      <c r="AC15" s="441"/>
      <c r="AD15" s="442"/>
      <c r="AE15" s="73"/>
      <c r="AF15" s="73"/>
      <c r="AG15" s="48"/>
      <c r="AH15" s="49"/>
      <c r="AI15" s="439"/>
      <c r="AJ15" s="440"/>
      <c r="AK15" s="445"/>
      <c r="AL15" s="446"/>
      <c r="AM15" s="446"/>
      <c r="AN15" s="444"/>
    </row>
    <row r="16" spans="2:40" ht="13.5" customHeight="1" x14ac:dyDescent="0.15">
      <c r="B16" s="107" t="s">
        <v>612</v>
      </c>
      <c r="C16" s="106">
        <v>6.3</v>
      </c>
      <c r="D16" s="106">
        <v>377.5</v>
      </c>
      <c r="E16" s="106">
        <v>383.8</v>
      </c>
      <c r="F16" s="466"/>
      <c r="G16" s="440"/>
      <c r="H16" s="440"/>
      <c r="I16" s="7" t="s">
        <v>614</v>
      </c>
      <c r="J16" s="78"/>
      <c r="K16" s="7" t="s">
        <v>614</v>
      </c>
      <c r="L16" s="6"/>
      <c r="M16" s="443"/>
      <c r="N16" s="444"/>
      <c r="O16" s="7"/>
      <c r="P16" s="6"/>
      <c r="Q16" s="6"/>
      <c r="R16" s="6"/>
      <c r="S16" s="6"/>
      <c r="T16" s="73"/>
      <c r="U16" s="6"/>
      <c r="V16" s="73"/>
      <c r="W16" s="73"/>
      <c r="X16" s="73"/>
      <c r="Y16" s="73"/>
      <c r="Z16" s="73"/>
      <c r="AA16" s="48"/>
      <c r="AB16" s="49"/>
      <c r="AC16" s="441"/>
      <c r="AD16" s="442"/>
      <c r="AE16" s="73"/>
      <c r="AF16" s="73"/>
      <c r="AG16" s="48"/>
      <c r="AH16" s="49"/>
      <c r="AI16" s="439"/>
      <c r="AJ16" s="440"/>
      <c r="AK16" s="445"/>
      <c r="AL16" s="446"/>
      <c r="AM16" s="446"/>
      <c r="AN16" s="444"/>
    </row>
    <row r="17" spans="2:40" ht="13.5" customHeight="1" x14ac:dyDescent="0.15">
      <c r="B17" s="107" t="s">
        <v>613</v>
      </c>
      <c r="C17" s="106">
        <v>1.2</v>
      </c>
      <c r="D17" s="106">
        <v>383.8</v>
      </c>
      <c r="E17" s="106">
        <v>385</v>
      </c>
      <c r="F17" s="467" t="s">
        <v>615</v>
      </c>
      <c r="G17" s="468"/>
      <c r="H17" s="468"/>
      <c r="I17" s="7" t="s">
        <v>614</v>
      </c>
      <c r="J17" s="78"/>
      <c r="K17" s="7"/>
      <c r="L17" s="6"/>
      <c r="M17" s="443"/>
      <c r="N17" s="444"/>
      <c r="O17" s="7"/>
      <c r="P17" s="6"/>
      <c r="Q17" s="6"/>
      <c r="R17" s="6"/>
      <c r="S17" s="6"/>
      <c r="T17" s="73"/>
      <c r="U17" s="6"/>
      <c r="V17" s="73"/>
      <c r="W17" s="73"/>
      <c r="X17" s="73"/>
      <c r="Y17" s="73"/>
      <c r="Z17" s="73"/>
      <c r="AA17" s="48"/>
      <c r="AB17" s="49"/>
      <c r="AC17" s="441"/>
      <c r="AD17" s="442"/>
      <c r="AE17" s="73"/>
      <c r="AF17" s="73"/>
      <c r="AG17" s="48"/>
      <c r="AH17" s="49"/>
      <c r="AI17" s="439"/>
      <c r="AJ17" s="440"/>
      <c r="AK17" s="445"/>
      <c r="AL17" s="446"/>
      <c r="AM17" s="446"/>
      <c r="AN17" s="444"/>
    </row>
    <row r="18" spans="2:40" ht="13.5" customHeight="1" x14ac:dyDescent="0.15">
      <c r="B18" s="107"/>
      <c r="C18" s="106"/>
      <c r="D18" s="106"/>
      <c r="E18" s="106"/>
      <c r="F18" s="466"/>
      <c r="G18" s="440"/>
      <c r="H18" s="440"/>
      <c r="I18" s="7"/>
      <c r="J18" s="78"/>
      <c r="K18" s="7"/>
      <c r="L18" s="6"/>
      <c r="M18" s="443"/>
      <c r="N18" s="444"/>
      <c r="O18" s="7"/>
      <c r="P18" s="7"/>
      <c r="Q18" s="6"/>
      <c r="R18" s="6"/>
      <c r="S18" s="7"/>
      <c r="T18" s="15"/>
      <c r="U18" s="7"/>
      <c r="V18" s="15"/>
      <c r="W18" s="73"/>
      <c r="X18" s="73"/>
      <c r="Y18" s="73"/>
      <c r="Z18" s="73"/>
      <c r="AA18" s="48"/>
      <c r="AB18" s="49"/>
      <c r="AC18" s="441"/>
      <c r="AD18" s="442"/>
      <c r="AE18" s="73"/>
      <c r="AF18" s="73"/>
      <c r="AG18" s="48"/>
      <c r="AH18" s="49"/>
      <c r="AI18" s="439"/>
      <c r="AJ18" s="440"/>
      <c r="AK18" s="445"/>
      <c r="AL18" s="446"/>
      <c r="AM18" s="446"/>
      <c r="AN18" s="444"/>
    </row>
    <row r="19" spans="2:40" ht="13.5" customHeight="1" x14ac:dyDescent="0.15">
      <c r="B19" s="107"/>
      <c r="C19" s="106"/>
      <c r="D19" s="106"/>
      <c r="E19" s="106"/>
      <c r="F19" s="466"/>
      <c r="G19" s="440"/>
      <c r="H19" s="440"/>
      <c r="I19" s="7"/>
      <c r="J19" s="78"/>
      <c r="K19" s="7"/>
      <c r="L19" s="6"/>
      <c r="M19" s="443"/>
      <c r="N19" s="444"/>
      <c r="O19" s="7"/>
      <c r="P19" s="7"/>
      <c r="Q19" s="6"/>
      <c r="R19" s="6"/>
      <c r="S19" s="7"/>
      <c r="T19" s="15"/>
      <c r="U19" s="7"/>
      <c r="V19" s="15"/>
      <c r="W19" s="73"/>
      <c r="X19" s="73"/>
      <c r="Y19" s="73"/>
      <c r="Z19" s="73"/>
      <c r="AA19" s="48"/>
      <c r="AB19" s="49"/>
      <c r="AC19" s="441"/>
      <c r="AD19" s="442"/>
      <c r="AE19" s="73"/>
      <c r="AF19" s="73"/>
      <c r="AG19" s="48"/>
      <c r="AH19" s="49"/>
      <c r="AI19" s="439"/>
      <c r="AJ19" s="440"/>
      <c r="AK19" s="445"/>
      <c r="AL19" s="446"/>
      <c r="AM19" s="446"/>
      <c r="AN19" s="444"/>
    </row>
    <row r="20" spans="2:40" ht="13.5" customHeight="1" x14ac:dyDescent="0.15">
      <c r="B20" s="107"/>
      <c r="C20" s="106"/>
      <c r="D20" s="106"/>
      <c r="E20" s="106"/>
      <c r="F20" s="466"/>
      <c r="G20" s="440"/>
      <c r="H20" s="440"/>
      <c r="I20" s="7"/>
      <c r="J20" s="78"/>
      <c r="K20" s="7"/>
      <c r="L20" s="6"/>
      <c r="M20" s="443"/>
      <c r="N20" s="444"/>
      <c r="O20" s="7"/>
      <c r="P20" s="7"/>
      <c r="Q20" s="6"/>
      <c r="R20" s="6"/>
      <c r="S20" s="7"/>
      <c r="T20" s="15"/>
      <c r="U20" s="7"/>
      <c r="V20" s="15"/>
      <c r="W20" s="73"/>
      <c r="X20" s="73"/>
      <c r="Y20" s="73"/>
      <c r="Z20" s="73"/>
      <c r="AA20" s="48"/>
      <c r="AB20" s="49"/>
      <c r="AC20" s="441"/>
      <c r="AD20" s="442"/>
      <c r="AE20" s="73"/>
      <c r="AF20" s="73"/>
      <c r="AG20" s="48"/>
      <c r="AH20" s="49"/>
      <c r="AI20" s="439"/>
      <c r="AJ20" s="440"/>
      <c r="AK20" s="445"/>
      <c r="AL20" s="446"/>
      <c r="AM20" s="446"/>
      <c r="AN20" s="444"/>
    </row>
    <row r="21" spans="2:40" ht="13.5" customHeight="1" x14ac:dyDescent="0.15">
      <c r="B21" s="107"/>
      <c r="C21" s="106"/>
      <c r="D21" s="106"/>
      <c r="E21" s="106"/>
      <c r="F21" s="466"/>
      <c r="G21" s="440"/>
      <c r="H21" s="440"/>
      <c r="I21" s="7"/>
      <c r="J21" s="78"/>
      <c r="K21" s="7"/>
      <c r="L21" s="6"/>
      <c r="M21" s="443"/>
      <c r="N21" s="444"/>
      <c r="O21" s="7"/>
      <c r="P21" s="7"/>
      <c r="Q21" s="6"/>
      <c r="R21" s="6"/>
      <c r="S21" s="7"/>
      <c r="T21" s="15"/>
      <c r="U21" s="7"/>
      <c r="V21" s="15"/>
      <c r="W21" s="73"/>
      <c r="X21" s="73"/>
      <c r="Y21" s="73"/>
      <c r="Z21" s="73"/>
      <c r="AA21" s="48"/>
      <c r="AB21" s="49"/>
      <c r="AC21" s="441"/>
      <c r="AD21" s="442"/>
      <c r="AE21" s="73"/>
      <c r="AF21" s="73"/>
      <c r="AG21" s="48"/>
      <c r="AH21" s="49"/>
      <c r="AI21" s="439"/>
      <c r="AJ21" s="440"/>
      <c r="AK21" s="445"/>
      <c r="AL21" s="446"/>
      <c r="AM21" s="446"/>
      <c r="AN21" s="444"/>
    </row>
    <row r="22" spans="2:40" ht="13.5" customHeight="1" x14ac:dyDescent="0.15">
      <c r="B22" s="107"/>
      <c r="C22" s="106"/>
      <c r="D22" s="106"/>
      <c r="E22" s="106"/>
      <c r="F22" s="466"/>
      <c r="G22" s="440"/>
      <c r="H22" s="440"/>
      <c r="I22" s="7"/>
      <c r="J22" s="78"/>
      <c r="K22" s="7"/>
      <c r="L22" s="6"/>
      <c r="M22" s="443"/>
      <c r="N22" s="444"/>
      <c r="O22" s="7"/>
      <c r="P22" s="7"/>
      <c r="Q22" s="6"/>
      <c r="R22" s="6"/>
      <c r="S22" s="7"/>
      <c r="T22" s="15"/>
      <c r="U22" s="7"/>
      <c r="V22" s="15"/>
      <c r="W22" s="73"/>
      <c r="X22" s="73"/>
      <c r="Y22" s="73"/>
      <c r="Z22" s="73"/>
      <c r="AA22" s="48"/>
      <c r="AB22" s="49"/>
      <c r="AC22" s="441"/>
      <c r="AD22" s="442"/>
      <c r="AE22" s="73"/>
      <c r="AF22" s="73"/>
      <c r="AG22" s="48"/>
      <c r="AH22" s="49"/>
      <c r="AI22" s="439"/>
      <c r="AJ22" s="440"/>
      <c r="AK22" s="445"/>
      <c r="AL22" s="446"/>
      <c r="AM22" s="446"/>
      <c r="AN22" s="444"/>
    </row>
    <row r="23" spans="2:40" ht="13.5" customHeight="1" x14ac:dyDescent="0.15">
      <c r="B23" s="107"/>
      <c r="C23" s="106"/>
      <c r="D23" s="106"/>
      <c r="E23" s="106"/>
      <c r="F23" s="466"/>
      <c r="G23" s="440"/>
      <c r="H23" s="440"/>
      <c r="I23" s="7"/>
      <c r="J23" s="78"/>
      <c r="K23" s="7"/>
      <c r="L23" s="6"/>
      <c r="M23" s="443"/>
      <c r="N23" s="444"/>
      <c r="O23" s="7"/>
      <c r="P23" s="7"/>
      <c r="Q23" s="6"/>
      <c r="R23" s="6"/>
      <c r="S23" s="7"/>
      <c r="T23" s="15"/>
      <c r="U23" s="7"/>
      <c r="V23" s="15"/>
      <c r="W23" s="73"/>
      <c r="X23" s="73"/>
      <c r="Y23" s="73"/>
      <c r="Z23" s="73"/>
      <c r="AA23" s="48"/>
      <c r="AB23" s="49"/>
      <c r="AC23" s="441"/>
      <c r="AD23" s="442"/>
      <c r="AE23" s="73"/>
      <c r="AF23" s="73"/>
      <c r="AG23" s="48"/>
      <c r="AH23" s="49"/>
      <c r="AI23" s="439"/>
      <c r="AJ23" s="440"/>
      <c r="AK23" s="445"/>
      <c r="AL23" s="446"/>
      <c r="AM23" s="446"/>
      <c r="AN23" s="444"/>
    </row>
    <row r="24" spans="2:40" ht="13.5" customHeight="1" x14ac:dyDescent="0.15">
      <c r="B24" s="107"/>
      <c r="C24" s="106"/>
      <c r="D24" s="106"/>
      <c r="E24" s="106"/>
      <c r="F24" s="466"/>
      <c r="G24" s="440"/>
      <c r="H24" s="440"/>
      <c r="I24" s="7"/>
      <c r="J24" s="78"/>
      <c r="K24" s="7"/>
      <c r="L24" s="6"/>
      <c r="M24" s="443"/>
      <c r="N24" s="444"/>
      <c r="O24" s="7"/>
      <c r="P24" s="7"/>
      <c r="Q24" s="6"/>
      <c r="R24" s="6"/>
      <c r="S24" s="7"/>
      <c r="T24" s="15"/>
      <c r="U24" s="7"/>
      <c r="V24" s="15"/>
      <c r="W24" s="73"/>
      <c r="X24" s="73"/>
      <c r="Y24" s="73"/>
      <c r="Z24" s="73"/>
      <c r="AA24" s="48"/>
      <c r="AB24" s="49"/>
      <c r="AC24" s="441"/>
      <c r="AD24" s="442"/>
      <c r="AE24" s="73"/>
      <c r="AF24" s="73"/>
      <c r="AG24" s="48"/>
      <c r="AH24" s="49"/>
      <c r="AI24" s="439"/>
      <c r="AJ24" s="440"/>
      <c r="AK24" s="445"/>
      <c r="AL24" s="446"/>
      <c r="AM24" s="446"/>
      <c r="AN24" s="444"/>
    </row>
    <row r="25" spans="2:40" ht="13.5" customHeight="1" x14ac:dyDescent="0.15">
      <c r="B25" s="107"/>
      <c r="C25" s="106"/>
      <c r="D25" s="106"/>
      <c r="E25" s="106"/>
      <c r="F25" s="466"/>
      <c r="G25" s="440"/>
      <c r="H25" s="440"/>
      <c r="I25" s="7"/>
      <c r="J25" s="78"/>
      <c r="K25" s="7"/>
      <c r="L25" s="6"/>
      <c r="M25" s="443"/>
      <c r="N25" s="444"/>
      <c r="O25" s="7"/>
      <c r="P25" s="7"/>
      <c r="Q25" s="6"/>
      <c r="R25" s="6"/>
      <c r="S25" s="7"/>
      <c r="T25" s="15"/>
      <c r="U25" s="7"/>
      <c r="V25" s="15"/>
      <c r="W25" s="73"/>
      <c r="X25" s="73"/>
      <c r="Y25" s="73"/>
      <c r="Z25" s="73"/>
      <c r="AA25" s="48"/>
      <c r="AB25" s="49"/>
      <c r="AC25" s="441"/>
      <c r="AD25" s="442"/>
      <c r="AE25" s="73"/>
      <c r="AF25" s="73"/>
      <c r="AG25" s="48"/>
      <c r="AH25" s="49"/>
      <c r="AI25" s="439"/>
      <c r="AJ25" s="440"/>
      <c r="AK25" s="445"/>
      <c r="AL25" s="446"/>
      <c r="AM25" s="446"/>
      <c r="AN25" s="444"/>
    </row>
    <row r="26" spans="2:40" ht="13.5" customHeight="1" x14ac:dyDescent="0.15">
      <c r="B26" s="107"/>
      <c r="C26" s="106"/>
      <c r="D26" s="106"/>
      <c r="E26" s="106"/>
      <c r="F26" s="466"/>
      <c r="G26" s="440"/>
      <c r="H26" s="440"/>
      <c r="I26" s="7"/>
      <c r="J26" s="78"/>
      <c r="K26" s="7"/>
      <c r="L26" s="6"/>
      <c r="M26" s="443"/>
      <c r="N26" s="444"/>
      <c r="O26" s="7"/>
      <c r="P26" s="7"/>
      <c r="Q26" s="6"/>
      <c r="R26" s="6"/>
      <c r="S26" s="7"/>
      <c r="T26" s="15"/>
      <c r="U26" s="7"/>
      <c r="V26" s="15"/>
      <c r="W26" s="73"/>
      <c r="X26" s="73"/>
      <c r="Y26" s="73"/>
      <c r="Z26" s="73"/>
      <c r="AA26" s="48"/>
      <c r="AB26" s="49"/>
      <c r="AC26" s="441"/>
      <c r="AD26" s="442"/>
      <c r="AE26" s="73"/>
      <c r="AF26" s="73"/>
      <c r="AG26" s="48"/>
      <c r="AH26" s="49"/>
      <c r="AI26" s="439"/>
      <c r="AJ26" s="440"/>
      <c r="AK26" s="445"/>
      <c r="AL26" s="446"/>
      <c r="AM26" s="446"/>
      <c r="AN26" s="444"/>
    </row>
    <row r="27" spans="2:40" ht="13.5" customHeight="1" x14ac:dyDescent="0.15">
      <c r="B27" s="107"/>
      <c r="C27" s="106"/>
      <c r="D27" s="106"/>
      <c r="E27" s="106"/>
      <c r="F27" s="466"/>
      <c r="G27" s="440"/>
      <c r="H27" s="440"/>
      <c r="I27" s="7"/>
      <c r="J27" s="78"/>
      <c r="K27" s="7"/>
      <c r="L27" s="6"/>
      <c r="M27" s="443"/>
      <c r="N27" s="444"/>
      <c r="O27" s="7"/>
      <c r="P27" s="7"/>
      <c r="Q27" s="6"/>
      <c r="R27" s="6"/>
      <c r="S27" s="7"/>
      <c r="T27" s="15"/>
      <c r="U27" s="7"/>
      <c r="V27" s="15"/>
      <c r="W27" s="73"/>
      <c r="X27" s="73"/>
      <c r="Y27" s="73"/>
      <c r="Z27" s="73"/>
      <c r="AA27" s="48"/>
      <c r="AB27" s="49"/>
      <c r="AC27" s="441"/>
      <c r="AD27" s="442"/>
      <c r="AE27" s="73"/>
      <c r="AF27" s="73"/>
      <c r="AG27" s="48"/>
      <c r="AH27" s="49"/>
      <c r="AI27" s="439"/>
      <c r="AJ27" s="440"/>
      <c r="AK27" s="445"/>
      <c r="AL27" s="446"/>
      <c r="AM27" s="446"/>
      <c r="AN27" s="444"/>
    </row>
    <row r="28" spans="2:40" ht="13.5" customHeight="1" x14ac:dyDescent="0.15">
      <c r="B28" s="107"/>
      <c r="C28" s="106"/>
      <c r="D28" s="106"/>
      <c r="E28" s="106"/>
      <c r="F28" s="466"/>
      <c r="G28" s="440"/>
      <c r="H28" s="440"/>
      <c r="I28" s="7"/>
      <c r="J28" s="78"/>
      <c r="K28" s="7"/>
      <c r="L28" s="6"/>
      <c r="M28" s="443"/>
      <c r="N28" s="444"/>
      <c r="O28" s="7"/>
      <c r="P28" s="7"/>
      <c r="Q28" s="6"/>
      <c r="R28" s="6"/>
      <c r="S28" s="7"/>
      <c r="T28" s="15"/>
      <c r="U28" s="7"/>
      <c r="V28" s="15"/>
      <c r="W28" s="73"/>
      <c r="X28" s="73"/>
      <c r="Y28" s="73"/>
      <c r="Z28" s="73"/>
      <c r="AA28" s="48"/>
      <c r="AB28" s="49"/>
      <c r="AC28" s="441"/>
      <c r="AD28" s="442"/>
      <c r="AE28" s="73"/>
      <c r="AF28" s="73"/>
      <c r="AG28" s="48"/>
      <c r="AH28" s="49"/>
      <c r="AI28" s="439"/>
      <c r="AJ28" s="440"/>
      <c r="AK28" s="445"/>
      <c r="AL28" s="446"/>
      <c r="AM28" s="446"/>
      <c r="AN28" s="444"/>
    </row>
    <row r="29" spans="2:40" ht="13.5" customHeight="1" x14ac:dyDescent="0.15">
      <c r="B29" s="107"/>
      <c r="C29" s="106"/>
      <c r="D29" s="106"/>
      <c r="E29" s="106"/>
      <c r="F29" s="466"/>
      <c r="G29" s="440"/>
      <c r="H29" s="440"/>
      <c r="I29" s="7"/>
      <c r="J29" s="78"/>
      <c r="K29" s="7"/>
      <c r="L29" s="6"/>
      <c r="M29" s="443"/>
      <c r="N29" s="444"/>
      <c r="O29" s="7"/>
      <c r="P29" s="7"/>
      <c r="Q29" s="6"/>
      <c r="R29" s="6"/>
      <c r="S29" s="7"/>
      <c r="T29" s="15"/>
      <c r="U29" s="7"/>
      <c r="V29" s="15"/>
      <c r="W29" s="73"/>
      <c r="X29" s="73"/>
      <c r="Y29" s="73"/>
      <c r="Z29" s="73"/>
      <c r="AA29" s="48"/>
      <c r="AB29" s="49"/>
      <c r="AC29" s="441"/>
      <c r="AD29" s="442"/>
      <c r="AE29" s="73"/>
      <c r="AF29" s="73"/>
      <c r="AG29" s="48"/>
      <c r="AH29" s="49"/>
      <c r="AI29" s="439"/>
      <c r="AJ29" s="440"/>
      <c r="AK29" s="445"/>
      <c r="AL29" s="446"/>
      <c r="AM29" s="446"/>
      <c r="AN29" s="444"/>
    </row>
    <row r="30" spans="2:40" ht="13.5" customHeight="1" x14ac:dyDescent="0.15">
      <c r="B30" s="107"/>
      <c r="C30" s="106"/>
      <c r="D30" s="106"/>
      <c r="E30" s="106"/>
      <c r="F30" s="466"/>
      <c r="G30" s="440"/>
      <c r="H30" s="440"/>
      <c r="I30" s="7"/>
      <c r="J30" s="78"/>
      <c r="K30" s="7"/>
      <c r="L30" s="6"/>
      <c r="M30" s="443"/>
      <c r="N30" s="444"/>
      <c r="O30" s="7"/>
      <c r="P30" s="7"/>
      <c r="Q30" s="6"/>
      <c r="R30" s="6"/>
      <c r="S30" s="7"/>
      <c r="T30" s="15"/>
      <c r="U30" s="7"/>
      <c r="V30" s="15"/>
      <c r="W30" s="73"/>
      <c r="X30" s="73"/>
      <c r="Y30" s="73"/>
      <c r="Z30" s="73"/>
      <c r="AA30" s="48"/>
      <c r="AB30" s="49"/>
      <c r="AC30" s="441"/>
      <c r="AD30" s="442"/>
      <c r="AE30" s="73"/>
      <c r="AF30" s="73"/>
      <c r="AG30" s="48"/>
      <c r="AH30" s="49"/>
      <c r="AI30" s="439"/>
      <c r="AJ30" s="440"/>
      <c r="AK30" s="445"/>
      <c r="AL30" s="446"/>
      <c r="AM30" s="446"/>
      <c r="AN30" s="444"/>
    </row>
    <row r="31" spans="2:40" ht="13.5" customHeight="1" x14ac:dyDescent="0.15">
      <c r="B31" s="107"/>
      <c r="C31" s="106"/>
      <c r="D31" s="106"/>
      <c r="E31" s="106"/>
      <c r="F31" s="466"/>
      <c r="G31" s="440"/>
      <c r="H31" s="440"/>
      <c r="I31" s="7"/>
      <c r="J31" s="78"/>
      <c r="K31" s="7"/>
      <c r="L31" s="6"/>
      <c r="M31" s="443"/>
      <c r="N31" s="444"/>
      <c r="O31" s="7"/>
      <c r="P31" s="7"/>
      <c r="Q31" s="6"/>
      <c r="R31" s="6"/>
      <c r="S31" s="7"/>
      <c r="T31" s="15"/>
      <c r="U31" s="7"/>
      <c r="V31" s="15"/>
      <c r="W31" s="73"/>
      <c r="X31" s="73"/>
      <c r="Y31" s="73"/>
      <c r="Z31" s="73"/>
      <c r="AA31" s="48"/>
      <c r="AB31" s="49"/>
      <c r="AC31" s="441"/>
      <c r="AD31" s="442"/>
      <c r="AE31" s="73"/>
      <c r="AF31" s="73"/>
      <c r="AG31" s="48"/>
      <c r="AH31" s="49"/>
      <c r="AI31" s="439"/>
      <c r="AJ31" s="440"/>
      <c r="AK31" s="445"/>
      <c r="AL31" s="446"/>
      <c r="AM31" s="446"/>
      <c r="AN31" s="444"/>
    </row>
    <row r="32" spans="2:40" ht="13.5" customHeight="1" x14ac:dyDescent="0.15">
      <c r="B32" s="107"/>
      <c r="C32" s="106"/>
      <c r="D32" s="106"/>
      <c r="E32" s="106"/>
      <c r="F32" s="466"/>
      <c r="G32" s="440"/>
      <c r="H32" s="440"/>
      <c r="I32" s="7"/>
      <c r="J32" s="78"/>
      <c r="K32" s="7"/>
      <c r="L32" s="6"/>
      <c r="M32" s="443"/>
      <c r="N32" s="444"/>
      <c r="O32" s="7"/>
      <c r="P32" s="7"/>
      <c r="Q32" s="6"/>
      <c r="R32" s="6"/>
      <c r="S32" s="7"/>
      <c r="T32" s="15"/>
      <c r="U32" s="7"/>
      <c r="V32" s="15"/>
      <c r="W32" s="73"/>
      <c r="X32" s="73"/>
      <c r="Y32" s="73"/>
      <c r="Z32" s="73"/>
      <c r="AA32" s="48"/>
      <c r="AB32" s="49"/>
      <c r="AC32" s="441"/>
      <c r="AD32" s="442"/>
      <c r="AE32" s="73"/>
      <c r="AF32" s="73"/>
      <c r="AG32" s="48"/>
      <c r="AH32" s="49"/>
      <c r="AI32" s="439"/>
      <c r="AJ32" s="440"/>
      <c r="AK32" s="445"/>
      <c r="AL32" s="446"/>
      <c r="AM32" s="446"/>
      <c r="AN32" s="444"/>
    </row>
    <row r="33" spans="2:40" ht="13.5" customHeight="1" x14ac:dyDescent="0.15">
      <c r="B33" s="107"/>
      <c r="C33" s="106"/>
      <c r="D33" s="106"/>
      <c r="E33" s="106"/>
      <c r="F33" s="466"/>
      <c r="G33" s="440"/>
      <c r="H33" s="440"/>
      <c r="I33" s="7"/>
      <c r="J33" s="78"/>
      <c r="K33" s="7"/>
      <c r="L33" s="6"/>
      <c r="M33" s="443"/>
      <c r="N33" s="444"/>
      <c r="O33" s="7"/>
      <c r="P33" s="7"/>
      <c r="Q33" s="6"/>
      <c r="R33" s="6"/>
      <c r="S33" s="7"/>
      <c r="T33" s="15"/>
      <c r="U33" s="7"/>
      <c r="V33" s="15"/>
      <c r="W33" s="73"/>
      <c r="X33" s="73"/>
      <c r="Y33" s="73"/>
      <c r="Z33" s="73"/>
      <c r="AA33" s="48"/>
      <c r="AB33" s="49"/>
      <c r="AC33" s="441"/>
      <c r="AD33" s="442"/>
      <c r="AE33" s="73"/>
      <c r="AF33" s="73"/>
      <c r="AG33" s="48"/>
      <c r="AH33" s="49"/>
      <c r="AI33" s="439"/>
      <c r="AJ33" s="440"/>
      <c r="AK33" s="445"/>
      <c r="AL33" s="446"/>
      <c r="AM33" s="446"/>
      <c r="AN33" s="444"/>
    </row>
    <row r="34" spans="2:40" ht="13.5" customHeight="1" x14ac:dyDescent="0.15">
      <c r="B34" s="107"/>
      <c r="C34" s="106"/>
      <c r="D34" s="106"/>
      <c r="E34" s="106"/>
      <c r="F34" s="466"/>
      <c r="G34" s="440"/>
      <c r="H34" s="440"/>
      <c r="I34" s="7"/>
      <c r="J34" s="78"/>
      <c r="K34" s="7"/>
      <c r="L34" s="6"/>
      <c r="M34" s="443"/>
      <c r="N34" s="444"/>
      <c r="O34" s="7"/>
      <c r="P34" s="7"/>
      <c r="Q34" s="6"/>
      <c r="R34" s="6"/>
      <c r="S34" s="7"/>
      <c r="T34" s="15"/>
      <c r="U34" s="7"/>
      <c r="V34" s="15"/>
      <c r="W34" s="73"/>
      <c r="X34" s="73"/>
      <c r="Y34" s="73"/>
      <c r="Z34" s="73"/>
      <c r="AA34" s="48"/>
      <c r="AB34" s="49"/>
      <c r="AC34" s="441"/>
      <c r="AD34" s="442"/>
      <c r="AE34" s="73"/>
      <c r="AF34" s="73"/>
      <c r="AG34" s="48"/>
      <c r="AH34" s="49"/>
      <c r="AI34" s="439"/>
      <c r="AJ34" s="440"/>
      <c r="AK34" s="445"/>
      <c r="AL34" s="446"/>
      <c r="AM34" s="446"/>
      <c r="AN34" s="444"/>
    </row>
    <row r="35" spans="2:40" ht="13.5" customHeight="1" x14ac:dyDescent="0.15">
      <c r="B35" s="107"/>
      <c r="C35" s="106"/>
      <c r="D35" s="106"/>
      <c r="E35" s="106"/>
      <c r="F35" s="466"/>
      <c r="G35" s="440"/>
      <c r="H35" s="440"/>
      <c r="I35" s="7"/>
      <c r="J35" s="78"/>
      <c r="K35" s="7"/>
      <c r="L35" s="6"/>
      <c r="M35" s="443"/>
      <c r="N35" s="444"/>
      <c r="O35" s="7"/>
      <c r="P35" s="7"/>
      <c r="Q35" s="6"/>
      <c r="R35" s="6"/>
      <c r="S35" s="7"/>
      <c r="T35" s="15"/>
      <c r="U35" s="7"/>
      <c r="V35" s="15"/>
      <c r="W35" s="73"/>
      <c r="X35" s="73"/>
      <c r="Y35" s="73"/>
      <c r="Z35" s="73"/>
      <c r="AA35" s="48"/>
      <c r="AB35" s="49"/>
      <c r="AC35" s="441"/>
      <c r="AD35" s="442"/>
      <c r="AE35" s="73"/>
      <c r="AF35" s="73"/>
      <c r="AG35" s="48"/>
      <c r="AH35" s="49"/>
      <c r="AI35" s="439"/>
      <c r="AJ35" s="440"/>
      <c r="AK35" s="445"/>
      <c r="AL35" s="446"/>
      <c r="AM35" s="446"/>
      <c r="AN35" s="444"/>
    </row>
    <row r="36" spans="2:40" ht="13.5" customHeight="1" x14ac:dyDescent="0.15">
      <c r="B36" s="107"/>
      <c r="C36" s="106"/>
      <c r="D36" s="106"/>
      <c r="E36" s="106"/>
      <c r="F36" s="466"/>
      <c r="G36" s="440"/>
      <c r="H36" s="440"/>
      <c r="I36" s="7"/>
      <c r="J36" s="78"/>
      <c r="K36" s="7"/>
      <c r="L36" s="6"/>
      <c r="M36" s="443"/>
      <c r="N36" s="444"/>
      <c r="O36" s="7"/>
      <c r="P36" s="7"/>
      <c r="Q36" s="6"/>
      <c r="R36" s="6"/>
      <c r="S36" s="7"/>
      <c r="T36" s="15"/>
      <c r="U36" s="7"/>
      <c r="V36" s="15"/>
      <c r="W36" s="73"/>
      <c r="X36" s="73"/>
      <c r="Y36" s="73"/>
      <c r="Z36" s="73"/>
      <c r="AA36" s="48"/>
      <c r="AB36" s="49"/>
      <c r="AC36" s="441"/>
      <c r="AD36" s="442"/>
      <c r="AE36" s="73"/>
      <c r="AF36" s="73"/>
      <c r="AG36" s="48"/>
      <c r="AH36" s="49"/>
      <c r="AI36" s="439"/>
      <c r="AJ36" s="440"/>
      <c r="AK36" s="445"/>
      <c r="AL36" s="446"/>
      <c r="AM36" s="446"/>
      <c r="AN36" s="444"/>
    </row>
    <row r="37" spans="2:40" ht="13.5" customHeight="1" x14ac:dyDescent="0.15">
      <c r="B37" s="107"/>
      <c r="C37" s="106"/>
      <c r="D37" s="106"/>
      <c r="E37" s="106"/>
      <c r="F37" s="466"/>
      <c r="G37" s="440"/>
      <c r="H37" s="440"/>
      <c r="I37" s="7"/>
      <c r="J37" s="78"/>
      <c r="K37" s="7"/>
      <c r="L37" s="6"/>
      <c r="M37" s="443"/>
      <c r="N37" s="444"/>
      <c r="O37" s="7"/>
      <c r="P37" s="7"/>
      <c r="Q37" s="6"/>
      <c r="R37" s="6"/>
      <c r="S37" s="7"/>
      <c r="T37" s="15"/>
      <c r="U37" s="7"/>
      <c r="V37" s="15"/>
      <c r="W37" s="73"/>
      <c r="X37" s="73"/>
      <c r="Y37" s="73"/>
      <c r="Z37" s="73"/>
      <c r="AA37" s="48"/>
      <c r="AB37" s="49"/>
      <c r="AC37" s="441"/>
      <c r="AD37" s="442"/>
      <c r="AE37" s="73"/>
      <c r="AF37" s="73"/>
      <c r="AG37" s="48"/>
      <c r="AH37" s="49"/>
      <c r="AI37" s="439"/>
      <c r="AJ37" s="440"/>
      <c r="AK37" s="445"/>
      <c r="AL37" s="446"/>
      <c r="AM37" s="446"/>
      <c r="AN37" s="444"/>
    </row>
    <row r="38" spans="2:40" ht="13.5" customHeight="1" x14ac:dyDescent="0.15">
      <c r="B38" s="107"/>
      <c r="C38" s="106"/>
      <c r="D38" s="106"/>
      <c r="E38" s="106"/>
      <c r="F38" s="466"/>
      <c r="G38" s="440"/>
      <c r="H38" s="440"/>
      <c r="I38" s="7"/>
      <c r="J38" s="78"/>
      <c r="K38" s="7"/>
      <c r="L38" s="6"/>
      <c r="M38" s="443"/>
      <c r="N38" s="444"/>
      <c r="O38" s="7"/>
      <c r="P38" s="7"/>
      <c r="Q38" s="6"/>
      <c r="R38" s="6"/>
      <c r="S38" s="7"/>
      <c r="T38" s="15"/>
      <c r="U38" s="7"/>
      <c r="V38" s="15"/>
      <c r="W38" s="73"/>
      <c r="X38" s="73"/>
      <c r="Y38" s="73"/>
      <c r="Z38" s="73"/>
      <c r="AA38" s="48"/>
      <c r="AB38" s="49"/>
      <c r="AC38" s="441"/>
      <c r="AD38" s="442"/>
      <c r="AE38" s="73"/>
      <c r="AF38" s="73"/>
      <c r="AG38" s="48"/>
      <c r="AH38" s="49"/>
      <c r="AI38" s="439"/>
      <c r="AJ38" s="440"/>
      <c r="AK38" s="445"/>
      <c r="AL38" s="446"/>
      <c r="AM38" s="446"/>
      <c r="AN38" s="444"/>
    </row>
    <row r="39" spans="2:40" ht="13.5" customHeight="1" x14ac:dyDescent="0.15">
      <c r="B39" s="107"/>
      <c r="C39" s="106"/>
      <c r="D39" s="106"/>
      <c r="E39" s="106"/>
      <c r="F39" s="466"/>
      <c r="G39" s="440"/>
      <c r="H39" s="440"/>
      <c r="I39" s="7"/>
      <c r="J39" s="78"/>
      <c r="K39" s="7"/>
      <c r="L39" s="6"/>
      <c r="M39" s="443"/>
      <c r="N39" s="444"/>
      <c r="O39" s="7"/>
      <c r="P39" s="7"/>
      <c r="Q39" s="6"/>
      <c r="R39" s="6"/>
      <c r="S39" s="7"/>
      <c r="T39" s="15"/>
      <c r="U39" s="7"/>
      <c r="V39" s="15"/>
      <c r="W39" s="73"/>
      <c r="X39" s="73"/>
      <c r="Y39" s="73"/>
      <c r="Z39" s="73"/>
      <c r="AA39" s="48"/>
      <c r="AB39" s="49"/>
      <c r="AC39" s="441"/>
      <c r="AD39" s="442"/>
      <c r="AE39" s="73"/>
      <c r="AF39" s="73"/>
      <c r="AG39" s="48"/>
      <c r="AH39" s="49"/>
      <c r="AI39" s="439"/>
      <c r="AJ39" s="440"/>
      <c r="AK39" s="445"/>
      <c r="AL39" s="446"/>
      <c r="AM39" s="446"/>
      <c r="AN39" s="444"/>
    </row>
    <row r="40" spans="2:40" ht="13.5" customHeight="1" x14ac:dyDescent="0.15">
      <c r="B40" s="107"/>
      <c r="C40" s="106"/>
      <c r="D40" s="106"/>
      <c r="E40" s="106"/>
      <c r="F40" s="466"/>
      <c r="G40" s="440"/>
      <c r="H40" s="440"/>
      <c r="I40" s="7"/>
      <c r="J40" s="78"/>
      <c r="K40" s="7"/>
      <c r="L40" s="6"/>
      <c r="M40" s="443"/>
      <c r="N40" s="444"/>
      <c r="O40" s="7"/>
      <c r="P40" s="7"/>
      <c r="Q40" s="6"/>
      <c r="R40" s="6"/>
      <c r="S40" s="7"/>
      <c r="T40" s="15"/>
      <c r="U40" s="7"/>
      <c r="V40" s="15"/>
      <c r="W40" s="73"/>
      <c r="X40" s="73"/>
      <c r="Y40" s="73"/>
      <c r="Z40" s="73"/>
      <c r="AA40" s="48"/>
      <c r="AB40" s="49"/>
      <c r="AC40" s="441"/>
      <c r="AD40" s="442"/>
      <c r="AE40" s="73"/>
      <c r="AF40" s="73"/>
      <c r="AG40" s="48"/>
      <c r="AH40" s="49"/>
      <c r="AI40" s="439"/>
      <c r="AJ40" s="440"/>
      <c r="AK40" s="445"/>
      <c r="AL40" s="446"/>
      <c r="AM40" s="446"/>
      <c r="AN40" s="444"/>
    </row>
    <row r="41" spans="2:40" ht="13.5" customHeight="1" x14ac:dyDescent="0.15">
      <c r="B41" s="107"/>
      <c r="C41" s="106"/>
      <c r="D41" s="106"/>
      <c r="E41" s="106"/>
      <c r="F41" s="466"/>
      <c r="G41" s="440"/>
      <c r="H41" s="440"/>
      <c r="I41" s="7"/>
      <c r="J41" s="78"/>
      <c r="K41" s="7"/>
      <c r="L41" s="6"/>
      <c r="M41" s="443"/>
      <c r="N41" s="444"/>
      <c r="O41" s="7"/>
      <c r="P41" s="7"/>
      <c r="Q41" s="6"/>
      <c r="R41" s="6"/>
      <c r="S41" s="7"/>
      <c r="T41" s="15"/>
      <c r="U41" s="7"/>
      <c r="V41" s="15"/>
      <c r="W41" s="73"/>
      <c r="X41" s="73"/>
      <c r="Y41" s="73"/>
      <c r="Z41" s="73"/>
      <c r="AA41" s="48"/>
      <c r="AB41" s="49"/>
      <c r="AC41" s="441"/>
      <c r="AD41" s="442"/>
      <c r="AE41" s="73"/>
      <c r="AF41" s="73"/>
      <c r="AG41" s="48"/>
      <c r="AH41" s="49"/>
      <c r="AI41" s="439"/>
      <c r="AJ41" s="440"/>
      <c r="AK41" s="445"/>
      <c r="AL41" s="446"/>
      <c r="AM41" s="446"/>
      <c r="AN41" s="444"/>
    </row>
    <row r="42" spans="2:40" ht="13.5" customHeight="1" x14ac:dyDescent="0.15">
      <c r="B42" s="107"/>
      <c r="C42" s="106"/>
      <c r="D42" s="106"/>
      <c r="E42" s="106"/>
      <c r="F42" s="466"/>
      <c r="G42" s="440"/>
      <c r="H42" s="440"/>
      <c r="I42" s="7"/>
      <c r="J42" s="78"/>
      <c r="K42" s="7"/>
      <c r="L42" s="6"/>
      <c r="M42" s="443"/>
      <c r="N42" s="444"/>
      <c r="O42" s="7"/>
      <c r="P42" s="7"/>
      <c r="Q42" s="6"/>
      <c r="R42" s="6"/>
      <c r="S42" s="7"/>
      <c r="T42" s="15"/>
      <c r="U42" s="7"/>
      <c r="V42" s="15"/>
      <c r="W42" s="73"/>
      <c r="X42" s="73"/>
      <c r="Y42" s="73"/>
      <c r="Z42" s="73"/>
      <c r="AA42" s="48"/>
      <c r="AB42" s="49"/>
      <c r="AC42" s="441"/>
      <c r="AD42" s="442"/>
      <c r="AE42" s="73"/>
      <c r="AF42" s="73"/>
      <c r="AG42" s="48"/>
      <c r="AH42" s="49"/>
      <c r="AI42" s="439"/>
      <c r="AJ42" s="440"/>
      <c r="AK42" s="445"/>
      <c r="AL42" s="446"/>
      <c r="AM42" s="446"/>
      <c r="AN42" s="444"/>
    </row>
    <row r="43" spans="2:40" ht="13.5" customHeight="1" x14ac:dyDescent="0.15">
      <c r="B43" s="107"/>
      <c r="C43" s="106"/>
      <c r="D43" s="106"/>
      <c r="E43" s="106"/>
      <c r="F43" s="466"/>
      <c r="G43" s="440"/>
      <c r="H43" s="440"/>
      <c r="I43" s="7"/>
      <c r="J43" s="78"/>
      <c r="K43" s="7"/>
      <c r="L43" s="6"/>
      <c r="M43" s="443"/>
      <c r="N43" s="444"/>
      <c r="O43" s="7"/>
      <c r="P43" s="7"/>
      <c r="Q43" s="6"/>
      <c r="R43" s="6"/>
      <c r="S43" s="7"/>
      <c r="T43" s="15"/>
      <c r="U43" s="7"/>
      <c r="V43" s="15"/>
      <c r="W43" s="73"/>
      <c r="X43" s="73"/>
      <c r="Y43" s="73"/>
      <c r="Z43" s="73"/>
      <c r="AA43" s="48"/>
      <c r="AB43" s="49"/>
      <c r="AC43" s="441"/>
      <c r="AD43" s="442"/>
      <c r="AE43" s="73"/>
      <c r="AF43" s="73"/>
      <c r="AG43" s="48"/>
      <c r="AH43" s="49"/>
      <c r="AI43" s="439"/>
      <c r="AJ43" s="440"/>
      <c r="AK43" s="445"/>
      <c r="AL43" s="446"/>
      <c r="AM43" s="446"/>
      <c r="AN43" s="444"/>
    </row>
    <row r="44" spans="2:40" ht="13.5" customHeight="1" x14ac:dyDescent="0.15">
      <c r="B44" s="107"/>
      <c r="C44" s="106"/>
      <c r="D44" s="106"/>
      <c r="E44" s="106"/>
      <c r="F44" s="439"/>
      <c r="G44" s="440"/>
      <c r="H44" s="440"/>
      <c r="I44" s="7"/>
      <c r="J44" s="78"/>
      <c r="K44" s="7"/>
      <c r="L44" s="6"/>
      <c r="M44" s="443"/>
      <c r="N44" s="444"/>
      <c r="O44" s="7"/>
      <c r="P44" s="6"/>
      <c r="Q44" s="6"/>
      <c r="R44" s="6"/>
      <c r="S44" s="6"/>
      <c r="T44" s="73"/>
      <c r="U44" s="73"/>
      <c r="V44" s="73"/>
      <c r="W44" s="73"/>
      <c r="X44" s="73"/>
      <c r="Y44" s="73"/>
      <c r="Z44" s="73"/>
      <c r="AA44" s="48"/>
      <c r="AB44" s="49"/>
      <c r="AC44" s="441"/>
      <c r="AD44" s="442"/>
      <c r="AE44" s="73"/>
      <c r="AF44" s="73"/>
      <c r="AG44" s="48"/>
      <c r="AH44" s="49"/>
      <c r="AI44" s="439"/>
      <c r="AJ44" s="440"/>
      <c r="AK44" s="445"/>
      <c r="AL44" s="446"/>
      <c r="AM44" s="446"/>
      <c r="AN44" s="444"/>
    </row>
    <row r="45" spans="2:40" ht="13.5" customHeight="1" x14ac:dyDescent="0.15">
      <c r="B45" s="107"/>
      <c r="C45" s="106"/>
      <c r="D45" s="106"/>
      <c r="E45" s="106"/>
      <c r="F45" s="439"/>
      <c r="G45" s="440"/>
      <c r="H45" s="440"/>
      <c r="I45" s="7"/>
      <c r="J45" s="78"/>
      <c r="K45" s="7"/>
      <c r="L45" s="6"/>
      <c r="M45" s="443"/>
      <c r="N45" s="444"/>
      <c r="O45" s="7"/>
      <c r="P45" s="6"/>
      <c r="Q45" s="6"/>
      <c r="R45" s="6"/>
      <c r="S45" s="6"/>
      <c r="T45" s="73"/>
      <c r="U45" s="73"/>
      <c r="V45" s="73"/>
      <c r="W45" s="73"/>
      <c r="X45" s="73"/>
      <c r="Y45" s="73"/>
      <c r="Z45" s="73"/>
      <c r="AA45" s="48"/>
      <c r="AB45" s="49"/>
      <c r="AC45" s="441"/>
      <c r="AD45" s="442"/>
      <c r="AE45" s="73"/>
      <c r="AF45" s="73"/>
      <c r="AG45" s="48"/>
      <c r="AH45" s="49"/>
      <c r="AI45" s="439"/>
      <c r="AJ45" s="440"/>
      <c r="AK45" s="445"/>
      <c r="AL45" s="446"/>
      <c r="AM45" s="446"/>
      <c r="AN45" s="444"/>
    </row>
    <row r="46" spans="2:40" ht="13.5" customHeight="1" x14ac:dyDescent="0.15">
      <c r="B46" s="107"/>
      <c r="C46" s="106"/>
      <c r="D46" s="106"/>
      <c r="E46" s="106"/>
      <c r="F46" s="439"/>
      <c r="G46" s="440"/>
      <c r="H46" s="440"/>
      <c r="I46" s="7"/>
      <c r="J46" s="78"/>
      <c r="K46" s="7"/>
      <c r="L46" s="6"/>
      <c r="M46" s="443"/>
      <c r="N46" s="444"/>
      <c r="O46" s="7"/>
      <c r="P46" s="6"/>
      <c r="Q46" s="6"/>
      <c r="R46" s="6"/>
      <c r="S46" s="6"/>
      <c r="T46" s="73"/>
      <c r="U46" s="73"/>
      <c r="V46" s="73"/>
      <c r="W46" s="73"/>
      <c r="X46" s="73"/>
      <c r="Y46" s="73"/>
      <c r="Z46" s="73"/>
      <c r="AA46" s="48"/>
      <c r="AB46" s="49"/>
      <c r="AC46" s="441"/>
      <c r="AD46" s="442"/>
      <c r="AE46" s="73"/>
      <c r="AF46" s="73"/>
      <c r="AG46" s="48"/>
      <c r="AH46" s="49"/>
      <c r="AI46" s="439"/>
      <c r="AJ46" s="440"/>
      <c r="AK46" s="445"/>
      <c r="AL46" s="446"/>
      <c r="AM46" s="446"/>
      <c r="AN46" s="444"/>
    </row>
    <row r="47" spans="2:40" ht="13.5" customHeight="1" x14ac:dyDescent="0.15">
      <c r="B47" s="107"/>
      <c r="C47" s="106"/>
      <c r="D47" s="106"/>
      <c r="E47" s="106"/>
      <c r="F47" s="439"/>
      <c r="G47" s="440"/>
      <c r="H47" s="440"/>
      <c r="I47" s="7"/>
      <c r="J47" s="78"/>
      <c r="K47" s="7"/>
      <c r="L47" s="6"/>
      <c r="M47" s="443"/>
      <c r="N47" s="444"/>
      <c r="O47" s="7"/>
      <c r="P47" s="6"/>
      <c r="Q47" s="6"/>
      <c r="R47" s="6"/>
      <c r="S47" s="6"/>
      <c r="T47" s="73"/>
      <c r="U47" s="73"/>
      <c r="V47" s="73"/>
      <c r="W47" s="73"/>
      <c r="X47" s="73"/>
      <c r="Y47" s="73"/>
      <c r="Z47" s="73"/>
      <c r="AA47" s="48"/>
      <c r="AB47" s="49"/>
      <c r="AC47" s="441"/>
      <c r="AD47" s="442"/>
      <c r="AE47" s="73"/>
      <c r="AF47" s="73"/>
      <c r="AG47" s="48"/>
      <c r="AH47" s="49"/>
      <c r="AI47" s="439"/>
      <c r="AJ47" s="440"/>
      <c r="AK47" s="445"/>
      <c r="AL47" s="446"/>
      <c r="AM47" s="446"/>
      <c r="AN47" s="444"/>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41">
    <mergeCell ref="F41:H41"/>
    <mergeCell ref="M41:N41"/>
    <mergeCell ref="AC41:AD41"/>
    <mergeCell ref="AI41:AJ41"/>
    <mergeCell ref="AK41:AN41"/>
    <mergeCell ref="F42:H42"/>
    <mergeCell ref="M42:N42"/>
    <mergeCell ref="AC42:AD42"/>
    <mergeCell ref="AI42:AJ42"/>
    <mergeCell ref="AK42:AN42"/>
    <mergeCell ref="F39:H39"/>
    <mergeCell ref="M39:N39"/>
    <mergeCell ref="AC39:AD39"/>
    <mergeCell ref="AI39:AJ39"/>
    <mergeCell ref="AK39:AN39"/>
    <mergeCell ref="F40:H40"/>
    <mergeCell ref="M40:N40"/>
    <mergeCell ref="AC40:AD40"/>
    <mergeCell ref="AI40:AJ40"/>
    <mergeCell ref="AK40:AN40"/>
    <mergeCell ref="F37:H37"/>
    <mergeCell ref="M37:N37"/>
    <mergeCell ref="AC37:AD37"/>
    <mergeCell ref="AI37:AJ37"/>
    <mergeCell ref="AK37:AN37"/>
    <mergeCell ref="F38:H38"/>
    <mergeCell ref="M38:N38"/>
    <mergeCell ref="AC38:AD38"/>
    <mergeCell ref="AI38:AJ38"/>
    <mergeCell ref="AK38:AN38"/>
    <mergeCell ref="F35:H35"/>
    <mergeCell ref="M35:N35"/>
    <mergeCell ref="AC35:AD35"/>
    <mergeCell ref="AI35:AJ35"/>
    <mergeCell ref="AK35:AN35"/>
    <mergeCell ref="F36:H36"/>
    <mergeCell ref="M36:N36"/>
    <mergeCell ref="AC36:AD36"/>
    <mergeCell ref="AI36:AJ36"/>
    <mergeCell ref="AK36:AN36"/>
    <mergeCell ref="F33:H33"/>
    <mergeCell ref="M33:N33"/>
    <mergeCell ref="AC33:AD33"/>
    <mergeCell ref="AI33:AJ33"/>
    <mergeCell ref="AK33:AN33"/>
    <mergeCell ref="F34:H34"/>
    <mergeCell ref="M34:N34"/>
    <mergeCell ref="AC34:AD34"/>
    <mergeCell ref="AI34:AJ34"/>
    <mergeCell ref="AK34:AN34"/>
    <mergeCell ref="F31:H31"/>
    <mergeCell ref="M31:N31"/>
    <mergeCell ref="AC31:AD31"/>
    <mergeCell ref="AI31:AJ31"/>
    <mergeCell ref="AK31:AN31"/>
    <mergeCell ref="F32:H32"/>
    <mergeCell ref="M32:N32"/>
    <mergeCell ref="AC32:AD32"/>
    <mergeCell ref="AI32:AJ32"/>
    <mergeCell ref="AK32:AN32"/>
    <mergeCell ref="F29:H29"/>
    <mergeCell ref="M29:N29"/>
    <mergeCell ref="AC29:AD29"/>
    <mergeCell ref="AI29:AJ29"/>
    <mergeCell ref="AK29:AN29"/>
    <mergeCell ref="F30:H30"/>
    <mergeCell ref="M30:N30"/>
    <mergeCell ref="AC30:AD30"/>
    <mergeCell ref="AI30:AJ30"/>
    <mergeCell ref="AK30:AN30"/>
    <mergeCell ref="F27:H27"/>
    <mergeCell ref="M27:N27"/>
    <mergeCell ref="AC27:AD27"/>
    <mergeCell ref="AI27:AJ27"/>
    <mergeCell ref="AK27:AN27"/>
    <mergeCell ref="F28:H28"/>
    <mergeCell ref="M28:N28"/>
    <mergeCell ref="AC28:AD28"/>
    <mergeCell ref="AI28:AJ28"/>
    <mergeCell ref="AK28:AN28"/>
    <mergeCell ref="F25:H25"/>
    <mergeCell ref="M25:N25"/>
    <mergeCell ref="AC25:AD25"/>
    <mergeCell ref="AI25:AJ25"/>
    <mergeCell ref="AK25:AN25"/>
    <mergeCell ref="F26:H26"/>
    <mergeCell ref="M26:N26"/>
    <mergeCell ref="AC26:AD26"/>
    <mergeCell ref="AI26:AJ26"/>
    <mergeCell ref="AK26:AN26"/>
    <mergeCell ref="F23:H23"/>
    <mergeCell ref="M23:N23"/>
    <mergeCell ref="AC23:AD23"/>
    <mergeCell ref="AI23:AJ23"/>
    <mergeCell ref="AK23:AN23"/>
    <mergeCell ref="F24:H24"/>
    <mergeCell ref="M24:N24"/>
    <mergeCell ref="AC24:AD24"/>
    <mergeCell ref="AI24:AJ24"/>
    <mergeCell ref="AK24:AN24"/>
    <mergeCell ref="AI20:AJ20"/>
    <mergeCell ref="AK20:AN20"/>
    <mergeCell ref="F21:H21"/>
    <mergeCell ref="M21:N21"/>
    <mergeCell ref="AC21:AD21"/>
    <mergeCell ref="AI21:AJ21"/>
    <mergeCell ref="AK21:AN21"/>
    <mergeCell ref="F22:H22"/>
    <mergeCell ref="M22:N22"/>
    <mergeCell ref="AC22:AD22"/>
    <mergeCell ref="AI22:AJ22"/>
    <mergeCell ref="AK22:AN22"/>
    <mergeCell ref="F47:H47"/>
    <mergeCell ref="M47:N47"/>
    <mergeCell ref="AC47:AD47"/>
    <mergeCell ref="AI47:AJ47"/>
    <mergeCell ref="AK47:AN47"/>
    <mergeCell ref="F18:H18"/>
    <mergeCell ref="M18:N18"/>
    <mergeCell ref="AC18:AD18"/>
    <mergeCell ref="AI18:AJ18"/>
    <mergeCell ref="AK18:AN18"/>
    <mergeCell ref="F45:H45"/>
    <mergeCell ref="M45:N45"/>
    <mergeCell ref="AC45:AD45"/>
    <mergeCell ref="AI45:AJ45"/>
    <mergeCell ref="AK45:AN45"/>
    <mergeCell ref="F46:H46"/>
    <mergeCell ref="M46:N46"/>
    <mergeCell ref="AC46:AD46"/>
    <mergeCell ref="AI46:AJ46"/>
    <mergeCell ref="AK46:AN46"/>
    <mergeCell ref="F43:H43"/>
    <mergeCell ref="M43:N43"/>
    <mergeCell ref="AC43:AD43"/>
    <mergeCell ref="AI43:AJ43"/>
    <mergeCell ref="AK43:AN43"/>
    <mergeCell ref="F44:H44"/>
    <mergeCell ref="M44:N44"/>
    <mergeCell ref="AC44:AD44"/>
    <mergeCell ref="AI44:AJ44"/>
    <mergeCell ref="AK44:AN44"/>
    <mergeCell ref="F16:H16"/>
    <mergeCell ref="M16:N16"/>
    <mergeCell ref="AC16:AD16"/>
    <mergeCell ref="AI16:AJ16"/>
    <mergeCell ref="AK16:AN16"/>
    <mergeCell ref="F17:H17"/>
    <mergeCell ref="M17:N17"/>
    <mergeCell ref="AC17:AD17"/>
    <mergeCell ref="AI17:AJ17"/>
    <mergeCell ref="AK17:AN17"/>
    <mergeCell ref="F19:H19"/>
    <mergeCell ref="M19:N19"/>
    <mergeCell ref="AC19:AD19"/>
    <mergeCell ref="AI19:AJ19"/>
    <mergeCell ref="AK19:AN19"/>
    <mergeCell ref="F20:H20"/>
    <mergeCell ref="M20:N20"/>
    <mergeCell ref="AC20:AD20"/>
    <mergeCell ref="F14:H14"/>
    <mergeCell ref="M14:N14"/>
    <mergeCell ref="AC14:AD14"/>
    <mergeCell ref="AI14:AJ14"/>
    <mergeCell ref="AK14:AN14"/>
    <mergeCell ref="F15:H15"/>
    <mergeCell ref="M15:N15"/>
    <mergeCell ref="AC15:AD15"/>
    <mergeCell ref="AI15:AJ15"/>
    <mergeCell ref="AK15:AN15"/>
    <mergeCell ref="F12:H12"/>
    <mergeCell ref="M12:N12"/>
    <mergeCell ref="AC12:AD12"/>
    <mergeCell ref="AI12:AJ12"/>
    <mergeCell ref="AK12:AN12"/>
    <mergeCell ref="F13:H13"/>
    <mergeCell ref="M13:N13"/>
    <mergeCell ref="AC13:AD13"/>
    <mergeCell ref="AI13:AJ13"/>
    <mergeCell ref="AK13:AN13"/>
    <mergeCell ref="F10:H10"/>
    <mergeCell ref="M10:N10"/>
    <mergeCell ref="AC10:AD10"/>
    <mergeCell ref="AI10:AJ10"/>
    <mergeCell ref="AK10:AN10"/>
    <mergeCell ref="F11:H11"/>
    <mergeCell ref="M11:N11"/>
    <mergeCell ref="AC11:AD11"/>
    <mergeCell ref="AI11:AJ11"/>
    <mergeCell ref="AK11:AN11"/>
    <mergeCell ref="B6:B9"/>
    <mergeCell ref="C6:C8"/>
    <mergeCell ref="D6:E7"/>
    <mergeCell ref="F6:J7"/>
    <mergeCell ref="K6:N7"/>
    <mergeCell ref="O6:AD6"/>
    <mergeCell ref="F8:H9"/>
    <mergeCell ref="I8:I9"/>
    <mergeCell ref="J8:J9"/>
    <mergeCell ref="K8:K9"/>
    <mergeCell ref="L8:L9"/>
    <mergeCell ref="M8:N9"/>
    <mergeCell ref="V8:V9"/>
    <mergeCell ref="Y8:Y9"/>
    <mergeCell ref="Z8:Z9"/>
    <mergeCell ref="AA8:AA9"/>
    <mergeCell ref="AB8:AB9"/>
    <mergeCell ref="AK6:AN9"/>
    <mergeCell ref="O7:Q7"/>
    <mergeCell ref="S7:T7"/>
    <mergeCell ref="U7:X7"/>
    <mergeCell ref="Y7:AB7"/>
    <mergeCell ref="AC7:AD9"/>
    <mergeCell ref="P8:P9"/>
    <mergeCell ref="Q8:Q9"/>
    <mergeCell ref="R8:R9"/>
    <mergeCell ref="W8:W9"/>
    <mergeCell ref="X8:X9"/>
    <mergeCell ref="O8:O9"/>
    <mergeCell ref="S8:S9"/>
    <mergeCell ref="T8:T9"/>
    <mergeCell ref="U8:U9"/>
    <mergeCell ref="AE6:AJ7"/>
    <mergeCell ref="AG8:AG9"/>
    <mergeCell ref="AH8:AH9"/>
    <mergeCell ref="AI8:AJ9"/>
    <mergeCell ref="AE8:AE9"/>
    <mergeCell ref="AF8:AF9"/>
    <mergeCell ref="B3:AN3"/>
    <mergeCell ref="B4:D4"/>
    <mergeCell ref="E4:I4"/>
    <mergeCell ref="J4:L4"/>
    <mergeCell ref="M4:R4"/>
    <mergeCell ref="S4:X5"/>
    <mergeCell ref="Y4:AD5"/>
    <mergeCell ref="AE4:AH5"/>
    <mergeCell ref="AI4:AN5"/>
    <mergeCell ref="B5:D5"/>
    <mergeCell ref="E5:I5"/>
    <mergeCell ref="J5:L5"/>
    <mergeCell ref="M5:R5"/>
  </mergeCells>
  <phoneticPr fontId="11"/>
  <dataValidations count="1">
    <dataValidation type="list" allowBlank="1" showInputMessage="1" showErrorMessage="1" sqref="U18:U43 K10:L47" xr:uid="{433E39B8-AD1E-450A-9485-6616CB80A574}">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31"/>
  <sheetViews>
    <sheetView showGridLines="0" showZeros="0" view="pageBreakPreview" zoomScaleNormal="70" zoomScaleSheetLayoutView="100" workbookViewId="0">
      <selection activeCell="W2" sqref="W2:AB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1" customFormat="1" ht="24.95" customHeight="1" x14ac:dyDescent="0.15">
      <c r="B3" s="555" t="s">
        <v>210</v>
      </c>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row>
    <row r="4" spans="2:35" ht="20.100000000000001" customHeight="1" x14ac:dyDescent="0.15">
      <c r="B4" s="556" t="s">
        <v>60</v>
      </c>
      <c r="C4" s="557"/>
      <c r="D4" s="558"/>
      <c r="E4" s="559" t="str">
        <f>'様式A-1'!D3</f>
        <v>ムクノトンネル　クダリ</v>
      </c>
      <c r="F4" s="560"/>
      <c r="G4" s="560"/>
      <c r="H4" s="560"/>
      <c r="I4" s="561"/>
      <c r="J4" s="562" t="s">
        <v>61</v>
      </c>
      <c r="K4" s="562"/>
      <c r="L4" s="562"/>
      <c r="M4" s="563" t="str">
        <f>'様式A-1'!J3</f>
        <v>山口県道57号下関港線（下り）</v>
      </c>
      <c r="N4" s="563"/>
      <c r="O4" s="563"/>
      <c r="P4" s="563"/>
      <c r="Q4" s="563"/>
      <c r="R4" s="563"/>
      <c r="S4" s="537" t="s">
        <v>68</v>
      </c>
      <c r="T4" s="538"/>
      <c r="U4" s="538"/>
      <c r="V4" s="539"/>
      <c r="W4" s="543" t="str">
        <f>'様式A-1'!K5</f>
        <v>アジア航測株式会社</v>
      </c>
      <c r="X4" s="544"/>
      <c r="Y4" s="544"/>
      <c r="Z4" s="544"/>
      <c r="AA4" s="544"/>
      <c r="AB4" s="545"/>
      <c r="AC4" s="549" t="s">
        <v>211</v>
      </c>
      <c r="AD4" s="550"/>
      <c r="AE4" s="551"/>
      <c r="AF4" s="564">
        <f>'様式A-1'!R5</f>
        <v>46069</v>
      </c>
      <c r="AG4" s="565"/>
      <c r="AH4" s="565"/>
      <c r="AI4" s="566"/>
    </row>
    <row r="5" spans="2:35" ht="20.100000000000001" customHeight="1" x14ac:dyDescent="0.15">
      <c r="B5" s="570" t="s">
        <v>167</v>
      </c>
      <c r="C5" s="571"/>
      <c r="D5" s="572"/>
      <c r="E5" s="573" t="str">
        <f>'様式A-1'!D4</f>
        <v>椋野トンネル（下り）</v>
      </c>
      <c r="F5" s="574"/>
      <c r="G5" s="574"/>
      <c r="H5" s="574"/>
      <c r="I5" s="575"/>
      <c r="J5" s="576" t="s">
        <v>168</v>
      </c>
      <c r="K5" s="576"/>
      <c r="L5" s="576"/>
      <c r="M5" s="563" t="str">
        <f>'様式A-1'!R3</f>
        <v>山口県
下関土木建築事務所</v>
      </c>
      <c r="N5" s="563"/>
      <c r="O5" s="563"/>
      <c r="P5" s="563"/>
      <c r="Q5" s="563"/>
      <c r="R5" s="563"/>
      <c r="S5" s="540"/>
      <c r="T5" s="541"/>
      <c r="U5" s="541"/>
      <c r="V5" s="542"/>
      <c r="W5" s="546"/>
      <c r="X5" s="547"/>
      <c r="Y5" s="547"/>
      <c r="Z5" s="547"/>
      <c r="AA5" s="547"/>
      <c r="AB5" s="548"/>
      <c r="AC5" s="552"/>
      <c r="AD5" s="553"/>
      <c r="AE5" s="554"/>
      <c r="AF5" s="567"/>
      <c r="AG5" s="568"/>
      <c r="AH5" s="568"/>
      <c r="AI5" s="569"/>
    </row>
    <row r="6" spans="2:35" ht="26.25" customHeight="1" x14ac:dyDescent="0.15">
      <c r="B6" s="533" t="s">
        <v>212</v>
      </c>
      <c r="C6" s="535"/>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row>
    <row r="7" spans="2:35" ht="35.450000000000003" customHeight="1" x14ac:dyDescent="0.15">
      <c r="B7" s="534"/>
      <c r="C7" s="536"/>
      <c r="D7" s="536"/>
      <c r="E7" s="536"/>
      <c r="F7" s="536"/>
      <c r="G7" s="536"/>
      <c r="H7" s="536"/>
      <c r="I7" s="536"/>
      <c r="J7" s="536"/>
      <c r="K7" s="536"/>
      <c r="L7" s="536"/>
      <c r="M7" s="536"/>
      <c r="N7" s="536"/>
      <c r="O7" s="536"/>
      <c r="P7" s="536"/>
      <c r="Q7" s="536"/>
      <c r="R7" s="536"/>
      <c r="S7" s="536"/>
      <c r="T7" s="536"/>
      <c r="U7" s="536"/>
      <c r="V7" s="536"/>
      <c r="W7" s="536"/>
      <c r="X7" s="536"/>
      <c r="Y7" s="536"/>
      <c r="Z7" s="536"/>
      <c r="AA7" s="536"/>
      <c r="AB7" s="536"/>
      <c r="AC7" s="536"/>
      <c r="AD7" s="536"/>
      <c r="AE7" s="536"/>
      <c r="AF7" s="536"/>
      <c r="AG7" s="536"/>
      <c r="AH7" s="536"/>
      <c r="AI7" s="536"/>
    </row>
    <row r="8" spans="2:35" ht="35.450000000000003" customHeight="1" x14ac:dyDescent="0.15">
      <c r="B8" s="534"/>
      <c r="C8" s="536"/>
      <c r="D8" s="536"/>
      <c r="E8" s="536"/>
      <c r="F8" s="536"/>
      <c r="G8" s="536"/>
      <c r="H8" s="536"/>
      <c r="I8" s="536"/>
      <c r="J8" s="536"/>
      <c r="K8" s="536"/>
      <c r="L8" s="536"/>
      <c r="M8" s="536"/>
      <c r="N8" s="536"/>
      <c r="O8" s="536"/>
      <c r="P8" s="536"/>
      <c r="Q8" s="536"/>
      <c r="R8" s="536"/>
      <c r="S8" s="536"/>
      <c r="T8" s="536"/>
      <c r="U8" s="536"/>
      <c r="V8" s="536"/>
      <c r="W8" s="536"/>
      <c r="X8" s="536"/>
      <c r="Y8" s="536"/>
      <c r="Z8" s="536"/>
      <c r="AA8" s="536"/>
      <c r="AB8" s="536"/>
      <c r="AC8" s="536"/>
      <c r="AD8" s="536"/>
      <c r="AE8" s="536"/>
      <c r="AF8" s="536"/>
      <c r="AG8" s="536"/>
      <c r="AH8" s="536"/>
      <c r="AI8" s="536"/>
    </row>
    <row r="9" spans="2:35" ht="35.450000000000003" customHeight="1" x14ac:dyDescent="0.15">
      <c r="B9" s="534"/>
      <c r="C9" s="536"/>
      <c r="D9" s="536"/>
      <c r="E9" s="536"/>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row>
    <row r="10" spans="2:35" ht="35.450000000000003" customHeight="1" x14ac:dyDescent="0.15">
      <c r="B10" s="534"/>
      <c r="C10" s="536"/>
      <c r="D10" s="536"/>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row>
    <row r="11" spans="2:35" ht="35.450000000000003" customHeight="1" x14ac:dyDescent="0.15">
      <c r="B11" s="534"/>
      <c r="C11" s="536"/>
      <c r="D11" s="536"/>
      <c r="E11" s="536"/>
      <c r="F11" s="536"/>
      <c r="G11" s="536"/>
      <c r="H11" s="536"/>
      <c r="I11" s="536"/>
      <c r="J11" s="536"/>
      <c r="K11" s="536"/>
      <c r="L11" s="536"/>
      <c r="M11" s="536"/>
      <c r="N11" s="536"/>
      <c r="O11" s="536"/>
      <c r="P11" s="536"/>
      <c r="Q11" s="536"/>
      <c r="R11" s="536"/>
      <c r="S11" s="536"/>
      <c r="T11" s="536"/>
      <c r="U11" s="536"/>
      <c r="V11" s="536"/>
      <c r="W11" s="536"/>
      <c r="X11" s="536"/>
      <c r="Y11" s="536"/>
      <c r="Z11" s="536"/>
      <c r="AA11" s="536"/>
      <c r="AB11" s="536"/>
      <c r="AC11" s="536"/>
      <c r="AD11" s="536"/>
      <c r="AE11" s="536"/>
      <c r="AF11" s="536"/>
      <c r="AG11" s="536"/>
      <c r="AH11" s="536"/>
      <c r="AI11" s="536"/>
    </row>
    <row r="12" spans="2:35" ht="35.450000000000003" customHeight="1" x14ac:dyDescent="0.15">
      <c r="B12" s="534"/>
      <c r="C12" s="536"/>
      <c r="D12" s="536"/>
      <c r="E12" s="536"/>
      <c r="F12" s="536"/>
      <c r="G12" s="536"/>
      <c r="H12" s="536"/>
      <c r="I12" s="536"/>
      <c r="J12" s="536"/>
      <c r="K12" s="536"/>
      <c r="L12" s="536"/>
      <c r="M12" s="536"/>
      <c r="N12" s="536"/>
      <c r="O12" s="536"/>
      <c r="P12" s="536"/>
      <c r="Q12" s="536"/>
      <c r="R12" s="536"/>
      <c r="S12" s="536"/>
      <c r="T12" s="536"/>
      <c r="U12" s="536"/>
      <c r="V12" s="536"/>
      <c r="W12" s="536"/>
      <c r="X12" s="536"/>
      <c r="Y12" s="536"/>
      <c r="Z12" s="536"/>
      <c r="AA12" s="536"/>
      <c r="AB12" s="536"/>
      <c r="AC12" s="536"/>
      <c r="AD12" s="536"/>
      <c r="AE12" s="536"/>
      <c r="AF12" s="536"/>
      <c r="AG12" s="536"/>
      <c r="AH12" s="536"/>
      <c r="AI12" s="536"/>
    </row>
    <row r="13" spans="2:35" ht="35.450000000000003" customHeight="1" x14ac:dyDescent="0.15">
      <c r="B13" s="534"/>
      <c r="C13" s="536"/>
      <c r="D13" s="536"/>
      <c r="E13" s="536"/>
      <c r="F13" s="536"/>
      <c r="G13" s="536"/>
      <c r="H13" s="536"/>
      <c r="I13" s="536"/>
      <c r="J13" s="536"/>
      <c r="K13" s="536"/>
      <c r="L13" s="536"/>
      <c r="M13" s="536"/>
      <c r="N13" s="536"/>
      <c r="O13" s="536"/>
      <c r="P13" s="536"/>
      <c r="Q13" s="536"/>
      <c r="R13" s="536"/>
      <c r="S13" s="536"/>
      <c r="T13" s="536"/>
      <c r="U13" s="536"/>
      <c r="V13" s="536"/>
      <c r="W13" s="536"/>
      <c r="X13" s="536"/>
      <c r="Y13" s="536"/>
      <c r="Z13" s="536"/>
      <c r="AA13" s="536"/>
      <c r="AB13" s="536"/>
      <c r="AC13" s="536"/>
      <c r="AD13" s="536"/>
      <c r="AE13" s="536"/>
      <c r="AF13" s="536"/>
      <c r="AG13" s="536"/>
      <c r="AH13" s="536"/>
      <c r="AI13" s="536"/>
    </row>
    <row r="14" spans="2:35" ht="35.450000000000003" customHeight="1" x14ac:dyDescent="0.15">
      <c r="B14" s="534"/>
      <c r="C14" s="536"/>
      <c r="D14" s="536"/>
      <c r="E14" s="536"/>
      <c r="F14" s="536"/>
      <c r="G14" s="536"/>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row>
    <row r="15" spans="2:35" ht="35.450000000000003" customHeight="1" x14ac:dyDescent="0.15">
      <c r="B15" s="534"/>
      <c r="C15" s="536"/>
      <c r="D15" s="536"/>
      <c r="E15" s="536"/>
      <c r="F15" s="536"/>
      <c r="G15" s="536"/>
      <c r="H15" s="536"/>
      <c r="I15" s="536"/>
      <c r="J15" s="536"/>
      <c r="K15" s="536"/>
      <c r="L15" s="536"/>
      <c r="M15" s="536"/>
      <c r="N15" s="536"/>
      <c r="O15" s="536"/>
      <c r="P15" s="536"/>
      <c r="Q15" s="536"/>
      <c r="R15" s="536"/>
      <c r="S15" s="536"/>
      <c r="T15" s="536"/>
      <c r="U15" s="536"/>
      <c r="V15" s="536"/>
      <c r="W15" s="536"/>
      <c r="X15" s="536"/>
      <c r="Y15" s="536"/>
      <c r="Z15" s="536"/>
      <c r="AA15" s="536"/>
      <c r="AB15" s="536"/>
      <c r="AC15" s="536"/>
      <c r="AD15" s="536"/>
      <c r="AE15" s="536"/>
      <c r="AF15" s="536"/>
      <c r="AG15" s="536"/>
      <c r="AH15" s="536"/>
      <c r="AI15" s="536"/>
    </row>
    <row r="16" spans="2:35" ht="35.450000000000003" customHeight="1" x14ac:dyDescent="0.15">
      <c r="B16" s="534"/>
      <c r="C16" s="536"/>
      <c r="D16" s="536"/>
      <c r="E16" s="536"/>
      <c r="F16" s="536"/>
      <c r="G16" s="536"/>
      <c r="H16" s="536"/>
      <c r="I16" s="536"/>
      <c r="J16" s="536"/>
      <c r="K16" s="536"/>
      <c r="L16" s="536"/>
      <c r="M16" s="536"/>
      <c r="N16" s="536"/>
      <c r="O16" s="536"/>
      <c r="P16" s="536"/>
      <c r="Q16" s="536"/>
      <c r="R16" s="536"/>
      <c r="S16" s="536"/>
      <c r="T16" s="536"/>
      <c r="U16" s="536"/>
      <c r="V16" s="536"/>
      <c r="W16" s="536"/>
      <c r="X16" s="536"/>
      <c r="Y16" s="536"/>
      <c r="Z16" s="536"/>
      <c r="AA16" s="536"/>
      <c r="AB16" s="536"/>
      <c r="AC16" s="536"/>
      <c r="AD16" s="536"/>
      <c r="AE16" s="536"/>
      <c r="AF16" s="536"/>
      <c r="AG16" s="536"/>
      <c r="AH16" s="536"/>
      <c r="AI16" s="536"/>
    </row>
    <row r="17" spans="2:35" ht="35.450000000000003" customHeight="1" x14ac:dyDescent="0.15">
      <c r="B17" s="534"/>
      <c r="C17" s="536"/>
      <c r="D17" s="536"/>
      <c r="E17" s="536"/>
      <c r="F17" s="536"/>
      <c r="G17" s="536"/>
      <c r="H17" s="536"/>
      <c r="I17" s="536"/>
      <c r="J17" s="536"/>
      <c r="K17" s="536"/>
      <c r="L17" s="536"/>
      <c r="M17" s="536"/>
      <c r="N17" s="536"/>
      <c r="O17" s="536"/>
      <c r="P17" s="536"/>
      <c r="Q17" s="536"/>
      <c r="R17" s="536"/>
      <c r="S17" s="536"/>
      <c r="T17" s="536"/>
      <c r="U17" s="536"/>
      <c r="V17" s="536"/>
      <c r="W17" s="536"/>
      <c r="X17" s="536"/>
      <c r="Y17" s="536"/>
      <c r="Z17" s="536"/>
      <c r="AA17" s="536"/>
      <c r="AB17" s="536"/>
      <c r="AC17" s="536"/>
      <c r="AD17" s="536"/>
      <c r="AE17" s="536"/>
      <c r="AF17" s="536"/>
      <c r="AG17" s="536"/>
      <c r="AH17" s="536"/>
      <c r="AI17" s="536"/>
    </row>
    <row r="18" spans="2:35" ht="53.25" customHeight="1" x14ac:dyDescent="0.15">
      <c r="B18" s="534"/>
      <c r="C18" s="536"/>
      <c r="D18" s="536"/>
      <c r="E18" s="536"/>
      <c r="F18" s="536"/>
      <c r="G18" s="536"/>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row>
    <row r="19" spans="2:35" ht="26.25" customHeight="1" x14ac:dyDescent="0.15">
      <c r="B19" s="533" t="s">
        <v>212</v>
      </c>
      <c r="C19" s="535"/>
      <c r="D19" s="535"/>
      <c r="E19" s="535"/>
      <c r="F19" s="535"/>
      <c r="G19" s="535"/>
      <c r="H19" s="535"/>
      <c r="I19" s="535"/>
      <c r="J19" s="535"/>
      <c r="K19" s="535"/>
      <c r="L19" s="535"/>
      <c r="M19" s="535"/>
      <c r="N19" s="535"/>
      <c r="O19" s="535"/>
      <c r="P19" s="535"/>
      <c r="Q19" s="535"/>
      <c r="R19" s="535"/>
      <c r="S19" s="535"/>
      <c r="T19" s="535"/>
      <c r="U19" s="535"/>
      <c r="V19" s="535"/>
      <c r="W19" s="535"/>
      <c r="X19" s="535"/>
      <c r="Y19" s="535"/>
      <c r="Z19" s="535"/>
      <c r="AA19" s="535"/>
      <c r="AB19" s="535"/>
      <c r="AC19" s="535"/>
      <c r="AD19" s="535"/>
      <c r="AE19" s="535"/>
      <c r="AF19" s="535"/>
      <c r="AG19" s="535"/>
      <c r="AH19" s="535"/>
      <c r="AI19" s="535"/>
    </row>
    <row r="20" spans="2:35" ht="35.450000000000003" customHeight="1" x14ac:dyDescent="0.15">
      <c r="B20" s="534"/>
      <c r="C20" s="536"/>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6"/>
      <c r="AB20" s="536"/>
      <c r="AC20" s="536"/>
      <c r="AD20" s="536"/>
      <c r="AE20" s="536"/>
      <c r="AF20" s="536"/>
      <c r="AG20" s="536"/>
      <c r="AH20" s="536"/>
      <c r="AI20" s="536"/>
    </row>
    <row r="21" spans="2:35" ht="35.450000000000003" customHeight="1" x14ac:dyDescent="0.15">
      <c r="B21" s="534"/>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row>
    <row r="22" spans="2:35" ht="35.450000000000003" customHeight="1" x14ac:dyDescent="0.15">
      <c r="B22" s="534"/>
      <c r="C22" s="536"/>
      <c r="D22" s="536"/>
      <c r="E22" s="536"/>
      <c r="F22" s="536"/>
      <c r="G22" s="536"/>
      <c r="H22" s="536"/>
      <c r="I22" s="536"/>
      <c r="J22" s="536"/>
      <c r="K22" s="536"/>
      <c r="L22" s="536"/>
      <c r="M22" s="536"/>
      <c r="N22" s="536"/>
      <c r="O22" s="536"/>
      <c r="P22" s="536"/>
      <c r="Q22" s="536"/>
      <c r="R22" s="536"/>
      <c r="S22" s="536"/>
      <c r="T22" s="536"/>
      <c r="U22" s="536"/>
      <c r="V22" s="536"/>
      <c r="W22" s="536"/>
      <c r="X22" s="536"/>
      <c r="Y22" s="536"/>
      <c r="Z22" s="536"/>
      <c r="AA22" s="536"/>
      <c r="AB22" s="536"/>
      <c r="AC22" s="536"/>
      <c r="AD22" s="536"/>
      <c r="AE22" s="536"/>
      <c r="AF22" s="536"/>
      <c r="AG22" s="536"/>
      <c r="AH22" s="536"/>
      <c r="AI22" s="536"/>
    </row>
    <row r="23" spans="2:35" ht="35.450000000000003" customHeight="1" x14ac:dyDescent="0.15">
      <c r="B23" s="534"/>
      <c r="C23" s="536"/>
      <c r="D23" s="536"/>
      <c r="E23" s="536"/>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row>
    <row r="24" spans="2:35" ht="35.450000000000003" customHeight="1" x14ac:dyDescent="0.15">
      <c r="B24" s="534"/>
      <c r="C24" s="536"/>
      <c r="D24" s="536"/>
      <c r="E24" s="536"/>
      <c r="F24" s="536"/>
      <c r="G24" s="536"/>
      <c r="H24" s="536"/>
      <c r="I24" s="536"/>
      <c r="J24" s="536"/>
      <c r="K24" s="536"/>
      <c r="L24" s="536"/>
      <c r="M24" s="536"/>
      <c r="N24" s="536"/>
      <c r="O24" s="536"/>
      <c r="P24" s="536"/>
      <c r="Q24" s="536"/>
      <c r="R24" s="536"/>
      <c r="S24" s="536"/>
      <c r="T24" s="536"/>
      <c r="U24" s="536"/>
      <c r="V24" s="536"/>
      <c r="W24" s="536"/>
      <c r="X24" s="536"/>
      <c r="Y24" s="536"/>
      <c r="Z24" s="536"/>
      <c r="AA24" s="536"/>
      <c r="AB24" s="536"/>
      <c r="AC24" s="536"/>
      <c r="AD24" s="536"/>
      <c r="AE24" s="536"/>
      <c r="AF24" s="536"/>
      <c r="AG24" s="536"/>
      <c r="AH24" s="536"/>
      <c r="AI24" s="536"/>
    </row>
    <row r="25" spans="2:35" ht="35.450000000000003" customHeight="1" x14ac:dyDescent="0.15">
      <c r="B25" s="534"/>
      <c r="C25" s="536"/>
      <c r="D25" s="536"/>
      <c r="E25" s="536"/>
      <c r="F25" s="536"/>
      <c r="G25" s="536"/>
      <c r="H25" s="536"/>
      <c r="I25" s="536"/>
      <c r="J25" s="536"/>
      <c r="K25" s="536"/>
      <c r="L25" s="536"/>
      <c r="M25" s="536"/>
      <c r="N25" s="536"/>
      <c r="O25" s="536"/>
      <c r="P25" s="536"/>
      <c r="Q25" s="536"/>
      <c r="R25" s="536"/>
      <c r="S25" s="536"/>
      <c r="T25" s="536"/>
      <c r="U25" s="536"/>
      <c r="V25" s="536"/>
      <c r="W25" s="536"/>
      <c r="X25" s="536"/>
      <c r="Y25" s="536"/>
      <c r="Z25" s="536"/>
      <c r="AA25" s="536"/>
      <c r="AB25" s="536"/>
      <c r="AC25" s="536"/>
      <c r="AD25" s="536"/>
      <c r="AE25" s="536"/>
      <c r="AF25" s="536"/>
      <c r="AG25" s="536"/>
      <c r="AH25" s="536"/>
      <c r="AI25" s="536"/>
    </row>
    <row r="26" spans="2:35" ht="35.450000000000003" customHeight="1" x14ac:dyDescent="0.15">
      <c r="B26" s="534"/>
      <c r="C26" s="536"/>
      <c r="D26" s="536"/>
      <c r="E26" s="536"/>
      <c r="F26" s="536"/>
      <c r="G26" s="536"/>
      <c r="H26" s="536"/>
      <c r="I26" s="536"/>
      <c r="J26" s="536"/>
      <c r="K26" s="536"/>
      <c r="L26" s="536"/>
      <c r="M26" s="536"/>
      <c r="N26" s="536"/>
      <c r="O26" s="536"/>
      <c r="P26" s="536"/>
      <c r="Q26" s="536"/>
      <c r="R26" s="536"/>
      <c r="S26" s="536"/>
      <c r="T26" s="536"/>
      <c r="U26" s="536"/>
      <c r="V26" s="536"/>
      <c r="W26" s="536"/>
      <c r="X26" s="536"/>
      <c r="Y26" s="536"/>
      <c r="Z26" s="536"/>
      <c r="AA26" s="536"/>
      <c r="AB26" s="536"/>
      <c r="AC26" s="536"/>
      <c r="AD26" s="536"/>
      <c r="AE26" s="536"/>
      <c r="AF26" s="536"/>
      <c r="AG26" s="536"/>
      <c r="AH26" s="536"/>
      <c r="AI26" s="536"/>
    </row>
    <row r="27" spans="2:35" ht="35.450000000000003" customHeight="1" x14ac:dyDescent="0.15">
      <c r="B27" s="534"/>
      <c r="C27" s="536"/>
      <c r="D27" s="536"/>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row>
    <row r="28" spans="2:35" ht="35.450000000000003" customHeight="1" x14ac:dyDescent="0.15">
      <c r="B28" s="534"/>
      <c r="C28" s="536"/>
      <c r="D28" s="536"/>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row>
    <row r="29" spans="2:35" ht="35.450000000000003" customHeight="1" x14ac:dyDescent="0.15">
      <c r="B29" s="534"/>
      <c r="C29" s="536"/>
      <c r="D29" s="536"/>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row>
    <row r="30" spans="2:35" ht="35.450000000000003" customHeight="1" x14ac:dyDescent="0.15">
      <c r="B30" s="534"/>
      <c r="C30" s="536"/>
      <c r="D30" s="536"/>
      <c r="E30" s="536"/>
      <c r="F30" s="536"/>
      <c r="G30" s="536"/>
      <c r="H30" s="536"/>
      <c r="I30" s="536"/>
      <c r="J30" s="536"/>
      <c r="K30" s="536"/>
      <c r="L30" s="536"/>
      <c r="M30" s="536"/>
      <c r="N30" s="536"/>
      <c r="O30" s="536"/>
      <c r="P30" s="536"/>
      <c r="Q30" s="536"/>
      <c r="R30" s="536"/>
      <c r="S30" s="536"/>
      <c r="T30" s="536"/>
      <c r="U30" s="536"/>
      <c r="V30" s="536"/>
      <c r="W30" s="536"/>
      <c r="X30" s="536"/>
      <c r="Y30" s="536"/>
      <c r="Z30" s="536"/>
      <c r="AA30" s="536"/>
      <c r="AB30" s="536"/>
      <c r="AC30" s="536"/>
      <c r="AD30" s="536"/>
      <c r="AE30" s="536"/>
      <c r="AF30" s="536"/>
      <c r="AG30" s="536"/>
      <c r="AH30" s="536"/>
      <c r="AI30" s="536"/>
    </row>
    <row r="31" spans="2:35" ht="53.25" customHeight="1" x14ac:dyDescent="0.15">
      <c r="B31" s="534"/>
      <c r="C31" s="536"/>
      <c r="D31" s="536"/>
      <c r="E31" s="536"/>
      <c r="F31" s="536"/>
      <c r="G31" s="536"/>
      <c r="H31" s="536"/>
      <c r="I31" s="536"/>
      <c r="J31" s="536"/>
      <c r="K31" s="536"/>
      <c r="L31" s="536"/>
      <c r="M31" s="536"/>
      <c r="N31" s="536"/>
      <c r="O31" s="536"/>
      <c r="P31" s="536"/>
      <c r="Q31" s="536"/>
      <c r="R31" s="536"/>
      <c r="S31" s="536"/>
      <c r="T31" s="536"/>
      <c r="U31" s="536"/>
      <c r="V31" s="536"/>
      <c r="W31" s="536"/>
      <c r="X31" s="536"/>
      <c r="Y31" s="536"/>
      <c r="Z31" s="536"/>
      <c r="AA31" s="536"/>
      <c r="AB31" s="536"/>
      <c r="AC31" s="536"/>
      <c r="AD31" s="536"/>
      <c r="AE31" s="536"/>
      <c r="AF31" s="536"/>
      <c r="AG31" s="536"/>
      <c r="AH31" s="536"/>
      <c r="AI31" s="536"/>
    </row>
  </sheetData>
  <mergeCells count="17">
    <mergeCell ref="B3:AI3"/>
    <mergeCell ref="B4:D4"/>
    <mergeCell ref="E4:I4"/>
    <mergeCell ref="J4:L4"/>
    <mergeCell ref="M4:R4"/>
    <mergeCell ref="AF4:AI5"/>
    <mergeCell ref="B5:D5"/>
    <mergeCell ref="E5:I5"/>
    <mergeCell ref="J5:L5"/>
    <mergeCell ref="M5:R5"/>
    <mergeCell ref="B19:B31"/>
    <mergeCell ref="C19:AI31"/>
    <mergeCell ref="B6:B18"/>
    <mergeCell ref="C6:AI18"/>
    <mergeCell ref="S4:V5"/>
    <mergeCell ref="W4:AB5"/>
    <mergeCell ref="AC4:AE5"/>
  </mergeCells>
  <phoneticPr fontId="11"/>
  <printOptions horizontalCentered="1" verticalCentered="1"/>
  <pageMargins left="0.23622047244094491" right="0.23622047244094491" top="0.55118110236220474" bottom="0.55118110236220474" header="0.31496062992125984" footer="0.31496062992125984"/>
  <pageSetup paperSize="9" fitToWidth="0" orientation="landscape" copies="2" r:id="rId1"/>
  <headerFooter alignWithMargins="0"/>
  <rowBreaks count="1" manualBreakCount="1">
    <brk id="18" min="1" max="3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7DD4-180B-45ED-9CA2-04C8F0545F9E}">
  <sheetPr>
    <pageSetUpPr fitToPage="1"/>
  </sheetPr>
  <dimension ref="B1:AA37"/>
  <sheetViews>
    <sheetView showGridLines="0" view="pageBreakPreview" zoomScaleNormal="70" zoomScaleSheetLayoutView="100" workbookViewId="0">
      <selection activeCell="X12" sqref="X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5" t="s">
        <v>213</v>
      </c>
      <c r="C2" s="180"/>
      <c r="D2" s="180"/>
      <c r="E2" s="180"/>
      <c r="F2" s="180"/>
      <c r="G2" s="180"/>
      <c r="H2" s="180"/>
      <c r="I2" s="180"/>
      <c r="J2" s="180"/>
      <c r="K2" s="180"/>
      <c r="L2" s="180"/>
      <c r="M2" s="182"/>
      <c r="N2" s="383" t="s">
        <v>214</v>
      </c>
      <c r="O2" s="383"/>
      <c r="P2" s="577">
        <v>45890</v>
      </c>
      <c r="Q2" s="578"/>
      <c r="R2" s="579"/>
      <c r="S2" s="383" t="s">
        <v>215</v>
      </c>
      <c r="T2" s="383"/>
      <c r="U2" s="383"/>
      <c r="V2" s="580" t="s">
        <v>1078</v>
      </c>
      <c r="W2" s="580"/>
      <c r="X2" s="580"/>
      <c r="Y2" s="580"/>
      <c r="Z2" s="580"/>
    </row>
    <row r="3" spans="2:27" ht="20.100000000000001" customHeight="1" x14ac:dyDescent="0.15">
      <c r="B3" s="234" t="s">
        <v>60</v>
      </c>
      <c r="C3" s="369" t="str">
        <f>'様式A-1'!D3</f>
        <v>ムクノトンネル　クダリ</v>
      </c>
      <c r="D3" s="370"/>
      <c r="E3" s="370"/>
      <c r="F3" s="371"/>
      <c r="G3" s="379" t="s">
        <v>216</v>
      </c>
      <c r="H3" s="369" t="str">
        <f>'様式A-1'!J3</f>
        <v>山口県道57号下関港線（下り）</v>
      </c>
      <c r="I3" s="370"/>
      <c r="J3" s="371"/>
      <c r="K3" s="379" t="s">
        <v>217</v>
      </c>
      <c r="L3" s="581" t="str">
        <f>'様式A-1'!R3</f>
        <v>山口県
下関土木建築事務所</v>
      </c>
      <c r="M3" s="581"/>
      <c r="N3" s="581"/>
      <c r="O3" s="581"/>
      <c r="P3" s="581"/>
      <c r="Q3" s="341" t="s">
        <v>218</v>
      </c>
      <c r="R3" s="343"/>
      <c r="S3" s="369" t="s">
        <v>557</v>
      </c>
      <c r="T3" s="370"/>
      <c r="U3" s="371"/>
      <c r="V3" s="583" t="s">
        <v>219</v>
      </c>
      <c r="W3" s="183" t="s">
        <v>220</v>
      </c>
      <c r="X3" s="585">
        <v>33.970559999999999</v>
      </c>
      <c r="Y3" s="586"/>
      <c r="Z3" s="587"/>
    </row>
    <row r="4" spans="2:27" ht="20.100000000000001" customHeight="1" x14ac:dyDescent="0.15">
      <c r="B4" s="231" t="s">
        <v>64</v>
      </c>
      <c r="C4" s="372" t="str">
        <f>'様式A-1'!D4</f>
        <v>椋野トンネル（下り）</v>
      </c>
      <c r="D4" s="373"/>
      <c r="E4" s="373"/>
      <c r="F4" s="374"/>
      <c r="G4" s="353"/>
      <c r="H4" s="372"/>
      <c r="I4" s="373"/>
      <c r="J4" s="374"/>
      <c r="K4" s="353"/>
      <c r="L4" s="582"/>
      <c r="M4" s="582"/>
      <c r="N4" s="582"/>
      <c r="O4" s="582"/>
      <c r="P4" s="582"/>
      <c r="Q4" s="344"/>
      <c r="R4" s="346"/>
      <c r="S4" s="372" t="s">
        <v>564</v>
      </c>
      <c r="T4" s="373"/>
      <c r="U4" s="374"/>
      <c r="V4" s="584"/>
      <c r="W4" s="243" t="s">
        <v>221</v>
      </c>
      <c r="X4" s="588">
        <v>130.94306</v>
      </c>
      <c r="Y4" s="586"/>
      <c r="Z4" s="587"/>
    </row>
    <row r="5" spans="2:27" ht="20.100000000000001" customHeight="1" x14ac:dyDescent="0.15">
      <c r="B5" s="589" t="s">
        <v>66</v>
      </c>
      <c r="C5" s="238" t="s">
        <v>67</v>
      </c>
      <c r="D5" s="329" t="str">
        <f>'様式A-1'!E5</f>
        <v>山口県下関市椋野町</v>
      </c>
      <c r="E5" s="330"/>
      <c r="F5" s="330"/>
      <c r="G5" s="336" t="s">
        <v>222</v>
      </c>
      <c r="H5" s="337"/>
      <c r="I5" s="329" t="s">
        <v>435</v>
      </c>
      <c r="J5" s="330"/>
      <c r="K5" s="331"/>
      <c r="L5" s="383" t="s">
        <v>70</v>
      </c>
      <c r="M5" s="383"/>
      <c r="N5" s="232" t="s">
        <v>71</v>
      </c>
      <c r="O5" s="184">
        <f>'様式A-1'!Z5</f>
        <v>385</v>
      </c>
      <c r="P5" s="233" t="s">
        <v>72</v>
      </c>
      <c r="Q5" s="595" t="s">
        <v>223</v>
      </c>
      <c r="R5" s="591" t="s">
        <v>565</v>
      </c>
      <c r="S5" s="379" t="s">
        <v>224</v>
      </c>
      <c r="T5" s="379"/>
      <c r="U5" s="185" t="s">
        <v>433</v>
      </c>
      <c r="V5" s="341" t="s">
        <v>225</v>
      </c>
      <c r="W5" s="183" t="s">
        <v>220</v>
      </c>
      <c r="X5" s="588">
        <v>33.973230000000001</v>
      </c>
      <c r="Y5" s="586"/>
      <c r="Z5" s="587"/>
    </row>
    <row r="6" spans="2:27" ht="20.100000000000001" customHeight="1" x14ac:dyDescent="0.15">
      <c r="B6" s="590"/>
      <c r="C6" s="238" t="s">
        <v>73</v>
      </c>
      <c r="D6" s="593" t="str">
        <f>'様式A-1'!E6</f>
        <v>山口県下関市椋野町</v>
      </c>
      <c r="E6" s="330"/>
      <c r="F6" s="330"/>
      <c r="G6" s="383" t="s">
        <v>226</v>
      </c>
      <c r="H6" s="383"/>
      <c r="I6" s="594" t="str">
        <f>'様式A-1'!K7</f>
        <v>1973年</v>
      </c>
      <c r="J6" s="330"/>
      <c r="K6" s="331"/>
      <c r="L6" s="383" t="s">
        <v>227</v>
      </c>
      <c r="M6" s="383"/>
      <c r="N6" s="232" t="s">
        <v>71</v>
      </c>
      <c r="O6" s="229">
        <f>'様式A-1'!E15</f>
        <v>9.25</v>
      </c>
      <c r="P6" s="233" t="s">
        <v>72</v>
      </c>
      <c r="Q6" s="346"/>
      <c r="R6" s="592"/>
      <c r="S6" s="383" t="s">
        <v>228</v>
      </c>
      <c r="T6" s="383"/>
      <c r="U6" s="186"/>
      <c r="V6" s="344"/>
      <c r="W6" s="183" t="s">
        <v>221</v>
      </c>
      <c r="X6" s="588">
        <v>130.94597999999999</v>
      </c>
      <c r="Y6" s="586"/>
      <c r="Z6" s="587"/>
    </row>
    <row r="7" spans="2:27" ht="7.5" customHeight="1" x14ac:dyDescent="0.15">
      <c r="B7" s="617" t="s">
        <v>229</v>
      </c>
      <c r="C7" s="617"/>
      <c r="D7" s="618" t="s">
        <v>917</v>
      </c>
      <c r="E7" s="618"/>
      <c r="F7" s="187"/>
      <c r="G7" s="187"/>
      <c r="H7" s="187"/>
      <c r="I7" s="187"/>
      <c r="J7" s="187"/>
      <c r="K7" s="187"/>
      <c r="L7" s="187"/>
      <c r="M7" s="187"/>
      <c r="N7" s="187"/>
      <c r="O7" s="187"/>
      <c r="P7" s="187"/>
      <c r="Q7" s="187"/>
      <c r="R7" s="187"/>
      <c r="S7" s="187"/>
      <c r="T7" s="187"/>
      <c r="U7" s="187"/>
      <c r="V7" s="187"/>
      <c r="W7" s="187"/>
      <c r="X7" s="188"/>
      <c r="Y7" s="188"/>
      <c r="Z7" s="189"/>
    </row>
    <row r="8" spans="2:27" ht="21.75" customHeight="1" x14ac:dyDescent="0.15">
      <c r="B8" s="617"/>
      <c r="C8" s="617"/>
      <c r="D8" s="618"/>
      <c r="E8" s="618"/>
      <c r="F8" s="190"/>
      <c r="G8" s="619" t="s">
        <v>230</v>
      </c>
      <c r="H8" s="595"/>
      <c r="I8" s="624" t="s">
        <v>231</v>
      </c>
      <c r="J8" s="191" t="s">
        <v>232</v>
      </c>
      <c r="K8" s="192" t="s">
        <v>233</v>
      </c>
      <c r="L8" s="606">
        <v>54</v>
      </c>
      <c r="M8" s="607"/>
      <c r="N8" s="238" t="s">
        <v>234</v>
      </c>
      <c r="O8" s="608">
        <v>0</v>
      </c>
      <c r="P8" s="608"/>
      <c r="Q8" s="238" t="s">
        <v>235</v>
      </c>
      <c r="R8" s="606">
        <v>0</v>
      </c>
      <c r="S8" s="607"/>
      <c r="T8" s="619" t="s">
        <v>236</v>
      </c>
      <c r="U8" s="595"/>
      <c r="V8" s="619" t="s">
        <v>237</v>
      </c>
      <c r="W8" s="595"/>
      <c r="X8" s="596">
        <v>1</v>
      </c>
      <c r="Y8" s="597"/>
      <c r="Z8" s="190"/>
      <c r="AA8" s="102"/>
    </row>
    <row r="9" spans="2:27" ht="10.9" customHeight="1" x14ac:dyDescent="0.15">
      <c r="B9" s="617"/>
      <c r="C9" s="617"/>
      <c r="D9" s="618"/>
      <c r="E9" s="618"/>
      <c r="F9" s="190"/>
      <c r="G9" s="620"/>
      <c r="H9" s="621"/>
      <c r="I9" s="625"/>
      <c r="J9" s="600" t="s">
        <v>238</v>
      </c>
      <c r="K9" s="602" t="s">
        <v>233</v>
      </c>
      <c r="L9" s="596">
        <v>73</v>
      </c>
      <c r="M9" s="597"/>
      <c r="N9" s="600" t="s">
        <v>234</v>
      </c>
      <c r="O9" s="596">
        <v>0</v>
      </c>
      <c r="P9" s="597"/>
      <c r="Q9" s="600" t="s">
        <v>235</v>
      </c>
      <c r="R9" s="596">
        <v>0</v>
      </c>
      <c r="S9" s="597"/>
      <c r="T9" s="620"/>
      <c r="U9" s="621"/>
      <c r="V9" s="622"/>
      <c r="W9" s="623"/>
      <c r="X9" s="598"/>
      <c r="Y9" s="599"/>
      <c r="Z9" s="190"/>
      <c r="AA9" s="102"/>
    </row>
    <row r="10" spans="2:27" ht="10.9" customHeight="1" x14ac:dyDescent="0.15">
      <c r="B10" s="617"/>
      <c r="C10" s="617"/>
      <c r="D10" s="618"/>
      <c r="E10" s="618"/>
      <c r="F10" s="190"/>
      <c r="G10" s="620"/>
      <c r="H10" s="621"/>
      <c r="I10" s="625"/>
      <c r="J10" s="601"/>
      <c r="K10" s="603"/>
      <c r="L10" s="604"/>
      <c r="M10" s="605"/>
      <c r="N10" s="601"/>
      <c r="O10" s="604"/>
      <c r="P10" s="605"/>
      <c r="Q10" s="601"/>
      <c r="R10" s="604"/>
      <c r="S10" s="605"/>
      <c r="T10" s="620"/>
      <c r="U10" s="621"/>
      <c r="V10" s="610" t="s">
        <v>239</v>
      </c>
      <c r="W10" s="611"/>
      <c r="X10" s="596">
        <v>17</v>
      </c>
      <c r="Y10" s="597"/>
      <c r="Z10" s="190"/>
      <c r="AA10" s="102"/>
    </row>
    <row r="11" spans="2:27" ht="21.75" customHeight="1" x14ac:dyDescent="0.15">
      <c r="B11" s="617"/>
      <c r="C11" s="617"/>
      <c r="D11" s="618"/>
      <c r="E11" s="618"/>
      <c r="F11" s="190"/>
      <c r="G11" s="622"/>
      <c r="H11" s="623"/>
      <c r="I11" s="626"/>
      <c r="J11" s="238" t="s">
        <v>240</v>
      </c>
      <c r="K11" s="192" t="s">
        <v>233</v>
      </c>
      <c r="L11" s="614">
        <v>3</v>
      </c>
      <c r="M11" s="615"/>
      <c r="N11" s="238" t="s">
        <v>234</v>
      </c>
      <c r="O11" s="616">
        <v>0</v>
      </c>
      <c r="P11" s="616"/>
      <c r="Q11" s="238" t="s">
        <v>235</v>
      </c>
      <c r="R11" s="614">
        <v>0</v>
      </c>
      <c r="S11" s="615"/>
      <c r="T11" s="622"/>
      <c r="U11" s="623"/>
      <c r="V11" s="612"/>
      <c r="W11" s="613"/>
      <c r="X11" s="604"/>
      <c r="Y11" s="605"/>
      <c r="Z11" s="190"/>
      <c r="AA11" s="102"/>
    </row>
    <row r="12" spans="2:27" ht="21.75" customHeight="1" x14ac:dyDescent="0.15">
      <c r="B12" s="354" t="s">
        <v>241</v>
      </c>
      <c r="C12" s="190"/>
      <c r="D12" s="193"/>
      <c r="E12" s="193"/>
      <c r="F12" s="190"/>
      <c r="G12" s="190"/>
      <c r="H12" s="190"/>
      <c r="I12" s="190"/>
      <c r="J12" s="190"/>
      <c r="K12" s="190"/>
      <c r="L12" s="190"/>
      <c r="M12" s="190"/>
      <c r="N12" s="190"/>
      <c r="O12" s="190"/>
      <c r="P12" s="190"/>
      <c r="Q12" s="190"/>
      <c r="R12" s="190"/>
      <c r="S12" s="190"/>
      <c r="T12" s="190"/>
      <c r="U12" s="190"/>
      <c r="V12" s="190"/>
      <c r="W12" s="190"/>
      <c r="X12" s="190"/>
      <c r="Y12" s="190"/>
      <c r="Z12" s="190"/>
      <c r="AA12" s="102"/>
    </row>
    <row r="13" spans="2:27" ht="21.75" customHeight="1" x14ac:dyDescent="0.15">
      <c r="B13" s="355"/>
      <c r="C13" s="190"/>
      <c r="D13" s="193"/>
      <c r="E13" s="193"/>
      <c r="F13" s="190"/>
      <c r="G13" s="190"/>
      <c r="H13" s="190"/>
      <c r="I13" s="190"/>
      <c r="J13" s="190"/>
      <c r="K13" s="190"/>
      <c r="L13" s="190"/>
      <c r="M13" s="190"/>
      <c r="N13" s="190"/>
      <c r="O13" s="190"/>
      <c r="P13" s="190"/>
      <c r="Q13" s="190"/>
      <c r="R13" s="190"/>
      <c r="S13" s="190"/>
      <c r="T13" s="190"/>
      <c r="U13" s="190"/>
      <c r="V13" s="194"/>
      <c r="W13" s="194"/>
      <c r="X13" s="194"/>
      <c r="Y13" s="194"/>
      <c r="Z13" s="190"/>
      <c r="AA13" s="102"/>
    </row>
    <row r="14" spans="2:27" ht="21.75" customHeight="1" x14ac:dyDescent="0.15">
      <c r="B14" s="355"/>
      <c r="C14" s="190"/>
      <c r="D14" s="193"/>
      <c r="E14" s="193"/>
      <c r="F14" s="190"/>
      <c r="G14" s="190"/>
      <c r="H14" s="190"/>
      <c r="I14" s="190"/>
      <c r="J14" s="190"/>
      <c r="K14" s="190"/>
      <c r="L14" s="190"/>
      <c r="M14" s="190"/>
      <c r="N14" s="190"/>
      <c r="O14" s="190"/>
      <c r="P14" s="190"/>
      <c r="Q14" s="190"/>
      <c r="R14" s="190"/>
      <c r="S14" s="190"/>
      <c r="T14" s="194"/>
      <c r="U14" s="194"/>
      <c r="V14" s="195"/>
      <c r="W14" s="195"/>
      <c r="X14" s="195"/>
      <c r="Y14" s="195"/>
      <c r="Z14" s="196"/>
      <c r="AA14" s="102"/>
    </row>
    <row r="15" spans="2:27" ht="21.75" customHeight="1" x14ac:dyDescent="0.15">
      <c r="B15" s="355"/>
      <c r="C15" s="190"/>
      <c r="D15" s="193"/>
      <c r="E15" s="193"/>
      <c r="F15" s="190"/>
      <c r="G15" s="190"/>
      <c r="H15" s="190"/>
      <c r="I15" s="190"/>
      <c r="J15" s="190"/>
      <c r="K15" s="190"/>
      <c r="L15" s="190"/>
      <c r="M15" s="190"/>
      <c r="N15" s="190"/>
      <c r="O15" s="190"/>
      <c r="P15" s="190"/>
      <c r="Q15" s="190"/>
      <c r="R15" s="190"/>
      <c r="S15" s="190"/>
      <c r="T15" s="194"/>
      <c r="U15" s="194"/>
      <c r="V15" s="190"/>
      <c r="W15" s="190"/>
      <c r="X15" s="197"/>
      <c r="Y15" s="197"/>
      <c r="Z15" s="196"/>
    </row>
    <row r="16" spans="2:27" ht="21.75" customHeight="1" x14ac:dyDescent="0.15">
      <c r="B16" s="355"/>
      <c r="C16" s="190"/>
      <c r="D16" s="193"/>
      <c r="E16" s="193"/>
      <c r="F16" s="190"/>
      <c r="G16" s="190"/>
      <c r="H16" s="190"/>
      <c r="I16" s="190"/>
      <c r="J16" s="190"/>
      <c r="K16" s="190"/>
      <c r="L16" s="190"/>
      <c r="M16" s="190"/>
      <c r="N16" s="190"/>
      <c r="O16" s="190"/>
      <c r="P16" s="190"/>
      <c r="Q16" s="190"/>
      <c r="R16" s="190"/>
      <c r="S16" s="190"/>
      <c r="T16" s="198"/>
      <c r="U16" s="198"/>
      <c r="V16" s="198"/>
      <c r="W16" s="198"/>
      <c r="X16" s="198"/>
      <c r="Y16" s="198"/>
      <c r="Z16" s="196"/>
    </row>
    <row r="17" spans="2:26" ht="21.75" customHeight="1" x14ac:dyDescent="0.15">
      <c r="B17" s="355"/>
      <c r="C17" s="190"/>
      <c r="D17" s="193"/>
      <c r="E17" s="193"/>
      <c r="F17" s="190"/>
      <c r="G17" s="190"/>
      <c r="H17" s="190"/>
      <c r="I17" s="190"/>
      <c r="J17" s="190"/>
      <c r="K17" s="190"/>
      <c r="L17" s="190"/>
      <c r="M17" s="190"/>
      <c r="N17" s="190"/>
      <c r="O17" s="190"/>
      <c r="P17" s="190"/>
      <c r="Q17" s="190"/>
      <c r="R17" s="190"/>
      <c r="S17" s="190"/>
      <c r="T17" s="190"/>
      <c r="U17" s="190"/>
      <c r="V17" s="194"/>
      <c r="W17" s="194"/>
      <c r="X17" s="194"/>
      <c r="Y17" s="194"/>
      <c r="Z17" s="196"/>
    </row>
    <row r="18" spans="2:26" ht="21.75" customHeight="1" x14ac:dyDescent="0.15">
      <c r="B18" s="355"/>
      <c r="C18" s="190"/>
      <c r="D18" s="193"/>
      <c r="E18" s="193"/>
      <c r="F18" s="190"/>
      <c r="G18" s="190"/>
      <c r="H18" s="190"/>
      <c r="I18" s="190"/>
      <c r="J18" s="190"/>
      <c r="K18" s="190"/>
      <c r="L18" s="190"/>
      <c r="M18" s="190"/>
      <c r="N18" s="190"/>
      <c r="O18" s="190"/>
      <c r="P18" s="190"/>
      <c r="Q18" s="190"/>
      <c r="R18" s="190"/>
      <c r="S18" s="190"/>
      <c r="T18" s="190"/>
      <c r="U18" s="190"/>
      <c r="V18" s="190"/>
      <c r="W18" s="190"/>
      <c r="X18" s="197"/>
      <c r="Y18" s="197"/>
      <c r="Z18" s="196"/>
    </row>
    <row r="19" spans="2:26" ht="21.75" customHeight="1" x14ac:dyDescent="0.15">
      <c r="B19" s="355"/>
      <c r="C19" s="190"/>
      <c r="D19" s="193"/>
      <c r="E19" s="193"/>
      <c r="F19" s="190"/>
      <c r="G19" s="190"/>
      <c r="H19" s="190"/>
      <c r="I19" s="190"/>
      <c r="J19" s="190"/>
      <c r="K19" s="190"/>
      <c r="L19" s="190"/>
      <c r="M19" s="190"/>
      <c r="N19" s="190"/>
      <c r="O19" s="190"/>
      <c r="P19" s="190"/>
      <c r="Q19" s="190"/>
      <c r="R19" s="190"/>
      <c r="S19" s="190"/>
      <c r="T19" s="190"/>
      <c r="U19" s="190"/>
      <c r="V19" s="190"/>
      <c r="W19" s="190"/>
      <c r="X19" s="197"/>
      <c r="Y19" s="197"/>
      <c r="Z19" s="196"/>
    </row>
    <row r="20" spans="2:26" ht="21.75" customHeight="1" x14ac:dyDescent="0.15">
      <c r="B20" s="355"/>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9"/>
    </row>
    <row r="21" spans="2:26" ht="21.75" customHeight="1" x14ac:dyDescent="0.15">
      <c r="B21" s="355"/>
      <c r="C21" s="194"/>
      <c r="D21" s="194"/>
      <c r="E21" s="194"/>
      <c r="F21" s="194"/>
      <c r="G21" s="194"/>
      <c r="H21" s="200"/>
      <c r="I21" s="194"/>
      <c r="J21" s="194"/>
      <c r="K21" s="194"/>
      <c r="L21" s="194"/>
      <c r="M21" s="200"/>
      <c r="N21" s="200"/>
      <c r="O21" s="200"/>
      <c r="P21" s="194"/>
      <c r="Q21" s="200"/>
      <c r="R21" s="194"/>
      <c r="S21" s="194"/>
      <c r="T21" s="194"/>
      <c r="U21" s="194"/>
      <c r="V21" s="194"/>
      <c r="W21" s="194"/>
      <c r="X21" s="194"/>
      <c r="Y21" s="194"/>
      <c r="Z21" s="201"/>
    </row>
    <row r="22" spans="2:26" ht="21.75" customHeight="1" x14ac:dyDescent="0.15">
      <c r="B22" s="355"/>
      <c r="C22" s="194"/>
      <c r="D22" s="194"/>
      <c r="E22" s="194"/>
      <c r="F22" s="194"/>
      <c r="G22" s="194"/>
      <c r="H22" s="200"/>
      <c r="I22" s="194"/>
      <c r="J22" s="194"/>
      <c r="K22" s="194"/>
      <c r="L22" s="194"/>
      <c r="M22" s="200"/>
      <c r="N22" s="200"/>
      <c r="O22" s="200"/>
      <c r="P22" s="194"/>
      <c r="Q22" s="200"/>
      <c r="R22" s="194"/>
      <c r="S22" s="194"/>
      <c r="T22" s="194"/>
      <c r="U22" s="194"/>
      <c r="V22" s="194"/>
      <c r="W22" s="194"/>
      <c r="X22" s="194"/>
      <c r="Y22" s="194"/>
      <c r="Z22" s="201"/>
    </row>
    <row r="23" spans="2:26" ht="21.75" customHeight="1" x14ac:dyDescent="0.15">
      <c r="B23" s="355"/>
      <c r="C23" s="200"/>
      <c r="D23" s="194"/>
      <c r="E23" s="194"/>
      <c r="F23" s="200"/>
      <c r="G23" s="200"/>
      <c r="H23" s="194"/>
      <c r="I23" s="194"/>
      <c r="J23" s="194"/>
      <c r="K23" s="194"/>
      <c r="L23" s="194"/>
      <c r="M23" s="200"/>
      <c r="N23" s="200"/>
      <c r="O23" s="200"/>
      <c r="P23" s="194"/>
      <c r="Q23" s="200"/>
      <c r="R23" s="194"/>
      <c r="S23" s="194"/>
      <c r="T23" s="194"/>
      <c r="U23" s="194"/>
      <c r="V23" s="194"/>
      <c r="W23" s="194"/>
      <c r="X23" s="194"/>
      <c r="Y23" s="194"/>
      <c r="Z23" s="201"/>
    </row>
    <row r="24" spans="2:26" ht="21.75" customHeight="1" x14ac:dyDescent="0.15">
      <c r="B24" s="355"/>
      <c r="C24" s="200"/>
      <c r="D24" s="194"/>
      <c r="E24" s="194"/>
      <c r="F24" s="200"/>
      <c r="G24" s="200"/>
      <c r="H24" s="194"/>
      <c r="I24" s="194"/>
      <c r="J24" s="194"/>
      <c r="K24" s="194"/>
      <c r="L24" s="194"/>
      <c r="M24" s="200"/>
      <c r="N24" s="200"/>
      <c r="O24" s="200"/>
      <c r="P24" s="194"/>
      <c r="Q24" s="200"/>
      <c r="R24" s="194"/>
      <c r="S24" s="194"/>
      <c r="T24" s="194"/>
      <c r="U24" s="194"/>
      <c r="V24" s="194"/>
      <c r="W24" s="194"/>
      <c r="X24" s="194"/>
      <c r="Y24" s="194"/>
      <c r="Z24" s="201"/>
    </row>
    <row r="25" spans="2:26" ht="21.75" customHeight="1" x14ac:dyDescent="0.15">
      <c r="B25" s="355"/>
      <c r="C25" s="200"/>
      <c r="D25" s="194"/>
      <c r="E25" s="194"/>
      <c r="F25" s="200"/>
      <c r="G25" s="200"/>
      <c r="H25" s="194"/>
      <c r="I25" s="194"/>
      <c r="J25" s="194"/>
      <c r="K25" s="194"/>
      <c r="L25" s="194"/>
      <c r="M25" s="200"/>
      <c r="N25" s="200"/>
      <c r="O25" s="200"/>
      <c r="P25" s="194"/>
      <c r="Q25" s="200"/>
      <c r="R25" s="194"/>
      <c r="S25" s="194"/>
      <c r="T25" s="194"/>
      <c r="U25" s="194"/>
      <c r="V25" s="194"/>
      <c r="W25" s="194"/>
      <c r="X25" s="194"/>
      <c r="Y25" s="194"/>
      <c r="Z25" s="201"/>
    </row>
    <row r="26" spans="2:26" ht="21.75" customHeight="1" x14ac:dyDescent="0.15">
      <c r="B26" s="355"/>
      <c r="C26" s="200"/>
      <c r="D26" s="194"/>
      <c r="E26" s="194"/>
      <c r="F26" s="200"/>
      <c r="G26" s="200"/>
      <c r="H26" s="194"/>
      <c r="I26" s="194"/>
      <c r="J26" s="194"/>
      <c r="K26" s="194"/>
      <c r="L26" s="194"/>
      <c r="M26" s="200"/>
      <c r="N26" s="200"/>
      <c r="O26" s="200"/>
      <c r="P26" s="194"/>
      <c r="Q26" s="200"/>
      <c r="R26" s="194"/>
      <c r="S26" s="194"/>
      <c r="T26" s="194"/>
      <c r="U26" s="194"/>
      <c r="V26" s="194"/>
      <c r="W26" s="194"/>
      <c r="X26" s="194"/>
      <c r="Y26" s="194"/>
      <c r="Z26" s="201"/>
    </row>
    <row r="27" spans="2:26" ht="21.75" customHeight="1" x14ac:dyDescent="0.15">
      <c r="B27" s="355"/>
      <c r="C27" s="200"/>
      <c r="D27" s="194"/>
      <c r="E27" s="194"/>
      <c r="F27" s="200"/>
      <c r="G27" s="200"/>
      <c r="H27" s="194"/>
      <c r="I27" s="194"/>
      <c r="J27" s="194"/>
      <c r="K27" s="194"/>
      <c r="L27" s="194"/>
      <c r="M27" s="200"/>
      <c r="N27" s="200"/>
      <c r="O27" s="200"/>
      <c r="P27" s="194"/>
      <c r="Q27" s="200"/>
      <c r="R27" s="194"/>
      <c r="S27" s="194"/>
      <c r="T27" s="194"/>
      <c r="U27" s="194"/>
      <c r="V27" s="194"/>
      <c r="W27" s="194"/>
      <c r="X27" s="194"/>
      <c r="Y27" s="194"/>
      <c r="Z27" s="201"/>
    </row>
    <row r="28" spans="2:26" ht="21.75" customHeight="1" x14ac:dyDescent="0.15">
      <c r="B28" s="355"/>
      <c r="C28" s="200"/>
      <c r="D28" s="194"/>
      <c r="E28" s="194"/>
      <c r="F28" s="202"/>
      <c r="G28" s="203"/>
      <c r="H28" s="203"/>
      <c r="I28" s="203"/>
      <c r="J28" s="203"/>
      <c r="K28" s="203"/>
      <c r="L28" s="194"/>
      <c r="M28" s="200"/>
      <c r="N28" s="200"/>
      <c r="O28" s="200"/>
      <c r="P28" s="194"/>
      <c r="Q28" s="203"/>
      <c r="R28" s="195"/>
      <c r="S28" s="195"/>
      <c r="T28" s="195"/>
      <c r="U28" s="195"/>
      <c r="V28" s="195"/>
      <c r="W28" s="195"/>
      <c r="X28" s="195"/>
      <c r="Y28" s="195"/>
      <c r="Z28" s="204"/>
    </row>
    <row r="29" spans="2:26" ht="47.25" customHeight="1" x14ac:dyDescent="0.15">
      <c r="B29" s="422"/>
      <c r="C29" s="205"/>
      <c r="D29" s="205"/>
      <c r="E29" s="206"/>
      <c r="F29" s="207"/>
      <c r="G29" s="205"/>
      <c r="H29" s="205"/>
      <c r="I29" s="205"/>
      <c r="J29" s="609" t="s">
        <v>242</v>
      </c>
      <c r="K29" s="609"/>
      <c r="L29" s="609"/>
      <c r="M29" s="609"/>
      <c r="N29" s="609"/>
      <c r="O29" s="609"/>
      <c r="P29" s="609"/>
      <c r="Q29" s="609" t="s">
        <v>243</v>
      </c>
      <c r="R29" s="609"/>
      <c r="S29" s="609"/>
      <c r="T29" s="609"/>
      <c r="U29" s="609"/>
      <c r="V29" s="609"/>
      <c r="W29" s="609"/>
      <c r="X29" s="609"/>
      <c r="Y29" s="609"/>
      <c r="Z29" s="208"/>
    </row>
    <row r="30" spans="2:26" ht="15" customHeight="1" x14ac:dyDescent="0.15">
      <c r="C30" s="265"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3B41CDAB-4654-4C98-8F60-CC5529CD873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0D6F6F8-46DC-4E3D-912F-0625FE1720D0}">
          <x14:formula1>
            <xm:f>'(参考)リスト'!$G$16:$G$19</xm:f>
          </x14:formula1>
          <xm:sqref>D7:E11</xm:sqref>
        </x14:dataValidation>
        <x14:dataValidation type="list" allowBlank="1" showInputMessage="1" showErrorMessage="1" xr:uid="{42094411-916A-43FC-8886-79FF9FAD1A6E}">
          <x14:formula1>
            <xm:f>'(参考)リスト'!$E$6:$E$10</xm:f>
          </x14:formula1>
          <xm:sqref>U6</xm:sqref>
        </x14:dataValidation>
        <x14:dataValidation type="list" allowBlank="1" showInputMessage="1" showErrorMessage="1" xr:uid="{BC29F89E-1BC5-4390-97A1-94E3654CDDFE}">
          <x14:formula1>
            <xm:f>'(参考)リスト'!$F$6:$F$7</xm:f>
          </x14:formula1>
          <xm:sqref>U5</xm:sqref>
        </x14:dataValidation>
        <x14:dataValidation type="list" allowBlank="1" showInputMessage="1" showErrorMessage="1" xr:uid="{D497D652-30CC-4BCE-A499-1F211191DC98}">
          <x14:formula1>
            <xm:f>'(参考)リスト'!$D$6:$D$7</xm:f>
          </x14:formula1>
          <xm:sqref>R5:R6</xm:sqref>
        </x14:dataValidation>
        <x14:dataValidation type="list" allowBlank="1" showInputMessage="1" showErrorMessage="1" xr:uid="{B4C12D85-DC6A-4AB7-9CC6-B29EE1C2A8BE}">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9360-6915-458D-8E2E-60813865E43C}">
  <sheetPr>
    <pageSetUpPr fitToPage="1"/>
  </sheetPr>
  <dimension ref="B1:AA37"/>
  <sheetViews>
    <sheetView showGridLines="0" view="pageBreakPreview" zoomScaleNormal="70" zoomScaleSheetLayoutView="100" workbookViewId="0">
      <selection activeCell="X12" sqref="X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5" t="s">
        <v>213</v>
      </c>
      <c r="C2" s="180"/>
      <c r="D2" s="180"/>
      <c r="E2" s="180"/>
      <c r="F2" s="180"/>
      <c r="G2" s="180"/>
      <c r="H2" s="180"/>
      <c r="I2" s="180"/>
      <c r="J2" s="180"/>
      <c r="K2" s="180"/>
      <c r="L2" s="180"/>
      <c r="M2" s="182"/>
      <c r="N2" s="383" t="s">
        <v>214</v>
      </c>
      <c r="O2" s="383"/>
      <c r="P2" s="577">
        <v>45890</v>
      </c>
      <c r="Q2" s="578"/>
      <c r="R2" s="579"/>
      <c r="S2" s="383" t="s">
        <v>215</v>
      </c>
      <c r="T2" s="383"/>
      <c r="U2" s="383"/>
      <c r="V2" s="580" t="str">
        <f>'様式A-1'!W2</f>
        <v>33.97056,130.94306</v>
      </c>
      <c r="W2" s="580"/>
      <c r="X2" s="580"/>
      <c r="Y2" s="580"/>
      <c r="Z2" s="580"/>
    </row>
    <row r="3" spans="2:27" ht="20.100000000000001" customHeight="1" x14ac:dyDescent="0.15">
      <c r="B3" s="234" t="s">
        <v>60</v>
      </c>
      <c r="C3" s="369" t="str">
        <f>'様式A-1'!D3</f>
        <v>ムクノトンネル　クダリ</v>
      </c>
      <c r="D3" s="370"/>
      <c r="E3" s="370"/>
      <c r="F3" s="371"/>
      <c r="G3" s="379" t="s">
        <v>216</v>
      </c>
      <c r="H3" s="369" t="str">
        <f>'様式A-1'!J3</f>
        <v>山口県道57号下関港線（下り）</v>
      </c>
      <c r="I3" s="370"/>
      <c r="J3" s="371"/>
      <c r="K3" s="379" t="s">
        <v>217</v>
      </c>
      <c r="L3" s="581" t="str">
        <f>'様式A-1'!R3</f>
        <v>山口県
下関土木建築事務所</v>
      </c>
      <c r="M3" s="581"/>
      <c r="N3" s="581"/>
      <c r="O3" s="581"/>
      <c r="P3" s="581"/>
      <c r="Q3" s="341" t="s">
        <v>218</v>
      </c>
      <c r="R3" s="343"/>
      <c r="S3" s="369" t="s">
        <v>557</v>
      </c>
      <c r="T3" s="370"/>
      <c r="U3" s="371"/>
      <c r="V3" s="583" t="s">
        <v>219</v>
      </c>
      <c r="W3" s="183" t="s">
        <v>220</v>
      </c>
      <c r="X3" s="588">
        <v>33.970559999999999</v>
      </c>
      <c r="Y3" s="586"/>
      <c r="Z3" s="587"/>
    </row>
    <row r="4" spans="2:27" ht="20.100000000000001" customHeight="1" x14ac:dyDescent="0.15">
      <c r="B4" s="231" t="s">
        <v>64</v>
      </c>
      <c r="C4" s="372" t="str">
        <f>'様式A-1'!D4</f>
        <v>椋野トンネル（下り）</v>
      </c>
      <c r="D4" s="373"/>
      <c r="E4" s="373"/>
      <c r="F4" s="374"/>
      <c r="G4" s="353"/>
      <c r="H4" s="372"/>
      <c r="I4" s="373"/>
      <c r="J4" s="374"/>
      <c r="K4" s="353"/>
      <c r="L4" s="582"/>
      <c r="M4" s="582"/>
      <c r="N4" s="582"/>
      <c r="O4" s="582"/>
      <c r="P4" s="582"/>
      <c r="Q4" s="344"/>
      <c r="R4" s="346"/>
      <c r="S4" s="372" t="s">
        <v>564</v>
      </c>
      <c r="T4" s="373"/>
      <c r="U4" s="374"/>
      <c r="V4" s="584"/>
      <c r="W4" s="243" t="s">
        <v>221</v>
      </c>
      <c r="X4" s="588">
        <v>130.94306</v>
      </c>
      <c r="Y4" s="586"/>
      <c r="Z4" s="587"/>
    </row>
    <row r="5" spans="2:27" ht="20.100000000000001" customHeight="1" x14ac:dyDescent="0.15">
      <c r="B5" s="589" t="s">
        <v>66</v>
      </c>
      <c r="C5" s="238" t="s">
        <v>67</v>
      </c>
      <c r="D5" s="329" t="str">
        <f>'様式A-1'!E5</f>
        <v>山口県下関市椋野町</v>
      </c>
      <c r="E5" s="330"/>
      <c r="F5" s="330"/>
      <c r="G5" s="336" t="s">
        <v>222</v>
      </c>
      <c r="H5" s="337"/>
      <c r="I5" s="329" t="s">
        <v>435</v>
      </c>
      <c r="J5" s="330"/>
      <c r="K5" s="331"/>
      <c r="L5" s="383" t="s">
        <v>70</v>
      </c>
      <c r="M5" s="383"/>
      <c r="N5" s="232" t="s">
        <v>71</v>
      </c>
      <c r="O5" s="184">
        <f>'様式A-1'!Z5</f>
        <v>385</v>
      </c>
      <c r="P5" s="233" t="s">
        <v>72</v>
      </c>
      <c r="Q5" s="595" t="s">
        <v>223</v>
      </c>
      <c r="R5" s="591" t="s">
        <v>565</v>
      </c>
      <c r="S5" s="379" t="s">
        <v>224</v>
      </c>
      <c r="T5" s="379"/>
      <c r="U5" s="185" t="s">
        <v>433</v>
      </c>
      <c r="V5" s="341" t="s">
        <v>225</v>
      </c>
      <c r="W5" s="183" t="s">
        <v>220</v>
      </c>
      <c r="X5" s="588">
        <v>33.973230000000001</v>
      </c>
      <c r="Y5" s="586"/>
      <c r="Z5" s="587"/>
    </row>
    <row r="6" spans="2:27" ht="20.100000000000001" customHeight="1" x14ac:dyDescent="0.15">
      <c r="B6" s="590"/>
      <c r="C6" s="238" t="s">
        <v>73</v>
      </c>
      <c r="D6" s="593" t="str">
        <f>'様式A-1'!E6</f>
        <v>山口県下関市椋野町</v>
      </c>
      <c r="E6" s="330"/>
      <c r="F6" s="330"/>
      <c r="G6" s="383" t="s">
        <v>226</v>
      </c>
      <c r="H6" s="383"/>
      <c r="I6" s="594" t="str">
        <f>'様式A-1'!K7</f>
        <v>1973年</v>
      </c>
      <c r="J6" s="330"/>
      <c r="K6" s="331"/>
      <c r="L6" s="383" t="s">
        <v>227</v>
      </c>
      <c r="M6" s="383"/>
      <c r="N6" s="232" t="s">
        <v>71</v>
      </c>
      <c r="O6" s="229">
        <f>'様式A-1'!E15</f>
        <v>9.25</v>
      </c>
      <c r="P6" s="233" t="s">
        <v>72</v>
      </c>
      <c r="Q6" s="346"/>
      <c r="R6" s="592"/>
      <c r="S6" s="383" t="s">
        <v>228</v>
      </c>
      <c r="T6" s="383"/>
      <c r="U6" s="186"/>
      <c r="V6" s="344"/>
      <c r="W6" s="183" t="s">
        <v>221</v>
      </c>
      <c r="X6" s="588">
        <v>130.94597999999999</v>
      </c>
      <c r="Y6" s="586"/>
      <c r="Z6" s="587"/>
    </row>
    <row r="7" spans="2:27" ht="7.5" customHeight="1" x14ac:dyDescent="0.15">
      <c r="B7" s="617" t="s">
        <v>229</v>
      </c>
      <c r="C7" s="617"/>
      <c r="D7" s="618" t="s">
        <v>917</v>
      </c>
      <c r="E7" s="618"/>
      <c r="F7" s="187"/>
      <c r="G7" s="187"/>
      <c r="H7" s="187"/>
      <c r="I7" s="187"/>
      <c r="J7" s="187"/>
      <c r="K7" s="187"/>
      <c r="L7" s="187"/>
      <c r="M7" s="187"/>
      <c r="N7" s="187"/>
      <c r="O7" s="187"/>
      <c r="P7" s="187"/>
      <c r="Q7" s="187"/>
      <c r="R7" s="187"/>
      <c r="S7" s="187"/>
      <c r="T7" s="187"/>
      <c r="U7" s="187"/>
      <c r="V7" s="187"/>
      <c r="W7" s="187"/>
      <c r="X7" s="188"/>
      <c r="Y7" s="188"/>
      <c r="Z7" s="189"/>
    </row>
    <row r="8" spans="2:27" ht="21.75" customHeight="1" x14ac:dyDescent="0.15">
      <c r="B8" s="617"/>
      <c r="C8" s="617"/>
      <c r="D8" s="618"/>
      <c r="E8" s="618"/>
      <c r="F8" s="190"/>
      <c r="G8" s="619" t="s">
        <v>230</v>
      </c>
      <c r="H8" s="595"/>
      <c r="I8" s="624" t="s">
        <v>231</v>
      </c>
      <c r="J8" s="191" t="s">
        <v>232</v>
      </c>
      <c r="K8" s="192" t="s">
        <v>233</v>
      </c>
      <c r="L8" s="606">
        <v>54</v>
      </c>
      <c r="M8" s="607"/>
      <c r="N8" s="238" t="s">
        <v>234</v>
      </c>
      <c r="O8" s="608">
        <v>0</v>
      </c>
      <c r="P8" s="608"/>
      <c r="Q8" s="238" t="s">
        <v>235</v>
      </c>
      <c r="R8" s="606">
        <v>0</v>
      </c>
      <c r="S8" s="607"/>
      <c r="T8" s="619" t="s">
        <v>236</v>
      </c>
      <c r="U8" s="595"/>
      <c r="V8" s="619" t="s">
        <v>237</v>
      </c>
      <c r="W8" s="595"/>
      <c r="X8" s="596">
        <v>1</v>
      </c>
      <c r="Y8" s="597"/>
      <c r="Z8" s="190"/>
      <c r="AA8" s="102"/>
    </row>
    <row r="9" spans="2:27" ht="10.9" customHeight="1" x14ac:dyDescent="0.15">
      <c r="B9" s="617"/>
      <c r="C9" s="617"/>
      <c r="D9" s="618"/>
      <c r="E9" s="618"/>
      <c r="F9" s="190"/>
      <c r="G9" s="620"/>
      <c r="H9" s="621"/>
      <c r="I9" s="625"/>
      <c r="J9" s="600" t="s">
        <v>238</v>
      </c>
      <c r="K9" s="602" t="s">
        <v>233</v>
      </c>
      <c r="L9" s="596">
        <v>73</v>
      </c>
      <c r="M9" s="597"/>
      <c r="N9" s="600" t="s">
        <v>234</v>
      </c>
      <c r="O9" s="596">
        <v>0</v>
      </c>
      <c r="P9" s="597"/>
      <c r="Q9" s="600" t="s">
        <v>235</v>
      </c>
      <c r="R9" s="596">
        <v>0</v>
      </c>
      <c r="S9" s="597"/>
      <c r="T9" s="620"/>
      <c r="U9" s="621"/>
      <c r="V9" s="622"/>
      <c r="W9" s="623"/>
      <c r="X9" s="598"/>
      <c r="Y9" s="599"/>
      <c r="Z9" s="190"/>
      <c r="AA9" s="102"/>
    </row>
    <row r="10" spans="2:27" ht="10.9" customHeight="1" x14ac:dyDescent="0.15">
      <c r="B10" s="617"/>
      <c r="C10" s="617"/>
      <c r="D10" s="618"/>
      <c r="E10" s="618"/>
      <c r="F10" s="190"/>
      <c r="G10" s="620"/>
      <c r="H10" s="621"/>
      <c r="I10" s="625"/>
      <c r="J10" s="601"/>
      <c r="K10" s="603"/>
      <c r="L10" s="604"/>
      <c r="M10" s="605"/>
      <c r="N10" s="601"/>
      <c r="O10" s="604"/>
      <c r="P10" s="605"/>
      <c r="Q10" s="601"/>
      <c r="R10" s="604"/>
      <c r="S10" s="605"/>
      <c r="T10" s="620"/>
      <c r="U10" s="621"/>
      <c r="V10" s="610" t="s">
        <v>239</v>
      </c>
      <c r="W10" s="611"/>
      <c r="X10" s="596">
        <v>17</v>
      </c>
      <c r="Y10" s="597"/>
      <c r="Z10" s="190"/>
      <c r="AA10" s="102"/>
    </row>
    <row r="11" spans="2:27" ht="21.75" customHeight="1" x14ac:dyDescent="0.15">
      <c r="B11" s="617"/>
      <c r="C11" s="617"/>
      <c r="D11" s="618"/>
      <c r="E11" s="618"/>
      <c r="F11" s="190"/>
      <c r="G11" s="622"/>
      <c r="H11" s="623"/>
      <c r="I11" s="626"/>
      <c r="J11" s="238" t="s">
        <v>240</v>
      </c>
      <c r="K11" s="192" t="s">
        <v>233</v>
      </c>
      <c r="L11" s="614">
        <v>3</v>
      </c>
      <c r="M11" s="615"/>
      <c r="N11" s="238" t="s">
        <v>234</v>
      </c>
      <c r="O11" s="616">
        <v>0</v>
      </c>
      <c r="P11" s="616"/>
      <c r="Q11" s="238" t="s">
        <v>235</v>
      </c>
      <c r="R11" s="614">
        <v>0</v>
      </c>
      <c r="S11" s="615"/>
      <c r="T11" s="622"/>
      <c r="U11" s="623"/>
      <c r="V11" s="612"/>
      <c r="W11" s="613"/>
      <c r="X11" s="604"/>
      <c r="Y11" s="605"/>
      <c r="Z11" s="190"/>
      <c r="AA11" s="102"/>
    </row>
    <row r="12" spans="2:27" ht="21.75" customHeight="1" x14ac:dyDescent="0.15">
      <c r="B12" s="354" t="s">
        <v>241</v>
      </c>
      <c r="C12" s="190"/>
      <c r="D12" s="193"/>
      <c r="E12" s="193"/>
      <c r="F12" s="190"/>
      <c r="G12" s="190"/>
      <c r="H12" s="190"/>
      <c r="I12" s="190"/>
      <c r="J12" s="190"/>
      <c r="K12" s="190"/>
      <c r="L12" s="190"/>
      <c r="M12" s="190"/>
      <c r="N12" s="190"/>
      <c r="O12" s="190"/>
      <c r="P12" s="190"/>
      <c r="Q12" s="190"/>
      <c r="R12" s="190"/>
      <c r="S12" s="190"/>
      <c r="T12" s="190"/>
      <c r="U12" s="190"/>
      <c r="V12" s="190"/>
      <c r="W12" s="190"/>
      <c r="X12" s="190"/>
      <c r="Y12" s="190"/>
      <c r="Z12" s="190"/>
      <c r="AA12" s="102"/>
    </row>
    <row r="13" spans="2:27" ht="21.75" customHeight="1" x14ac:dyDescent="0.15">
      <c r="B13" s="355"/>
      <c r="C13" s="190"/>
      <c r="D13" s="193"/>
      <c r="E13" s="193"/>
      <c r="F13" s="190"/>
      <c r="G13" s="190"/>
      <c r="H13" s="190"/>
      <c r="I13" s="190"/>
      <c r="J13" s="190"/>
      <c r="K13" s="190"/>
      <c r="L13" s="190"/>
      <c r="M13" s="190"/>
      <c r="N13" s="190"/>
      <c r="O13" s="190"/>
      <c r="P13" s="190"/>
      <c r="Q13" s="190"/>
      <c r="R13" s="190"/>
      <c r="S13" s="190"/>
      <c r="T13" s="190"/>
      <c r="U13" s="190"/>
      <c r="V13" s="194"/>
      <c r="W13" s="194"/>
      <c r="X13" s="194"/>
      <c r="Y13" s="194"/>
      <c r="Z13" s="190"/>
      <c r="AA13" s="102"/>
    </row>
    <row r="14" spans="2:27" ht="21.75" customHeight="1" x14ac:dyDescent="0.15">
      <c r="B14" s="355"/>
      <c r="C14" s="190"/>
      <c r="D14" s="193"/>
      <c r="E14" s="193"/>
      <c r="F14" s="190"/>
      <c r="G14" s="190"/>
      <c r="H14" s="190"/>
      <c r="I14" s="190"/>
      <c r="J14" s="190"/>
      <c r="K14" s="190"/>
      <c r="L14" s="190"/>
      <c r="M14" s="190"/>
      <c r="N14" s="190"/>
      <c r="O14" s="190"/>
      <c r="P14" s="190"/>
      <c r="Q14" s="190"/>
      <c r="R14" s="190"/>
      <c r="S14" s="190"/>
      <c r="T14" s="194"/>
      <c r="U14" s="194"/>
      <c r="V14" s="195"/>
      <c r="W14" s="195"/>
      <c r="X14" s="195"/>
      <c r="Y14" s="195"/>
      <c r="Z14" s="196"/>
      <c r="AA14" s="102"/>
    </row>
    <row r="15" spans="2:27" ht="21.75" customHeight="1" x14ac:dyDescent="0.15">
      <c r="B15" s="355"/>
      <c r="C15" s="190"/>
      <c r="D15" s="193"/>
      <c r="E15" s="193"/>
      <c r="F15" s="190"/>
      <c r="G15" s="190"/>
      <c r="H15" s="190"/>
      <c r="I15" s="190"/>
      <c r="J15" s="190"/>
      <c r="K15" s="190"/>
      <c r="L15" s="190"/>
      <c r="M15" s="190"/>
      <c r="N15" s="190"/>
      <c r="O15" s="190"/>
      <c r="P15" s="190"/>
      <c r="Q15" s="190"/>
      <c r="R15" s="190"/>
      <c r="S15" s="190"/>
      <c r="T15" s="194"/>
      <c r="U15" s="194"/>
      <c r="V15" s="190"/>
      <c r="W15" s="190"/>
      <c r="X15" s="197"/>
      <c r="Y15" s="197"/>
      <c r="Z15" s="196"/>
    </row>
    <row r="16" spans="2:27" ht="21.75" customHeight="1" x14ac:dyDescent="0.15">
      <c r="B16" s="355"/>
      <c r="C16" s="190"/>
      <c r="D16" s="193"/>
      <c r="E16" s="193"/>
      <c r="F16" s="190"/>
      <c r="G16" s="190"/>
      <c r="H16" s="190"/>
      <c r="I16" s="190"/>
      <c r="J16" s="190"/>
      <c r="K16" s="190"/>
      <c r="L16" s="190"/>
      <c r="M16" s="190"/>
      <c r="N16" s="190"/>
      <c r="O16" s="190"/>
      <c r="P16" s="190"/>
      <c r="Q16" s="190"/>
      <c r="R16" s="190"/>
      <c r="S16" s="190"/>
      <c r="T16" s="198"/>
      <c r="U16" s="198"/>
      <c r="V16" s="198"/>
      <c r="W16" s="198"/>
      <c r="X16" s="198"/>
      <c r="Y16" s="198"/>
      <c r="Z16" s="196"/>
    </row>
    <row r="17" spans="2:26" ht="21.75" customHeight="1" x14ac:dyDescent="0.15">
      <c r="B17" s="355"/>
      <c r="C17" s="190"/>
      <c r="D17" s="193"/>
      <c r="E17" s="193"/>
      <c r="F17" s="190"/>
      <c r="G17" s="190"/>
      <c r="H17" s="190"/>
      <c r="I17" s="190"/>
      <c r="J17" s="190"/>
      <c r="K17" s="190"/>
      <c r="L17" s="190"/>
      <c r="M17" s="190"/>
      <c r="N17" s="190"/>
      <c r="O17" s="190"/>
      <c r="P17" s="190"/>
      <c r="Q17" s="190"/>
      <c r="R17" s="190"/>
      <c r="S17" s="190"/>
      <c r="T17" s="190"/>
      <c r="U17" s="190"/>
      <c r="V17" s="194"/>
      <c r="W17" s="194"/>
      <c r="X17" s="194"/>
      <c r="Y17" s="194"/>
      <c r="Z17" s="196"/>
    </row>
    <row r="18" spans="2:26" ht="21.75" customHeight="1" x14ac:dyDescent="0.15">
      <c r="B18" s="355"/>
      <c r="C18" s="190"/>
      <c r="D18" s="193"/>
      <c r="E18" s="193"/>
      <c r="F18" s="190"/>
      <c r="G18" s="190"/>
      <c r="H18" s="190"/>
      <c r="I18" s="190"/>
      <c r="J18" s="190"/>
      <c r="K18" s="190"/>
      <c r="L18" s="190"/>
      <c r="M18" s="190"/>
      <c r="N18" s="190"/>
      <c r="O18" s="190"/>
      <c r="P18" s="190"/>
      <c r="Q18" s="190"/>
      <c r="R18" s="190"/>
      <c r="S18" s="190"/>
      <c r="T18" s="190"/>
      <c r="U18" s="190"/>
      <c r="V18" s="190"/>
      <c r="W18" s="190"/>
      <c r="X18" s="197"/>
      <c r="Y18" s="197"/>
      <c r="Z18" s="196"/>
    </row>
    <row r="19" spans="2:26" ht="21.75" customHeight="1" x14ac:dyDescent="0.15">
      <c r="B19" s="355"/>
      <c r="C19" s="190"/>
      <c r="D19" s="193"/>
      <c r="E19" s="193"/>
      <c r="F19" s="190"/>
      <c r="G19" s="190"/>
      <c r="H19" s="190"/>
      <c r="I19" s="190"/>
      <c r="J19" s="190"/>
      <c r="K19" s="190"/>
      <c r="L19" s="190"/>
      <c r="M19" s="190"/>
      <c r="N19" s="190"/>
      <c r="O19" s="190"/>
      <c r="P19" s="190"/>
      <c r="Q19" s="190"/>
      <c r="R19" s="190"/>
      <c r="S19" s="190"/>
      <c r="T19" s="190"/>
      <c r="U19" s="190"/>
      <c r="V19" s="190"/>
      <c r="W19" s="190"/>
      <c r="X19" s="197"/>
      <c r="Y19" s="197"/>
      <c r="Z19" s="196"/>
    </row>
    <row r="20" spans="2:26" ht="21.75" customHeight="1" x14ac:dyDescent="0.15">
      <c r="B20" s="355"/>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9"/>
    </row>
    <row r="21" spans="2:26" ht="21.75" customHeight="1" x14ac:dyDescent="0.15">
      <c r="B21" s="355"/>
      <c r="C21" s="194"/>
      <c r="D21" s="194"/>
      <c r="E21" s="194"/>
      <c r="F21" s="194"/>
      <c r="G21" s="194"/>
      <c r="H21" s="200"/>
      <c r="I21" s="194"/>
      <c r="J21" s="194"/>
      <c r="K21" s="194"/>
      <c r="L21" s="194"/>
      <c r="M21" s="200"/>
      <c r="N21" s="200"/>
      <c r="O21" s="200"/>
      <c r="P21" s="194"/>
      <c r="Q21" s="200"/>
      <c r="R21" s="194"/>
      <c r="S21" s="194"/>
      <c r="T21" s="194"/>
      <c r="U21" s="194"/>
      <c r="V21" s="194"/>
      <c r="W21" s="194"/>
      <c r="X21" s="194"/>
      <c r="Y21" s="194"/>
      <c r="Z21" s="201"/>
    </row>
    <row r="22" spans="2:26" ht="21.75" customHeight="1" x14ac:dyDescent="0.15">
      <c r="B22" s="355"/>
      <c r="C22" s="194"/>
      <c r="D22" s="194"/>
      <c r="E22" s="194"/>
      <c r="F22" s="194"/>
      <c r="G22" s="194"/>
      <c r="H22" s="200"/>
      <c r="I22" s="194"/>
      <c r="J22" s="194"/>
      <c r="K22" s="194"/>
      <c r="L22" s="194"/>
      <c r="M22" s="200"/>
      <c r="N22" s="200"/>
      <c r="O22" s="200"/>
      <c r="P22" s="194"/>
      <c r="Q22" s="200"/>
      <c r="R22" s="194"/>
      <c r="S22" s="194"/>
      <c r="T22" s="194"/>
      <c r="U22" s="194"/>
      <c r="V22" s="194"/>
      <c r="W22" s="194"/>
      <c r="X22" s="194"/>
      <c r="Y22" s="194"/>
      <c r="Z22" s="201"/>
    </row>
    <row r="23" spans="2:26" ht="21.75" customHeight="1" x14ac:dyDescent="0.15">
      <c r="B23" s="355"/>
      <c r="C23" s="200"/>
      <c r="D23" s="194"/>
      <c r="E23" s="194"/>
      <c r="F23" s="200"/>
      <c r="G23" s="200"/>
      <c r="H23" s="194"/>
      <c r="I23" s="194"/>
      <c r="J23" s="194"/>
      <c r="K23" s="194"/>
      <c r="L23" s="194"/>
      <c r="M23" s="200"/>
      <c r="N23" s="200"/>
      <c r="O23" s="200"/>
      <c r="P23" s="194"/>
      <c r="Q23" s="200"/>
      <c r="R23" s="194"/>
      <c r="S23" s="194"/>
      <c r="T23" s="194"/>
      <c r="U23" s="194"/>
      <c r="V23" s="194"/>
      <c r="W23" s="194"/>
      <c r="X23" s="194"/>
      <c r="Y23" s="194"/>
      <c r="Z23" s="201"/>
    </row>
    <row r="24" spans="2:26" ht="21.75" customHeight="1" x14ac:dyDescent="0.15">
      <c r="B24" s="355"/>
      <c r="C24" s="200"/>
      <c r="D24" s="194"/>
      <c r="E24" s="194"/>
      <c r="F24" s="200"/>
      <c r="G24" s="200"/>
      <c r="H24" s="194"/>
      <c r="I24" s="194"/>
      <c r="J24" s="194"/>
      <c r="K24" s="194"/>
      <c r="L24" s="194"/>
      <c r="M24" s="200"/>
      <c r="N24" s="200"/>
      <c r="O24" s="200"/>
      <c r="P24" s="194"/>
      <c r="Q24" s="200"/>
      <c r="R24" s="194"/>
      <c r="S24" s="194"/>
      <c r="T24" s="194"/>
      <c r="U24" s="194"/>
      <c r="V24" s="194"/>
      <c r="W24" s="194"/>
      <c r="X24" s="194"/>
      <c r="Y24" s="194"/>
      <c r="Z24" s="201"/>
    </row>
    <row r="25" spans="2:26" ht="21.75" customHeight="1" x14ac:dyDescent="0.15">
      <c r="B25" s="355"/>
      <c r="C25" s="200"/>
      <c r="D25" s="194"/>
      <c r="E25" s="194"/>
      <c r="F25" s="200"/>
      <c r="G25" s="200"/>
      <c r="H25" s="194"/>
      <c r="I25" s="194"/>
      <c r="J25" s="194"/>
      <c r="K25" s="194"/>
      <c r="L25" s="194"/>
      <c r="M25" s="200"/>
      <c r="N25" s="200"/>
      <c r="O25" s="200"/>
      <c r="P25" s="194"/>
      <c r="Q25" s="200"/>
      <c r="R25" s="194"/>
      <c r="S25" s="194"/>
      <c r="T25" s="194"/>
      <c r="U25" s="194"/>
      <c r="V25" s="194"/>
      <c r="W25" s="194"/>
      <c r="X25" s="194"/>
      <c r="Y25" s="194"/>
      <c r="Z25" s="201"/>
    </row>
    <row r="26" spans="2:26" ht="21.75" customHeight="1" x14ac:dyDescent="0.15">
      <c r="B26" s="355"/>
      <c r="C26" s="200"/>
      <c r="D26" s="194"/>
      <c r="E26" s="194"/>
      <c r="F26" s="200"/>
      <c r="G26" s="200"/>
      <c r="H26" s="194"/>
      <c r="I26" s="194"/>
      <c r="J26" s="194"/>
      <c r="K26" s="194"/>
      <c r="L26" s="194"/>
      <c r="M26" s="200"/>
      <c r="N26" s="200"/>
      <c r="O26" s="200"/>
      <c r="P26" s="194"/>
      <c r="Q26" s="200"/>
      <c r="R26" s="194"/>
      <c r="S26" s="194"/>
      <c r="T26" s="194"/>
      <c r="U26" s="194"/>
      <c r="V26" s="194"/>
      <c r="W26" s="194"/>
      <c r="X26" s="194"/>
      <c r="Y26" s="194"/>
      <c r="Z26" s="201"/>
    </row>
    <row r="27" spans="2:26" ht="21.75" customHeight="1" x14ac:dyDescent="0.15">
      <c r="B27" s="355"/>
      <c r="C27" s="200"/>
      <c r="D27" s="194"/>
      <c r="E27" s="194"/>
      <c r="F27" s="200"/>
      <c r="G27" s="200"/>
      <c r="H27" s="194"/>
      <c r="I27" s="194"/>
      <c r="J27" s="194"/>
      <c r="K27" s="194"/>
      <c r="L27" s="194"/>
      <c r="M27" s="200"/>
      <c r="N27" s="200"/>
      <c r="O27" s="200"/>
      <c r="P27" s="194"/>
      <c r="Q27" s="200"/>
      <c r="R27" s="194"/>
      <c r="S27" s="194"/>
      <c r="T27" s="194"/>
      <c r="U27" s="194"/>
      <c r="V27" s="194"/>
      <c r="W27" s="194"/>
      <c r="X27" s="194"/>
      <c r="Y27" s="194"/>
      <c r="Z27" s="201"/>
    </row>
    <row r="28" spans="2:26" ht="21.75" customHeight="1" x14ac:dyDescent="0.15">
      <c r="B28" s="355"/>
      <c r="C28" s="200"/>
      <c r="D28" s="194"/>
      <c r="E28" s="194"/>
      <c r="F28" s="202"/>
      <c r="G28" s="203"/>
      <c r="H28" s="203"/>
      <c r="I28" s="203"/>
      <c r="J28" s="203"/>
      <c r="K28" s="203"/>
      <c r="L28" s="194"/>
      <c r="M28" s="200"/>
      <c r="N28" s="200"/>
      <c r="O28" s="200"/>
      <c r="P28" s="194"/>
      <c r="Q28" s="203"/>
      <c r="R28" s="195"/>
      <c r="S28" s="195"/>
      <c r="T28" s="195"/>
      <c r="U28" s="195"/>
      <c r="V28" s="195"/>
      <c r="W28" s="195"/>
      <c r="X28" s="195"/>
      <c r="Y28" s="195"/>
      <c r="Z28" s="204"/>
    </row>
    <row r="29" spans="2:26" ht="47.25" customHeight="1" x14ac:dyDescent="0.15">
      <c r="B29" s="422"/>
      <c r="C29" s="205"/>
      <c r="D29" s="205"/>
      <c r="E29" s="206"/>
      <c r="F29" s="207"/>
      <c r="G29" s="205"/>
      <c r="H29" s="205"/>
      <c r="I29" s="205"/>
      <c r="J29" s="609" t="s">
        <v>242</v>
      </c>
      <c r="K29" s="609"/>
      <c r="L29" s="609"/>
      <c r="M29" s="609"/>
      <c r="N29" s="609"/>
      <c r="O29" s="609"/>
      <c r="P29" s="609"/>
      <c r="Q29" s="609" t="s">
        <v>243</v>
      </c>
      <c r="R29" s="609"/>
      <c r="S29" s="609"/>
      <c r="T29" s="609"/>
      <c r="U29" s="609"/>
      <c r="V29" s="609"/>
      <c r="W29" s="609"/>
      <c r="X29" s="609"/>
      <c r="Y29" s="609"/>
      <c r="Z29" s="208"/>
    </row>
    <row r="30" spans="2:26" ht="15" customHeight="1" x14ac:dyDescent="0.15">
      <c r="C30" s="265"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85AB53D5-69DA-4722-83D6-DE446267A07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483135D-553B-40FF-834D-301C27CBC323}">
          <x14:formula1>
            <xm:f>'(参考)リスト'!$C$6:$C$11</xm:f>
          </x14:formula1>
          <xm:sqref>I5:K5</xm:sqref>
        </x14:dataValidation>
        <x14:dataValidation type="list" allowBlank="1" showInputMessage="1" showErrorMessage="1" xr:uid="{D6BB9763-5800-400B-95AC-6AE79E0DEBA8}">
          <x14:formula1>
            <xm:f>'(参考)リスト'!$D$6:$D$7</xm:f>
          </x14:formula1>
          <xm:sqref>R5:R6</xm:sqref>
        </x14:dataValidation>
        <x14:dataValidation type="list" allowBlank="1" showInputMessage="1" showErrorMessage="1" xr:uid="{255DA11D-D90C-423D-A825-445A70B8F89A}">
          <x14:formula1>
            <xm:f>'(参考)リスト'!$F$6:$F$7</xm:f>
          </x14:formula1>
          <xm:sqref>U5</xm:sqref>
        </x14:dataValidation>
        <x14:dataValidation type="list" allowBlank="1" showInputMessage="1" showErrorMessage="1" xr:uid="{55140287-DCD6-4EA2-B1EB-8EECD6F1BFF1}">
          <x14:formula1>
            <xm:f>'(参考)リスト'!$E$6:$E$10</xm:f>
          </x14:formula1>
          <xm:sqref>U6</xm:sqref>
        </x14:dataValidation>
        <x14:dataValidation type="list" allowBlank="1" showInputMessage="1" showErrorMessage="1" xr:uid="{21863107-9305-418B-9384-CB52B09F229F}">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FBC8-2161-45E8-8E1D-54AB1800C73B}">
  <sheetPr>
    <pageSetUpPr fitToPage="1"/>
  </sheetPr>
  <dimension ref="B1:AA37"/>
  <sheetViews>
    <sheetView showGridLines="0" view="pageBreakPreview" zoomScaleNormal="70" zoomScaleSheetLayoutView="100" workbookViewId="0">
      <selection activeCell="X12" sqref="X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5" t="s">
        <v>213</v>
      </c>
      <c r="C2" s="180"/>
      <c r="D2" s="180"/>
      <c r="E2" s="180"/>
      <c r="F2" s="180"/>
      <c r="G2" s="180"/>
      <c r="H2" s="180"/>
      <c r="I2" s="180"/>
      <c r="J2" s="180"/>
      <c r="K2" s="180"/>
      <c r="L2" s="180"/>
      <c r="M2" s="182"/>
      <c r="N2" s="383" t="s">
        <v>214</v>
      </c>
      <c r="O2" s="383"/>
      <c r="P2" s="577">
        <v>45890</v>
      </c>
      <c r="Q2" s="578"/>
      <c r="R2" s="579"/>
      <c r="S2" s="383" t="s">
        <v>215</v>
      </c>
      <c r="T2" s="383"/>
      <c r="U2" s="383"/>
      <c r="V2" s="580" t="s">
        <v>1077</v>
      </c>
      <c r="W2" s="580"/>
      <c r="X2" s="580"/>
      <c r="Y2" s="580"/>
      <c r="Z2" s="580"/>
    </row>
    <row r="3" spans="2:27" ht="20.100000000000001" customHeight="1" x14ac:dyDescent="0.15">
      <c r="B3" s="234" t="s">
        <v>60</v>
      </c>
      <c r="C3" s="369" t="str">
        <f>'様式A-1'!D3</f>
        <v>ムクノトンネル　クダリ</v>
      </c>
      <c r="D3" s="370"/>
      <c r="E3" s="370"/>
      <c r="F3" s="371"/>
      <c r="G3" s="379" t="s">
        <v>216</v>
      </c>
      <c r="H3" s="369" t="str">
        <f>'様式A-1'!J3</f>
        <v>山口県道57号下関港線（下り）</v>
      </c>
      <c r="I3" s="370"/>
      <c r="J3" s="371"/>
      <c r="K3" s="379" t="s">
        <v>217</v>
      </c>
      <c r="L3" s="581" t="str">
        <f>'様式A-1'!R3</f>
        <v>山口県
下関土木建築事務所</v>
      </c>
      <c r="M3" s="581"/>
      <c r="N3" s="581"/>
      <c r="O3" s="581"/>
      <c r="P3" s="581"/>
      <c r="Q3" s="341" t="s">
        <v>218</v>
      </c>
      <c r="R3" s="343"/>
      <c r="S3" s="369" t="s">
        <v>557</v>
      </c>
      <c r="T3" s="370"/>
      <c r="U3" s="371"/>
      <c r="V3" s="583" t="s">
        <v>219</v>
      </c>
      <c r="W3" s="183" t="s">
        <v>220</v>
      </c>
      <c r="X3" s="585">
        <v>33.970559999999999</v>
      </c>
      <c r="Y3" s="586"/>
      <c r="Z3" s="587"/>
    </row>
    <row r="4" spans="2:27" ht="20.100000000000001" customHeight="1" x14ac:dyDescent="0.15">
      <c r="B4" s="231" t="s">
        <v>64</v>
      </c>
      <c r="C4" s="372" t="str">
        <f>'様式A-1'!D4</f>
        <v>椋野トンネル（下り）</v>
      </c>
      <c r="D4" s="373"/>
      <c r="E4" s="373"/>
      <c r="F4" s="374"/>
      <c r="G4" s="353"/>
      <c r="H4" s="372"/>
      <c r="I4" s="373"/>
      <c r="J4" s="374"/>
      <c r="K4" s="353"/>
      <c r="L4" s="582"/>
      <c r="M4" s="582"/>
      <c r="N4" s="582"/>
      <c r="O4" s="582"/>
      <c r="P4" s="582"/>
      <c r="Q4" s="344"/>
      <c r="R4" s="346"/>
      <c r="S4" s="372" t="s">
        <v>564</v>
      </c>
      <c r="T4" s="373"/>
      <c r="U4" s="374"/>
      <c r="V4" s="584"/>
      <c r="W4" s="243" t="s">
        <v>221</v>
      </c>
      <c r="X4" s="585">
        <v>130.94306</v>
      </c>
      <c r="Y4" s="586"/>
      <c r="Z4" s="587"/>
    </row>
    <row r="5" spans="2:27" ht="20.100000000000001" customHeight="1" x14ac:dyDescent="0.15">
      <c r="B5" s="589" t="s">
        <v>66</v>
      </c>
      <c r="C5" s="238" t="s">
        <v>67</v>
      </c>
      <c r="D5" s="329" t="str">
        <f>'様式A-1'!E5</f>
        <v>山口県下関市椋野町</v>
      </c>
      <c r="E5" s="330"/>
      <c r="F5" s="330"/>
      <c r="G5" s="336" t="s">
        <v>222</v>
      </c>
      <c r="H5" s="337"/>
      <c r="I5" s="329" t="s">
        <v>435</v>
      </c>
      <c r="J5" s="330"/>
      <c r="K5" s="331"/>
      <c r="L5" s="383" t="s">
        <v>70</v>
      </c>
      <c r="M5" s="383"/>
      <c r="N5" s="232" t="s">
        <v>71</v>
      </c>
      <c r="O5" s="184">
        <f>'様式A-1'!Z5</f>
        <v>385</v>
      </c>
      <c r="P5" s="233" t="s">
        <v>72</v>
      </c>
      <c r="Q5" s="595" t="s">
        <v>223</v>
      </c>
      <c r="R5" s="591" t="s">
        <v>565</v>
      </c>
      <c r="S5" s="379" t="s">
        <v>224</v>
      </c>
      <c r="T5" s="379"/>
      <c r="U5" s="185" t="s">
        <v>433</v>
      </c>
      <c r="V5" s="341" t="s">
        <v>225</v>
      </c>
      <c r="W5" s="183" t="s">
        <v>220</v>
      </c>
      <c r="X5" s="585" t="s">
        <v>1074</v>
      </c>
      <c r="Y5" s="586"/>
      <c r="Z5" s="587"/>
    </row>
    <row r="6" spans="2:27" ht="20.100000000000001" customHeight="1" x14ac:dyDescent="0.15">
      <c r="B6" s="590"/>
      <c r="C6" s="238" t="s">
        <v>73</v>
      </c>
      <c r="D6" s="593" t="str">
        <f>'様式A-1'!E6</f>
        <v>山口県下関市椋野町</v>
      </c>
      <c r="E6" s="330"/>
      <c r="F6" s="330"/>
      <c r="G6" s="383" t="s">
        <v>226</v>
      </c>
      <c r="H6" s="383"/>
      <c r="I6" s="594" t="str">
        <f>'様式A-1'!K7</f>
        <v>1973年</v>
      </c>
      <c r="J6" s="330"/>
      <c r="K6" s="331"/>
      <c r="L6" s="383" t="s">
        <v>227</v>
      </c>
      <c r="M6" s="383"/>
      <c r="N6" s="232" t="s">
        <v>71</v>
      </c>
      <c r="O6" s="229">
        <f>'様式A-1'!E15</f>
        <v>9.25</v>
      </c>
      <c r="P6" s="233" t="s">
        <v>72</v>
      </c>
      <c r="Q6" s="346"/>
      <c r="R6" s="592"/>
      <c r="S6" s="383" t="s">
        <v>228</v>
      </c>
      <c r="T6" s="383"/>
      <c r="U6" s="186"/>
      <c r="V6" s="344"/>
      <c r="W6" s="183" t="s">
        <v>221</v>
      </c>
      <c r="X6" s="585" t="s">
        <v>1075</v>
      </c>
      <c r="Y6" s="586"/>
      <c r="Z6" s="587"/>
    </row>
    <row r="7" spans="2:27" ht="7.5" customHeight="1" x14ac:dyDescent="0.15">
      <c r="B7" s="617" t="s">
        <v>229</v>
      </c>
      <c r="C7" s="617"/>
      <c r="D7" s="618" t="s">
        <v>917</v>
      </c>
      <c r="E7" s="618"/>
      <c r="F7" s="187"/>
      <c r="G7" s="187"/>
      <c r="H7" s="187"/>
      <c r="I7" s="187"/>
      <c r="J7" s="187"/>
      <c r="K7" s="187"/>
      <c r="L7" s="187"/>
      <c r="M7" s="187"/>
      <c r="N7" s="187"/>
      <c r="O7" s="187"/>
      <c r="P7" s="187"/>
      <c r="Q7" s="187"/>
      <c r="R7" s="187"/>
      <c r="S7" s="187"/>
      <c r="T7" s="187"/>
      <c r="U7" s="187"/>
      <c r="V7" s="187"/>
      <c r="W7" s="187"/>
      <c r="X7" s="188"/>
      <c r="Y7" s="188"/>
      <c r="Z7" s="189"/>
    </row>
    <row r="8" spans="2:27" ht="21.75" customHeight="1" x14ac:dyDescent="0.15">
      <c r="B8" s="617"/>
      <c r="C8" s="617"/>
      <c r="D8" s="618"/>
      <c r="E8" s="618"/>
      <c r="F8" s="190"/>
      <c r="G8" s="619" t="s">
        <v>230</v>
      </c>
      <c r="H8" s="595"/>
      <c r="I8" s="624" t="s">
        <v>231</v>
      </c>
      <c r="J8" s="191" t="s">
        <v>232</v>
      </c>
      <c r="K8" s="192" t="s">
        <v>233</v>
      </c>
      <c r="L8" s="606">
        <v>54</v>
      </c>
      <c r="M8" s="607"/>
      <c r="N8" s="238" t="s">
        <v>234</v>
      </c>
      <c r="O8" s="608">
        <v>0</v>
      </c>
      <c r="P8" s="608"/>
      <c r="Q8" s="238" t="s">
        <v>235</v>
      </c>
      <c r="R8" s="606">
        <v>0</v>
      </c>
      <c r="S8" s="607"/>
      <c r="T8" s="619" t="s">
        <v>236</v>
      </c>
      <c r="U8" s="595"/>
      <c r="V8" s="619" t="s">
        <v>237</v>
      </c>
      <c r="W8" s="595"/>
      <c r="X8" s="596">
        <v>1</v>
      </c>
      <c r="Y8" s="597"/>
      <c r="Z8" s="190"/>
      <c r="AA8" s="102"/>
    </row>
    <row r="9" spans="2:27" ht="10.9" customHeight="1" x14ac:dyDescent="0.15">
      <c r="B9" s="617"/>
      <c r="C9" s="617"/>
      <c r="D9" s="618"/>
      <c r="E9" s="618"/>
      <c r="F9" s="190"/>
      <c r="G9" s="620"/>
      <c r="H9" s="621"/>
      <c r="I9" s="625"/>
      <c r="J9" s="600" t="s">
        <v>238</v>
      </c>
      <c r="K9" s="602" t="s">
        <v>233</v>
      </c>
      <c r="L9" s="596">
        <v>73</v>
      </c>
      <c r="M9" s="597"/>
      <c r="N9" s="600" t="s">
        <v>234</v>
      </c>
      <c r="O9" s="596">
        <v>0</v>
      </c>
      <c r="P9" s="597"/>
      <c r="Q9" s="600" t="s">
        <v>235</v>
      </c>
      <c r="R9" s="596">
        <v>0</v>
      </c>
      <c r="S9" s="597"/>
      <c r="T9" s="620"/>
      <c r="U9" s="621"/>
      <c r="V9" s="622"/>
      <c r="W9" s="623"/>
      <c r="X9" s="598"/>
      <c r="Y9" s="599"/>
      <c r="Z9" s="190"/>
      <c r="AA9" s="102"/>
    </row>
    <row r="10" spans="2:27" ht="10.9" customHeight="1" x14ac:dyDescent="0.15">
      <c r="B10" s="617"/>
      <c r="C10" s="617"/>
      <c r="D10" s="618"/>
      <c r="E10" s="618"/>
      <c r="F10" s="190"/>
      <c r="G10" s="620"/>
      <c r="H10" s="621"/>
      <c r="I10" s="625"/>
      <c r="J10" s="601"/>
      <c r="K10" s="603"/>
      <c r="L10" s="604"/>
      <c r="M10" s="605"/>
      <c r="N10" s="601"/>
      <c r="O10" s="604"/>
      <c r="P10" s="605"/>
      <c r="Q10" s="601"/>
      <c r="R10" s="604"/>
      <c r="S10" s="605"/>
      <c r="T10" s="620"/>
      <c r="U10" s="621"/>
      <c r="V10" s="610" t="s">
        <v>239</v>
      </c>
      <c r="W10" s="611"/>
      <c r="X10" s="596">
        <v>17</v>
      </c>
      <c r="Y10" s="597"/>
      <c r="Z10" s="190"/>
      <c r="AA10" s="102"/>
    </row>
    <row r="11" spans="2:27" ht="21.75" customHeight="1" x14ac:dyDescent="0.15">
      <c r="B11" s="617"/>
      <c r="C11" s="617"/>
      <c r="D11" s="618"/>
      <c r="E11" s="618"/>
      <c r="F11" s="190"/>
      <c r="G11" s="622"/>
      <c r="H11" s="623"/>
      <c r="I11" s="626"/>
      <c r="J11" s="238" t="s">
        <v>240</v>
      </c>
      <c r="K11" s="192" t="s">
        <v>233</v>
      </c>
      <c r="L11" s="614">
        <v>3</v>
      </c>
      <c r="M11" s="615"/>
      <c r="N11" s="238" t="s">
        <v>234</v>
      </c>
      <c r="O11" s="616">
        <v>0</v>
      </c>
      <c r="P11" s="616"/>
      <c r="Q11" s="238" t="s">
        <v>235</v>
      </c>
      <c r="R11" s="614">
        <v>0</v>
      </c>
      <c r="S11" s="615"/>
      <c r="T11" s="622"/>
      <c r="U11" s="623"/>
      <c r="V11" s="612"/>
      <c r="W11" s="613"/>
      <c r="X11" s="604"/>
      <c r="Y11" s="605"/>
      <c r="Z11" s="190"/>
      <c r="AA11" s="102"/>
    </row>
    <row r="12" spans="2:27" ht="21.75" customHeight="1" x14ac:dyDescent="0.15">
      <c r="B12" s="354" t="s">
        <v>241</v>
      </c>
      <c r="C12" s="190"/>
      <c r="D12" s="193"/>
      <c r="E12" s="193"/>
      <c r="F12" s="190"/>
      <c r="G12" s="190"/>
      <c r="H12" s="190"/>
      <c r="I12" s="190"/>
      <c r="J12" s="190"/>
      <c r="K12" s="190"/>
      <c r="L12" s="190"/>
      <c r="M12" s="190"/>
      <c r="N12" s="190"/>
      <c r="O12" s="190"/>
      <c r="P12" s="190"/>
      <c r="Q12" s="190"/>
      <c r="R12" s="190"/>
      <c r="S12" s="190"/>
      <c r="T12" s="190"/>
      <c r="U12" s="190"/>
      <c r="V12" s="190"/>
      <c r="W12" s="190"/>
      <c r="X12" s="190"/>
      <c r="Y12" s="190"/>
      <c r="Z12" s="190"/>
      <c r="AA12" s="102"/>
    </row>
    <row r="13" spans="2:27" ht="21.75" customHeight="1" x14ac:dyDescent="0.15">
      <c r="B13" s="355"/>
      <c r="C13" s="190"/>
      <c r="D13" s="193"/>
      <c r="E13" s="193"/>
      <c r="F13" s="190"/>
      <c r="G13" s="190"/>
      <c r="H13" s="190"/>
      <c r="I13" s="190"/>
      <c r="J13" s="190"/>
      <c r="K13" s="190"/>
      <c r="L13" s="190"/>
      <c r="M13" s="190"/>
      <c r="N13" s="190"/>
      <c r="O13" s="190"/>
      <c r="P13" s="190"/>
      <c r="Q13" s="190"/>
      <c r="R13" s="190"/>
      <c r="S13" s="190"/>
      <c r="T13" s="190"/>
      <c r="U13" s="190"/>
      <c r="V13" s="194"/>
      <c r="W13" s="194"/>
      <c r="X13" s="194"/>
      <c r="Y13" s="194"/>
      <c r="Z13" s="190"/>
      <c r="AA13" s="102"/>
    </row>
    <row r="14" spans="2:27" ht="21.75" customHeight="1" x14ac:dyDescent="0.15">
      <c r="B14" s="355"/>
      <c r="C14" s="190"/>
      <c r="D14" s="193"/>
      <c r="E14" s="193"/>
      <c r="F14" s="190"/>
      <c r="G14" s="190"/>
      <c r="H14" s="190"/>
      <c r="I14" s="190"/>
      <c r="J14" s="190"/>
      <c r="K14" s="190"/>
      <c r="L14" s="190"/>
      <c r="M14" s="190"/>
      <c r="N14" s="190"/>
      <c r="O14" s="190"/>
      <c r="P14" s="190"/>
      <c r="Q14" s="190"/>
      <c r="R14" s="190"/>
      <c r="S14" s="190"/>
      <c r="T14" s="194"/>
      <c r="U14" s="194"/>
      <c r="V14" s="195"/>
      <c r="W14" s="195"/>
      <c r="X14" s="195"/>
      <c r="Y14" s="195"/>
      <c r="Z14" s="196"/>
      <c r="AA14" s="102"/>
    </row>
    <row r="15" spans="2:27" ht="21.75" customHeight="1" x14ac:dyDescent="0.15">
      <c r="B15" s="355"/>
      <c r="C15" s="190"/>
      <c r="D15" s="193"/>
      <c r="E15" s="193"/>
      <c r="F15" s="190"/>
      <c r="G15" s="190"/>
      <c r="H15" s="190"/>
      <c r="I15" s="190"/>
      <c r="J15" s="190"/>
      <c r="K15" s="190"/>
      <c r="L15" s="190"/>
      <c r="M15" s="190"/>
      <c r="N15" s="190"/>
      <c r="O15" s="190"/>
      <c r="P15" s="190"/>
      <c r="Q15" s="190"/>
      <c r="R15" s="190"/>
      <c r="S15" s="190"/>
      <c r="T15" s="194"/>
      <c r="U15" s="194"/>
      <c r="V15" s="190"/>
      <c r="W15" s="190"/>
      <c r="X15" s="197"/>
      <c r="Y15" s="197"/>
      <c r="Z15" s="196"/>
    </row>
    <row r="16" spans="2:27" ht="21.75" customHeight="1" x14ac:dyDescent="0.15">
      <c r="B16" s="355"/>
      <c r="C16" s="190"/>
      <c r="D16" s="193"/>
      <c r="E16" s="193"/>
      <c r="F16" s="190"/>
      <c r="G16" s="190"/>
      <c r="H16" s="190"/>
      <c r="I16" s="190"/>
      <c r="J16" s="190"/>
      <c r="K16" s="190"/>
      <c r="L16" s="190"/>
      <c r="M16" s="190"/>
      <c r="N16" s="190"/>
      <c r="O16" s="190"/>
      <c r="P16" s="190"/>
      <c r="Q16" s="190"/>
      <c r="R16" s="190"/>
      <c r="S16" s="190"/>
      <c r="T16" s="198"/>
      <c r="U16" s="198"/>
      <c r="V16" s="198"/>
      <c r="W16" s="198"/>
      <c r="X16" s="198"/>
      <c r="Y16" s="198"/>
      <c r="Z16" s="196"/>
    </row>
    <row r="17" spans="2:26" ht="21.75" customHeight="1" x14ac:dyDescent="0.15">
      <c r="B17" s="355"/>
      <c r="C17" s="190"/>
      <c r="D17" s="193"/>
      <c r="E17" s="193"/>
      <c r="F17" s="190"/>
      <c r="G17" s="190"/>
      <c r="H17" s="190"/>
      <c r="I17" s="190"/>
      <c r="J17" s="190"/>
      <c r="K17" s="190"/>
      <c r="L17" s="190"/>
      <c r="M17" s="190"/>
      <c r="N17" s="190"/>
      <c r="O17" s="190"/>
      <c r="P17" s="190"/>
      <c r="Q17" s="190"/>
      <c r="R17" s="190"/>
      <c r="S17" s="190"/>
      <c r="T17" s="190"/>
      <c r="U17" s="190"/>
      <c r="V17" s="194"/>
      <c r="W17" s="194"/>
      <c r="X17" s="194"/>
      <c r="Y17" s="194"/>
      <c r="Z17" s="196"/>
    </row>
    <row r="18" spans="2:26" ht="21.75" customHeight="1" x14ac:dyDescent="0.15">
      <c r="B18" s="355"/>
      <c r="C18" s="190"/>
      <c r="D18" s="193"/>
      <c r="E18" s="193"/>
      <c r="F18" s="190"/>
      <c r="G18" s="190"/>
      <c r="H18" s="190"/>
      <c r="I18" s="190"/>
      <c r="J18" s="190"/>
      <c r="K18" s="190"/>
      <c r="L18" s="190"/>
      <c r="M18" s="190"/>
      <c r="N18" s="190"/>
      <c r="O18" s="190"/>
      <c r="P18" s="190"/>
      <c r="Q18" s="190"/>
      <c r="R18" s="190"/>
      <c r="S18" s="190"/>
      <c r="T18" s="190"/>
      <c r="U18" s="190"/>
      <c r="V18" s="190"/>
      <c r="W18" s="190"/>
      <c r="X18" s="197"/>
      <c r="Y18" s="197"/>
      <c r="Z18" s="196"/>
    </row>
    <row r="19" spans="2:26" ht="21.75" customHeight="1" x14ac:dyDescent="0.15">
      <c r="B19" s="355"/>
      <c r="C19" s="190"/>
      <c r="D19" s="193"/>
      <c r="E19" s="193"/>
      <c r="F19" s="190"/>
      <c r="G19" s="190"/>
      <c r="H19" s="190"/>
      <c r="I19" s="190"/>
      <c r="J19" s="190"/>
      <c r="K19" s="190"/>
      <c r="L19" s="190"/>
      <c r="M19" s="190"/>
      <c r="N19" s="190"/>
      <c r="O19" s="190"/>
      <c r="P19" s="190"/>
      <c r="Q19" s="190"/>
      <c r="R19" s="190"/>
      <c r="S19" s="190"/>
      <c r="T19" s="190"/>
      <c r="U19" s="190"/>
      <c r="V19" s="190"/>
      <c r="W19" s="190"/>
      <c r="X19" s="197"/>
      <c r="Y19" s="197"/>
      <c r="Z19" s="196"/>
    </row>
    <row r="20" spans="2:26" ht="21.75" customHeight="1" x14ac:dyDescent="0.15">
      <c r="B20" s="355"/>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9"/>
    </row>
    <row r="21" spans="2:26" ht="21.75" customHeight="1" x14ac:dyDescent="0.15">
      <c r="B21" s="355"/>
      <c r="C21" s="194"/>
      <c r="D21" s="194"/>
      <c r="E21" s="194"/>
      <c r="F21" s="194"/>
      <c r="G21" s="194"/>
      <c r="H21" s="200"/>
      <c r="I21" s="194"/>
      <c r="J21" s="194"/>
      <c r="K21" s="194"/>
      <c r="L21" s="194"/>
      <c r="M21" s="200"/>
      <c r="N21" s="200"/>
      <c r="O21" s="200"/>
      <c r="P21" s="194"/>
      <c r="Q21" s="200"/>
      <c r="R21" s="194"/>
      <c r="S21" s="194"/>
      <c r="T21" s="194"/>
      <c r="U21" s="194"/>
      <c r="V21" s="194"/>
      <c r="W21" s="194"/>
      <c r="X21" s="194"/>
      <c r="Y21" s="194"/>
      <c r="Z21" s="201"/>
    </row>
    <row r="22" spans="2:26" ht="21.75" customHeight="1" x14ac:dyDescent="0.15">
      <c r="B22" s="355"/>
      <c r="C22" s="194"/>
      <c r="D22" s="194"/>
      <c r="E22" s="194"/>
      <c r="F22" s="194"/>
      <c r="G22" s="194"/>
      <c r="H22" s="200"/>
      <c r="I22" s="194"/>
      <c r="J22" s="194"/>
      <c r="K22" s="194"/>
      <c r="L22" s="194"/>
      <c r="M22" s="200"/>
      <c r="N22" s="200"/>
      <c r="O22" s="200"/>
      <c r="P22" s="194"/>
      <c r="Q22" s="200"/>
      <c r="R22" s="194"/>
      <c r="S22" s="194"/>
      <c r="T22" s="194"/>
      <c r="U22" s="194"/>
      <c r="V22" s="194"/>
      <c r="W22" s="194"/>
      <c r="X22" s="194"/>
      <c r="Y22" s="194"/>
      <c r="Z22" s="201"/>
    </row>
    <row r="23" spans="2:26" ht="21.75" customHeight="1" x14ac:dyDescent="0.15">
      <c r="B23" s="355"/>
      <c r="C23" s="200"/>
      <c r="D23" s="194"/>
      <c r="E23" s="194"/>
      <c r="F23" s="200"/>
      <c r="G23" s="200"/>
      <c r="H23" s="194"/>
      <c r="I23" s="194"/>
      <c r="J23" s="194"/>
      <c r="K23" s="194"/>
      <c r="L23" s="194"/>
      <c r="M23" s="200"/>
      <c r="N23" s="200"/>
      <c r="O23" s="200"/>
      <c r="P23" s="194"/>
      <c r="Q23" s="200"/>
      <c r="R23" s="194"/>
      <c r="S23" s="194"/>
      <c r="T23" s="194"/>
      <c r="U23" s="194"/>
      <c r="V23" s="194"/>
      <c r="W23" s="194"/>
      <c r="X23" s="194"/>
      <c r="Y23" s="194"/>
      <c r="Z23" s="201"/>
    </row>
    <row r="24" spans="2:26" ht="21.75" customHeight="1" x14ac:dyDescent="0.15">
      <c r="B24" s="355"/>
      <c r="C24" s="200"/>
      <c r="D24" s="194"/>
      <c r="E24" s="194"/>
      <c r="F24" s="200"/>
      <c r="G24" s="200"/>
      <c r="H24" s="194"/>
      <c r="I24" s="194"/>
      <c r="J24" s="194"/>
      <c r="K24" s="194"/>
      <c r="L24" s="194"/>
      <c r="M24" s="200"/>
      <c r="N24" s="200"/>
      <c r="O24" s="200"/>
      <c r="P24" s="194"/>
      <c r="Q24" s="200"/>
      <c r="R24" s="194"/>
      <c r="S24" s="194"/>
      <c r="T24" s="194"/>
      <c r="U24" s="194"/>
      <c r="V24" s="194"/>
      <c r="W24" s="194"/>
      <c r="X24" s="194"/>
      <c r="Y24" s="194"/>
      <c r="Z24" s="201"/>
    </row>
    <row r="25" spans="2:26" ht="21.75" customHeight="1" x14ac:dyDescent="0.15">
      <c r="B25" s="355"/>
      <c r="C25" s="200"/>
      <c r="D25" s="194"/>
      <c r="E25" s="194"/>
      <c r="F25" s="200"/>
      <c r="G25" s="200"/>
      <c r="H25" s="194"/>
      <c r="I25" s="194"/>
      <c r="J25" s="194"/>
      <c r="K25" s="194"/>
      <c r="L25" s="194"/>
      <c r="M25" s="200"/>
      <c r="N25" s="200"/>
      <c r="O25" s="200"/>
      <c r="P25" s="194"/>
      <c r="Q25" s="200"/>
      <c r="R25" s="194"/>
      <c r="S25" s="194"/>
      <c r="T25" s="194"/>
      <c r="U25" s="194"/>
      <c r="V25" s="194"/>
      <c r="W25" s="194"/>
      <c r="X25" s="194"/>
      <c r="Y25" s="194"/>
      <c r="Z25" s="201"/>
    </row>
    <row r="26" spans="2:26" ht="21.75" customHeight="1" x14ac:dyDescent="0.15">
      <c r="B26" s="355"/>
      <c r="C26" s="200"/>
      <c r="D26" s="194"/>
      <c r="E26" s="194"/>
      <c r="F26" s="200"/>
      <c r="G26" s="200"/>
      <c r="H26" s="194"/>
      <c r="I26" s="194"/>
      <c r="J26" s="194"/>
      <c r="K26" s="194"/>
      <c r="L26" s="194"/>
      <c r="M26" s="200"/>
      <c r="N26" s="200"/>
      <c r="O26" s="200"/>
      <c r="P26" s="194"/>
      <c r="Q26" s="200"/>
      <c r="R26" s="194"/>
      <c r="S26" s="194"/>
      <c r="T26" s="194"/>
      <c r="U26" s="194"/>
      <c r="V26" s="194"/>
      <c r="W26" s="194"/>
      <c r="X26" s="194"/>
      <c r="Y26" s="194"/>
      <c r="Z26" s="201"/>
    </row>
    <row r="27" spans="2:26" ht="21.75" customHeight="1" x14ac:dyDescent="0.15">
      <c r="B27" s="355"/>
      <c r="C27" s="200"/>
      <c r="D27" s="194"/>
      <c r="E27" s="194"/>
      <c r="F27" s="200"/>
      <c r="G27" s="200"/>
      <c r="H27" s="194"/>
      <c r="I27" s="194"/>
      <c r="J27" s="194"/>
      <c r="K27" s="194"/>
      <c r="L27" s="194"/>
      <c r="M27" s="200"/>
      <c r="N27" s="200"/>
      <c r="O27" s="200"/>
      <c r="P27" s="194"/>
      <c r="Q27" s="200"/>
      <c r="R27" s="194"/>
      <c r="S27" s="194"/>
      <c r="T27" s="194"/>
      <c r="U27" s="194"/>
      <c r="V27" s="194"/>
      <c r="W27" s="194"/>
      <c r="X27" s="194"/>
      <c r="Y27" s="194"/>
      <c r="Z27" s="201"/>
    </row>
    <row r="28" spans="2:26" ht="21.75" customHeight="1" x14ac:dyDescent="0.15">
      <c r="B28" s="355"/>
      <c r="C28" s="200"/>
      <c r="D28" s="194"/>
      <c r="E28" s="194"/>
      <c r="F28" s="202"/>
      <c r="G28" s="203"/>
      <c r="H28" s="203"/>
      <c r="I28" s="203"/>
      <c r="J28" s="203"/>
      <c r="K28" s="203"/>
      <c r="L28" s="194"/>
      <c r="M28" s="200"/>
      <c r="N28" s="200"/>
      <c r="O28" s="200"/>
      <c r="P28" s="194"/>
      <c r="Q28" s="203"/>
      <c r="R28" s="195"/>
      <c r="S28" s="195"/>
      <c r="T28" s="195"/>
      <c r="U28" s="195"/>
      <c r="V28" s="195"/>
      <c r="W28" s="195"/>
      <c r="X28" s="195"/>
      <c r="Y28" s="195"/>
      <c r="Z28" s="204"/>
    </row>
    <row r="29" spans="2:26" ht="47.25" customHeight="1" x14ac:dyDescent="0.15">
      <c r="B29" s="422"/>
      <c r="C29" s="205"/>
      <c r="D29" s="205"/>
      <c r="E29" s="206"/>
      <c r="F29" s="207"/>
      <c r="G29" s="205"/>
      <c r="H29" s="205"/>
      <c r="I29" s="205"/>
      <c r="J29" s="609" t="s">
        <v>242</v>
      </c>
      <c r="K29" s="609"/>
      <c r="L29" s="609"/>
      <c r="M29" s="609"/>
      <c r="N29" s="609"/>
      <c r="O29" s="609"/>
      <c r="P29" s="609"/>
      <c r="Q29" s="609" t="s">
        <v>243</v>
      </c>
      <c r="R29" s="609"/>
      <c r="S29" s="609"/>
      <c r="T29" s="609"/>
      <c r="U29" s="609"/>
      <c r="V29" s="609"/>
      <c r="W29" s="609"/>
      <c r="X29" s="609"/>
      <c r="Y29" s="609"/>
      <c r="Z29" s="208"/>
    </row>
    <row r="30" spans="2:26" ht="15" customHeight="1" x14ac:dyDescent="0.15">
      <c r="C30" s="265"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53DCBB3F-2843-4EDC-952A-70DBA0C2592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ignoredErrors>
    <ignoredError sqref="X5:Z6" numberStoredAsText="1"/>
  </ignoredError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D137AE-58B2-4B16-803D-52E7B1FCB3AC}">
          <x14:formula1>
            <xm:f>'(参考)リスト'!$G$16:$G$19</xm:f>
          </x14:formula1>
          <xm:sqref>D7:E11</xm:sqref>
        </x14:dataValidation>
        <x14:dataValidation type="list" allowBlank="1" showInputMessage="1" showErrorMessage="1" xr:uid="{58F5B2B2-6FFF-4FC1-BC9E-2DD2B137C5AA}">
          <x14:formula1>
            <xm:f>'(参考)リスト'!$E$6:$E$10</xm:f>
          </x14:formula1>
          <xm:sqref>U6</xm:sqref>
        </x14:dataValidation>
        <x14:dataValidation type="list" allowBlank="1" showInputMessage="1" showErrorMessage="1" xr:uid="{824E4C42-8AF0-47F3-BBD3-47725A841ED1}">
          <x14:formula1>
            <xm:f>'(参考)リスト'!$F$6:$F$7</xm:f>
          </x14:formula1>
          <xm:sqref>U5</xm:sqref>
        </x14:dataValidation>
        <x14:dataValidation type="list" allowBlank="1" showInputMessage="1" showErrorMessage="1" xr:uid="{D4392017-DED8-4C03-943D-BAA9F245B5FD}">
          <x14:formula1>
            <xm:f>'(参考)リスト'!$D$6:$D$7</xm:f>
          </x14:formula1>
          <xm:sqref>R5:R6</xm:sqref>
        </x14:dataValidation>
        <x14:dataValidation type="list" allowBlank="1" showInputMessage="1" showErrorMessage="1" xr:uid="{E838A8FF-01CB-4799-8C01-705F06787BCF}">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7D3C-0B06-43EF-A19C-E393F46F2AAD}">
  <sheetPr>
    <pageSetUpPr fitToPage="1"/>
  </sheetPr>
  <dimension ref="B1:AA37"/>
  <sheetViews>
    <sheetView showGridLines="0" view="pageBreakPreview" zoomScaleNormal="70" zoomScaleSheetLayoutView="100" workbookViewId="0">
      <selection activeCell="X12" sqref="X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5" t="s">
        <v>213</v>
      </c>
      <c r="C2" s="180"/>
      <c r="D2" s="180"/>
      <c r="E2" s="180"/>
      <c r="F2" s="180"/>
      <c r="G2" s="180"/>
      <c r="H2" s="180"/>
      <c r="I2" s="180"/>
      <c r="J2" s="180"/>
      <c r="K2" s="180"/>
      <c r="L2" s="180"/>
      <c r="M2" s="182"/>
      <c r="N2" s="383" t="s">
        <v>214</v>
      </c>
      <c r="O2" s="383"/>
      <c r="P2" s="577">
        <v>45890</v>
      </c>
      <c r="Q2" s="578"/>
      <c r="R2" s="579"/>
      <c r="S2" s="383" t="s">
        <v>215</v>
      </c>
      <c r="T2" s="383"/>
      <c r="U2" s="383"/>
      <c r="V2" s="580" t="s">
        <v>1077</v>
      </c>
      <c r="W2" s="580"/>
      <c r="X2" s="580"/>
      <c r="Y2" s="580"/>
      <c r="Z2" s="580"/>
    </row>
    <row r="3" spans="2:27" ht="20.100000000000001" customHeight="1" x14ac:dyDescent="0.15">
      <c r="B3" s="234" t="s">
        <v>60</v>
      </c>
      <c r="C3" s="369" t="str">
        <f>'様式A-1'!D3</f>
        <v>ムクノトンネル　クダリ</v>
      </c>
      <c r="D3" s="370"/>
      <c r="E3" s="370"/>
      <c r="F3" s="371"/>
      <c r="G3" s="379" t="s">
        <v>216</v>
      </c>
      <c r="H3" s="369" t="str">
        <f>'様式A-1'!J3</f>
        <v>山口県道57号下関港線（下り）</v>
      </c>
      <c r="I3" s="370"/>
      <c r="J3" s="371"/>
      <c r="K3" s="379" t="s">
        <v>217</v>
      </c>
      <c r="L3" s="581" t="str">
        <f>'様式A-1'!R3</f>
        <v>山口県
下関土木建築事務所</v>
      </c>
      <c r="M3" s="581"/>
      <c r="N3" s="581"/>
      <c r="O3" s="581"/>
      <c r="P3" s="581"/>
      <c r="Q3" s="341" t="s">
        <v>218</v>
      </c>
      <c r="R3" s="343"/>
      <c r="S3" s="369" t="s">
        <v>557</v>
      </c>
      <c r="T3" s="370"/>
      <c r="U3" s="371"/>
      <c r="V3" s="583" t="s">
        <v>219</v>
      </c>
      <c r="W3" s="183" t="s">
        <v>220</v>
      </c>
      <c r="X3" s="585">
        <v>33.970559999999999</v>
      </c>
      <c r="Y3" s="586"/>
      <c r="Z3" s="587"/>
    </row>
    <row r="4" spans="2:27" ht="20.100000000000001" customHeight="1" x14ac:dyDescent="0.15">
      <c r="B4" s="231" t="s">
        <v>64</v>
      </c>
      <c r="C4" s="372" t="str">
        <f>'様式A-1'!D4</f>
        <v>椋野トンネル（下り）</v>
      </c>
      <c r="D4" s="373"/>
      <c r="E4" s="373"/>
      <c r="F4" s="374"/>
      <c r="G4" s="353"/>
      <c r="H4" s="372"/>
      <c r="I4" s="373"/>
      <c r="J4" s="374"/>
      <c r="K4" s="353"/>
      <c r="L4" s="582"/>
      <c r="M4" s="582"/>
      <c r="N4" s="582"/>
      <c r="O4" s="582"/>
      <c r="P4" s="582"/>
      <c r="Q4" s="344"/>
      <c r="R4" s="346"/>
      <c r="S4" s="372" t="s">
        <v>564</v>
      </c>
      <c r="T4" s="373"/>
      <c r="U4" s="374"/>
      <c r="V4" s="584"/>
      <c r="W4" s="243" t="s">
        <v>221</v>
      </c>
      <c r="X4" s="585">
        <v>130.94306</v>
      </c>
      <c r="Y4" s="586"/>
      <c r="Z4" s="587"/>
    </row>
    <row r="5" spans="2:27" ht="20.100000000000001" customHeight="1" x14ac:dyDescent="0.15">
      <c r="B5" s="589" t="s">
        <v>66</v>
      </c>
      <c r="C5" s="238" t="s">
        <v>67</v>
      </c>
      <c r="D5" s="329" t="str">
        <f>'様式A-1'!E5</f>
        <v>山口県下関市椋野町</v>
      </c>
      <c r="E5" s="330"/>
      <c r="F5" s="330"/>
      <c r="G5" s="336" t="s">
        <v>222</v>
      </c>
      <c r="H5" s="337"/>
      <c r="I5" s="329" t="s">
        <v>435</v>
      </c>
      <c r="J5" s="330"/>
      <c r="K5" s="331"/>
      <c r="L5" s="383" t="s">
        <v>70</v>
      </c>
      <c r="M5" s="383"/>
      <c r="N5" s="232" t="s">
        <v>71</v>
      </c>
      <c r="O5" s="184">
        <f>'様式A-1'!Z5</f>
        <v>385</v>
      </c>
      <c r="P5" s="233" t="s">
        <v>72</v>
      </c>
      <c r="Q5" s="595" t="s">
        <v>223</v>
      </c>
      <c r="R5" s="591" t="s">
        <v>565</v>
      </c>
      <c r="S5" s="379" t="s">
        <v>224</v>
      </c>
      <c r="T5" s="379"/>
      <c r="U5" s="185" t="s">
        <v>433</v>
      </c>
      <c r="V5" s="341" t="s">
        <v>225</v>
      </c>
      <c r="W5" s="183" t="s">
        <v>220</v>
      </c>
      <c r="X5" s="585" t="s">
        <v>1074</v>
      </c>
      <c r="Y5" s="586"/>
      <c r="Z5" s="587"/>
    </row>
    <row r="6" spans="2:27" ht="20.100000000000001" customHeight="1" x14ac:dyDescent="0.15">
      <c r="B6" s="590"/>
      <c r="C6" s="238" t="s">
        <v>73</v>
      </c>
      <c r="D6" s="593" t="str">
        <f>'様式A-1'!E6</f>
        <v>山口県下関市椋野町</v>
      </c>
      <c r="E6" s="330"/>
      <c r="F6" s="330"/>
      <c r="G6" s="383" t="s">
        <v>226</v>
      </c>
      <c r="H6" s="383"/>
      <c r="I6" s="594" t="str">
        <f>'様式A-1'!K7</f>
        <v>1973年</v>
      </c>
      <c r="J6" s="330"/>
      <c r="K6" s="331"/>
      <c r="L6" s="383" t="s">
        <v>227</v>
      </c>
      <c r="M6" s="383"/>
      <c r="N6" s="232" t="s">
        <v>71</v>
      </c>
      <c r="O6" s="229">
        <f>'様式A-1'!E15</f>
        <v>9.25</v>
      </c>
      <c r="P6" s="233" t="s">
        <v>72</v>
      </c>
      <c r="Q6" s="346"/>
      <c r="R6" s="592"/>
      <c r="S6" s="383" t="s">
        <v>228</v>
      </c>
      <c r="T6" s="383"/>
      <c r="U6" s="186"/>
      <c r="V6" s="344"/>
      <c r="W6" s="183" t="s">
        <v>221</v>
      </c>
      <c r="X6" s="585" t="s">
        <v>1075</v>
      </c>
      <c r="Y6" s="586"/>
      <c r="Z6" s="587"/>
    </row>
    <row r="7" spans="2:27" ht="7.5" customHeight="1" x14ac:dyDescent="0.15">
      <c r="B7" s="617" t="s">
        <v>229</v>
      </c>
      <c r="C7" s="617"/>
      <c r="D7" s="618" t="s">
        <v>917</v>
      </c>
      <c r="E7" s="618"/>
      <c r="F7" s="187"/>
      <c r="G7" s="187"/>
      <c r="H7" s="187"/>
      <c r="I7" s="187"/>
      <c r="J7" s="187"/>
      <c r="K7" s="187"/>
      <c r="L7" s="187"/>
      <c r="M7" s="187"/>
      <c r="N7" s="187"/>
      <c r="O7" s="187"/>
      <c r="P7" s="187"/>
      <c r="Q7" s="187"/>
      <c r="R7" s="187"/>
      <c r="S7" s="187"/>
      <c r="T7" s="187"/>
      <c r="U7" s="187"/>
      <c r="V7" s="187"/>
      <c r="W7" s="187"/>
      <c r="X7" s="188"/>
      <c r="Y7" s="188"/>
      <c r="Z7" s="189"/>
    </row>
    <row r="8" spans="2:27" ht="21.75" customHeight="1" x14ac:dyDescent="0.15">
      <c r="B8" s="617"/>
      <c r="C8" s="617"/>
      <c r="D8" s="618"/>
      <c r="E8" s="618"/>
      <c r="F8" s="190"/>
      <c r="G8" s="619" t="s">
        <v>230</v>
      </c>
      <c r="H8" s="595"/>
      <c r="I8" s="624" t="s">
        <v>231</v>
      </c>
      <c r="J8" s="191" t="s">
        <v>232</v>
      </c>
      <c r="K8" s="192" t="s">
        <v>233</v>
      </c>
      <c r="L8" s="606">
        <v>54</v>
      </c>
      <c r="M8" s="607"/>
      <c r="N8" s="238" t="s">
        <v>234</v>
      </c>
      <c r="O8" s="608">
        <v>0</v>
      </c>
      <c r="P8" s="608"/>
      <c r="Q8" s="238" t="s">
        <v>235</v>
      </c>
      <c r="R8" s="606">
        <v>0</v>
      </c>
      <c r="S8" s="607"/>
      <c r="T8" s="619" t="s">
        <v>236</v>
      </c>
      <c r="U8" s="595"/>
      <c r="V8" s="619" t="s">
        <v>237</v>
      </c>
      <c r="W8" s="595"/>
      <c r="X8" s="596">
        <v>1</v>
      </c>
      <c r="Y8" s="597"/>
      <c r="Z8" s="190"/>
      <c r="AA8" s="102"/>
    </row>
    <row r="9" spans="2:27" ht="10.9" customHeight="1" x14ac:dyDescent="0.15">
      <c r="B9" s="617"/>
      <c r="C9" s="617"/>
      <c r="D9" s="618"/>
      <c r="E9" s="618"/>
      <c r="F9" s="190"/>
      <c r="G9" s="620"/>
      <c r="H9" s="621"/>
      <c r="I9" s="625"/>
      <c r="J9" s="600" t="s">
        <v>238</v>
      </c>
      <c r="K9" s="602" t="s">
        <v>233</v>
      </c>
      <c r="L9" s="596">
        <v>73</v>
      </c>
      <c r="M9" s="597"/>
      <c r="N9" s="600" t="s">
        <v>234</v>
      </c>
      <c r="O9" s="596">
        <v>0</v>
      </c>
      <c r="P9" s="597"/>
      <c r="Q9" s="600" t="s">
        <v>235</v>
      </c>
      <c r="R9" s="596">
        <v>0</v>
      </c>
      <c r="S9" s="597"/>
      <c r="T9" s="620"/>
      <c r="U9" s="621"/>
      <c r="V9" s="622"/>
      <c r="W9" s="623"/>
      <c r="X9" s="598"/>
      <c r="Y9" s="599"/>
      <c r="Z9" s="190"/>
      <c r="AA9" s="102"/>
    </row>
    <row r="10" spans="2:27" ht="10.9" customHeight="1" x14ac:dyDescent="0.15">
      <c r="B10" s="617"/>
      <c r="C10" s="617"/>
      <c r="D10" s="618"/>
      <c r="E10" s="618"/>
      <c r="F10" s="190"/>
      <c r="G10" s="620"/>
      <c r="H10" s="621"/>
      <c r="I10" s="625"/>
      <c r="J10" s="601"/>
      <c r="K10" s="603"/>
      <c r="L10" s="604"/>
      <c r="M10" s="605"/>
      <c r="N10" s="601"/>
      <c r="O10" s="604"/>
      <c r="P10" s="605"/>
      <c r="Q10" s="601"/>
      <c r="R10" s="604"/>
      <c r="S10" s="605"/>
      <c r="T10" s="620"/>
      <c r="U10" s="621"/>
      <c r="V10" s="610" t="s">
        <v>239</v>
      </c>
      <c r="W10" s="611"/>
      <c r="X10" s="596">
        <v>17</v>
      </c>
      <c r="Y10" s="597"/>
      <c r="Z10" s="190"/>
      <c r="AA10" s="102"/>
    </row>
    <row r="11" spans="2:27" ht="21.75" customHeight="1" x14ac:dyDescent="0.15">
      <c r="B11" s="617"/>
      <c r="C11" s="617"/>
      <c r="D11" s="618"/>
      <c r="E11" s="618"/>
      <c r="F11" s="190"/>
      <c r="G11" s="622"/>
      <c r="H11" s="623"/>
      <c r="I11" s="626"/>
      <c r="J11" s="238" t="s">
        <v>240</v>
      </c>
      <c r="K11" s="192" t="s">
        <v>233</v>
      </c>
      <c r="L11" s="614">
        <v>3</v>
      </c>
      <c r="M11" s="615"/>
      <c r="N11" s="238" t="s">
        <v>234</v>
      </c>
      <c r="O11" s="616">
        <v>0</v>
      </c>
      <c r="P11" s="616"/>
      <c r="Q11" s="238" t="s">
        <v>235</v>
      </c>
      <c r="R11" s="614">
        <v>0</v>
      </c>
      <c r="S11" s="615"/>
      <c r="T11" s="622"/>
      <c r="U11" s="623"/>
      <c r="V11" s="612"/>
      <c r="W11" s="613"/>
      <c r="X11" s="604"/>
      <c r="Y11" s="605"/>
      <c r="Z11" s="190"/>
      <c r="AA11" s="102"/>
    </row>
    <row r="12" spans="2:27" ht="21.75" customHeight="1" x14ac:dyDescent="0.15">
      <c r="B12" s="354" t="s">
        <v>241</v>
      </c>
      <c r="C12" s="190"/>
      <c r="D12" s="193"/>
      <c r="E12" s="193"/>
      <c r="F12" s="190"/>
      <c r="G12" s="190"/>
      <c r="H12" s="190"/>
      <c r="I12" s="190"/>
      <c r="J12" s="190"/>
      <c r="K12" s="190"/>
      <c r="L12" s="190"/>
      <c r="M12" s="190"/>
      <c r="N12" s="190"/>
      <c r="O12" s="190"/>
      <c r="P12" s="190"/>
      <c r="Q12" s="190"/>
      <c r="R12" s="190"/>
      <c r="S12" s="190"/>
      <c r="T12" s="190"/>
      <c r="U12" s="190"/>
      <c r="V12" s="190"/>
      <c r="W12" s="190"/>
      <c r="X12" s="190"/>
      <c r="Y12" s="190"/>
      <c r="Z12" s="190"/>
      <c r="AA12" s="102"/>
    </row>
    <row r="13" spans="2:27" ht="21.75" customHeight="1" x14ac:dyDescent="0.15">
      <c r="B13" s="355"/>
      <c r="C13" s="190"/>
      <c r="D13" s="193"/>
      <c r="E13" s="193"/>
      <c r="F13" s="190"/>
      <c r="G13" s="190"/>
      <c r="H13" s="190"/>
      <c r="I13" s="190"/>
      <c r="J13" s="190"/>
      <c r="K13" s="190"/>
      <c r="L13" s="190"/>
      <c r="M13" s="190"/>
      <c r="N13" s="190"/>
      <c r="O13" s="190"/>
      <c r="P13" s="190"/>
      <c r="Q13" s="190"/>
      <c r="R13" s="190"/>
      <c r="S13" s="190"/>
      <c r="T13" s="190"/>
      <c r="U13" s="190"/>
      <c r="V13" s="194"/>
      <c r="W13" s="194"/>
      <c r="X13" s="194"/>
      <c r="Y13" s="194"/>
      <c r="Z13" s="190"/>
      <c r="AA13" s="102"/>
    </row>
    <row r="14" spans="2:27" ht="21.75" customHeight="1" x14ac:dyDescent="0.15">
      <c r="B14" s="355"/>
      <c r="C14" s="190"/>
      <c r="D14" s="193"/>
      <c r="E14" s="193"/>
      <c r="F14" s="190"/>
      <c r="G14" s="190"/>
      <c r="H14" s="190"/>
      <c r="I14" s="190"/>
      <c r="J14" s="190"/>
      <c r="K14" s="190"/>
      <c r="L14" s="190"/>
      <c r="M14" s="190"/>
      <c r="N14" s="190"/>
      <c r="O14" s="190"/>
      <c r="P14" s="190"/>
      <c r="Q14" s="190"/>
      <c r="R14" s="190"/>
      <c r="S14" s="190"/>
      <c r="T14" s="194"/>
      <c r="U14" s="194"/>
      <c r="V14" s="195"/>
      <c r="W14" s="195"/>
      <c r="X14" s="195"/>
      <c r="Y14" s="195"/>
      <c r="Z14" s="196"/>
      <c r="AA14" s="102"/>
    </row>
    <row r="15" spans="2:27" ht="21.75" customHeight="1" x14ac:dyDescent="0.15">
      <c r="B15" s="355"/>
      <c r="C15" s="190"/>
      <c r="D15" s="193"/>
      <c r="E15" s="193"/>
      <c r="F15" s="190"/>
      <c r="G15" s="190"/>
      <c r="H15" s="190"/>
      <c r="I15" s="190"/>
      <c r="J15" s="190"/>
      <c r="K15" s="190"/>
      <c r="L15" s="190"/>
      <c r="M15" s="190"/>
      <c r="N15" s="190"/>
      <c r="O15" s="190"/>
      <c r="P15" s="190"/>
      <c r="Q15" s="190"/>
      <c r="R15" s="190"/>
      <c r="S15" s="190"/>
      <c r="T15" s="194"/>
      <c r="U15" s="194"/>
      <c r="V15" s="190"/>
      <c r="W15" s="190"/>
      <c r="X15" s="197"/>
      <c r="Y15" s="197"/>
      <c r="Z15" s="196"/>
    </row>
    <row r="16" spans="2:27" ht="21.75" customHeight="1" x14ac:dyDescent="0.15">
      <c r="B16" s="355"/>
      <c r="C16" s="190"/>
      <c r="D16" s="193"/>
      <c r="E16" s="193"/>
      <c r="F16" s="190"/>
      <c r="G16" s="190"/>
      <c r="H16" s="190"/>
      <c r="I16" s="190"/>
      <c r="J16" s="190"/>
      <c r="K16" s="190"/>
      <c r="L16" s="190"/>
      <c r="M16" s="190"/>
      <c r="N16" s="190"/>
      <c r="O16" s="190"/>
      <c r="P16" s="190"/>
      <c r="Q16" s="190"/>
      <c r="R16" s="190"/>
      <c r="S16" s="190"/>
      <c r="T16" s="198"/>
      <c r="U16" s="198"/>
      <c r="V16" s="198"/>
      <c r="W16" s="198"/>
      <c r="X16" s="198"/>
      <c r="Y16" s="198"/>
      <c r="Z16" s="196"/>
    </row>
    <row r="17" spans="2:26" ht="21.75" customHeight="1" x14ac:dyDescent="0.15">
      <c r="B17" s="355"/>
      <c r="C17" s="190"/>
      <c r="D17" s="193"/>
      <c r="E17" s="193"/>
      <c r="F17" s="190"/>
      <c r="G17" s="190"/>
      <c r="H17" s="190"/>
      <c r="I17" s="190"/>
      <c r="J17" s="190"/>
      <c r="K17" s="190"/>
      <c r="L17" s="190"/>
      <c r="M17" s="190"/>
      <c r="N17" s="190"/>
      <c r="O17" s="190"/>
      <c r="P17" s="190"/>
      <c r="Q17" s="190"/>
      <c r="R17" s="190"/>
      <c r="S17" s="190"/>
      <c r="T17" s="190"/>
      <c r="U17" s="190"/>
      <c r="V17" s="194"/>
      <c r="W17" s="194"/>
      <c r="X17" s="194"/>
      <c r="Y17" s="194"/>
      <c r="Z17" s="196"/>
    </row>
    <row r="18" spans="2:26" ht="21.75" customHeight="1" x14ac:dyDescent="0.15">
      <c r="B18" s="355"/>
      <c r="C18" s="190"/>
      <c r="D18" s="193"/>
      <c r="E18" s="193"/>
      <c r="F18" s="190"/>
      <c r="G18" s="190"/>
      <c r="H18" s="190"/>
      <c r="I18" s="190"/>
      <c r="J18" s="190"/>
      <c r="K18" s="190"/>
      <c r="L18" s="190"/>
      <c r="M18" s="190"/>
      <c r="N18" s="190"/>
      <c r="O18" s="190"/>
      <c r="P18" s="190"/>
      <c r="Q18" s="190"/>
      <c r="R18" s="190"/>
      <c r="S18" s="190"/>
      <c r="T18" s="190"/>
      <c r="U18" s="190"/>
      <c r="V18" s="190"/>
      <c r="W18" s="190"/>
      <c r="X18" s="197"/>
      <c r="Y18" s="197"/>
      <c r="Z18" s="196"/>
    </row>
    <row r="19" spans="2:26" ht="21.75" customHeight="1" x14ac:dyDescent="0.15">
      <c r="B19" s="355"/>
      <c r="C19" s="190"/>
      <c r="D19" s="193"/>
      <c r="E19" s="193"/>
      <c r="F19" s="190"/>
      <c r="G19" s="190"/>
      <c r="H19" s="190"/>
      <c r="I19" s="190"/>
      <c r="J19" s="190"/>
      <c r="K19" s="190"/>
      <c r="L19" s="190"/>
      <c r="M19" s="190"/>
      <c r="N19" s="190"/>
      <c r="O19" s="190"/>
      <c r="P19" s="190"/>
      <c r="Q19" s="190"/>
      <c r="R19" s="190"/>
      <c r="S19" s="190"/>
      <c r="T19" s="190"/>
      <c r="U19" s="190"/>
      <c r="V19" s="190"/>
      <c r="W19" s="190"/>
      <c r="X19" s="197"/>
      <c r="Y19" s="197"/>
      <c r="Z19" s="196"/>
    </row>
    <row r="20" spans="2:26" ht="21.75" customHeight="1" x14ac:dyDescent="0.15">
      <c r="B20" s="355"/>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9"/>
    </row>
    <row r="21" spans="2:26" ht="21.75" customHeight="1" x14ac:dyDescent="0.15">
      <c r="B21" s="355"/>
      <c r="C21" s="194"/>
      <c r="D21" s="194"/>
      <c r="E21" s="194"/>
      <c r="F21" s="194"/>
      <c r="G21" s="194"/>
      <c r="H21" s="200"/>
      <c r="I21" s="194"/>
      <c r="J21" s="194"/>
      <c r="K21" s="194"/>
      <c r="L21" s="194"/>
      <c r="M21" s="200"/>
      <c r="N21" s="200"/>
      <c r="O21" s="200"/>
      <c r="P21" s="194"/>
      <c r="Q21" s="200"/>
      <c r="R21" s="194"/>
      <c r="S21" s="194"/>
      <c r="T21" s="194"/>
      <c r="U21" s="194"/>
      <c r="V21" s="194"/>
      <c r="W21" s="194"/>
      <c r="X21" s="194"/>
      <c r="Y21" s="194"/>
      <c r="Z21" s="201"/>
    </row>
    <row r="22" spans="2:26" ht="21.75" customHeight="1" x14ac:dyDescent="0.15">
      <c r="B22" s="355"/>
      <c r="C22" s="194"/>
      <c r="D22" s="194"/>
      <c r="E22" s="194"/>
      <c r="F22" s="194"/>
      <c r="G22" s="194"/>
      <c r="H22" s="200"/>
      <c r="I22" s="194"/>
      <c r="J22" s="194"/>
      <c r="K22" s="194"/>
      <c r="L22" s="194"/>
      <c r="M22" s="200"/>
      <c r="N22" s="200"/>
      <c r="O22" s="200"/>
      <c r="P22" s="194"/>
      <c r="Q22" s="200"/>
      <c r="R22" s="194"/>
      <c r="S22" s="194"/>
      <c r="T22" s="194"/>
      <c r="U22" s="194"/>
      <c r="V22" s="194"/>
      <c r="W22" s="194"/>
      <c r="X22" s="194"/>
      <c r="Y22" s="194"/>
      <c r="Z22" s="201"/>
    </row>
    <row r="23" spans="2:26" ht="21.75" customHeight="1" x14ac:dyDescent="0.15">
      <c r="B23" s="355"/>
      <c r="C23" s="200"/>
      <c r="D23" s="194"/>
      <c r="E23" s="194"/>
      <c r="F23" s="200"/>
      <c r="G23" s="200"/>
      <c r="H23" s="194"/>
      <c r="I23" s="194"/>
      <c r="J23" s="194"/>
      <c r="K23" s="194"/>
      <c r="L23" s="194"/>
      <c r="M23" s="200"/>
      <c r="N23" s="200"/>
      <c r="O23" s="200"/>
      <c r="P23" s="194"/>
      <c r="Q23" s="200"/>
      <c r="R23" s="194"/>
      <c r="S23" s="194"/>
      <c r="T23" s="194"/>
      <c r="U23" s="194"/>
      <c r="V23" s="194"/>
      <c r="W23" s="194"/>
      <c r="X23" s="194"/>
      <c r="Y23" s="194"/>
      <c r="Z23" s="201"/>
    </row>
    <row r="24" spans="2:26" ht="21.75" customHeight="1" x14ac:dyDescent="0.15">
      <c r="B24" s="355"/>
      <c r="C24" s="200"/>
      <c r="D24" s="194"/>
      <c r="E24" s="194"/>
      <c r="F24" s="200"/>
      <c r="G24" s="200"/>
      <c r="H24" s="194"/>
      <c r="I24" s="194"/>
      <c r="J24" s="194"/>
      <c r="K24" s="194"/>
      <c r="L24" s="194"/>
      <c r="M24" s="200"/>
      <c r="N24" s="200"/>
      <c r="O24" s="200"/>
      <c r="P24" s="194"/>
      <c r="Q24" s="200"/>
      <c r="R24" s="194"/>
      <c r="S24" s="194"/>
      <c r="T24" s="194"/>
      <c r="U24" s="194"/>
      <c r="V24" s="194"/>
      <c r="W24" s="194"/>
      <c r="X24" s="194"/>
      <c r="Y24" s="194"/>
      <c r="Z24" s="201"/>
    </row>
    <row r="25" spans="2:26" ht="21.75" customHeight="1" x14ac:dyDescent="0.15">
      <c r="B25" s="355"/>
      <c r="C25" s="200"/>
      <c r="D25" s="194"/>
      <c r="E25" s="194"/>
      <c r="F25" s="200"/>
      <c r="G25" s="200"/>
      <c r="H25" s="194"/>
      <c r="I25" s="194"/>
      <c r="J25" s="194"/>
      <c r="K25" s="194"/>
      <c r="L25" s="194"/>
      <c r="M25" s="200"/>
      <c r="N25" s="200"/>
      <c r="O25" s="200"/>
      <c r="P25" s="194"/>
      <c r="Q25" s="200"/>
      <c r="R25" s="194"/>
      <c r="S25" s="194"/>
      <c r="T25" s="194"/>
      <c r="U25" s="194"/>
      <c r="V25" s="194"/>
      <c r="W25" s="194"/>
      <c r="X25" s="194"/>
      <c r="Y25" s="194"/>
      <c r="Z25" s="201"/>
    </row>
    <row r="26" spans="2:26" ht="21.75" customHeight="1" x14ac:dyDescent="0.15">
      <c r="B26" s="355"/>
      <c r="C26" s="200"/>
      <c r="D26" s="194"/>
      <c r="E26" s="194"/>
      <c r="F26" s="200"/>
      <c r="G26" s="200"/>
      <c r="H26" s="194"/>
      <c r="I26" s="194"/>
      <c r="J26" s="194"/>
      <c r="K26" s="194"/>
      <c r="L26" s="194"/>
      <c r="M26" s="200"/>
      <c r="N26" s="200"/>
      <c r="O26" s="200"/>
      <c r="P26" s="194"/>
      <c r="Q26" s="200"/>
      <c r="R26" s="194"/>
      <c r="S26" s="194"/>
      <c r="T26" s="194"/>
      <c r="U26" s="194"/>
      <c r="V26" s="194"/>
      <c r="W26" s="194"/>
      <c r="X26" s="194"/>
      <c r="Y26" s="194"/>
      <c r="Z26" s="201"/>
    </row>
    <row r="27" spans="2:26" ht="21.75" customHeight="1" x14ac:dyDescent="0.15">
      <c r="B27" s="355"/>
      <c r="C27" s="200"/>
      <c r="D27" s="194"/>
      <c r="E27" s="194"/>
      <c r="F27" s="200"/>
      <c r="G27" s="200"/>
      <c r="H27" s="194"/>
      <c r="I27" s="194"/>
      <c r="J27" s="194"/>
      <c r="K27" s="194"/>
      <c r="L27" s="194"/>
      <c r="M27" s="200"/>
      <c r="N27" s="200"/>
      <c r="O27" s="200"/>
      <c r="P27" s="194"/>
      <c r="Q27" s="200"/>
      <c r="R27" s="194"/>
      <c r="S27" s="194"/>
      <c r="T27" s="194"/>
      <c r="U27" s="194"/>
      <c r="V27" s="194"/>
      <c r="W27" s="194"/>
      <c r="X27" s="194"/>
      <c r="Y27" s="194"/>
      <c r="Z27" s="201"/>
    </row>
    <row r="28" spans="2:26" ht="21.75" customHeight="1" x14ac:dyDescent="0.15">
      <c r="B28" s="355"/>
      <c r="C28" s="200"/>
      <c r="D28" s="194"/>
      <c r="E28" s="194"/>
      <c r="F28" s="202"/>
      <c r="G28" s="203"/>
      <c r="H28" s="203"/>
      <c r="I28" s="203"/>
      <c r="J28" s="203"/>
      <c r="K28" s="203"/>
      <c r="L28" s="194"/>
      <c r="M28" s="200"/>
      <c r="N28" s="200"/>
      <c r="O28" s="200"/>
      <c r="P28" s="194"/>
      <c r="Q28" s="203"/>
      <c r="R28" s="195"/>
      <c r="S28" s="195"/>
      <c r="T28" s="195"/>
      <c r="U28" s="195"/>
      <c r="V28" s="195"/>
      <c r="W28" s="195"/>
      <c r="X28" s="195"/>
      <c r="Y28" s="195"/>
      <c r="Z28" s="204"/>
    </row>
    <row r="29" spans="2:26" ht="47.25" customHeight="1" x14ac:dyDescent="0.15">
      <c r="B29" s="422"/>
      <c r="C29" s="205"/>
      <c r="D29" s="205"/>
      <c r="E29" s="206"/>
      <c r="F29" s="207"/>
      <c r="G29" s="205"/>
      <c r="H29" s="205"/>
      <c r="I29" s="205"/>
      <c r="J29" s="609" t="s">
        <v>242</v>
      </c>
      <c r="K29" s="609"/>
      <c r="L29" s="609"/>
      <c r="M29" s="609"/>
      <c r="N29" s="609"/>
      <c r="O29" s="609"/>
      <c r="P29" s="609"/>
      <c r="Q29" s="609" t="s">
        <v>243</v>
      </c>
      <c r="R29" s="609"/>
      <c r="S29" s="609"/>
      <c r="T29" s="609"/>
      <c r="U29" s="609"/>
      <c r="V29" s="609"/>
      <c r="W29" s="609"/>
      <c r="X29" s="609"/>
      <c r="Y29" s="609"/>
      <c r="Z29" s="208"/>
    </row>
    <row r="30" spans="2:26" ht="15" customHeight="1" x14ac:dyDescent="0.15">
      <c r="C30" s="265"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FD2D29BD-87DD-4FA4-A3A7-358E0257115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426825E-39B5-42D8-AE55-FB33748AEC09}">
          <x14:formula1>
            <xm:f>'(参考)リスト'!$C$6:$C$11</xm:f>
          </x14:formula1>
          <xm:sqref>I5:K5</xm:sqref>
        </x14:dataValidation>
        <x14:dataValidation type="list" allowBlank="1" showInputMessage="1" showErrorMessage="1" xr:uid="{FC880FDD-A31D-4B01-B7C9-E38EBAAC7C23}">
          <x14:formula1>
            <xm:f>'(参考)リスト'!$D$6:$D$7</xm:f>
          </x14:formula1>
          <xm:sqref>R5:R6</xm:sqref>
        </x14:dataValidation>
        <x14:dataValidation type="list" allowBlank="1" showInputMessage="1" showErrorMessage="1" xr:uid="{61727680-6CBE-4A46-BCBF-7D7E31DC4732}">
          <x14:formula1>
            <xm:f>'(参考)リスト'!$F$6:$F$7</xm:f>
          </x14:formula1>
          <xm:sqref>U5</xm:sqref>
        </x14:dataValidation>
        <x14:dataValidation type="list" allowBlank="1" showInputMessage="1" showErrorMessage="1" xr:uid="{C42374A2-7095-47A9-BEA1-FF9B0C9E3E0D}">
          <x14:formula1>
            <xm:f>'(参考)リスト'!$E$6:$E$10</xm:f>
          </x14:formula1>
          <xm:sqref>U6</xm:sqref>
        </x14:dataValidation>
        <x14:dataValidation type="list" allowBlank="1" showInputMessage="1" showErrorMessage="1" xr:uid="{12B0B931-1F64-40AA-8384-6D20D889DBA3}">
          <x14:formula1>
            <xm:f>'(参考)リスト'!$G$16:$G$19</xm:f>
          </x14:formula1>
          <xm:sqref>D7:E11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24383-7733-4E46-8F81-ED506DED698A}">
  <sheetPr>
    <pageSetUpPr fitToPage="1"/>
  </sheetPr>
  <dimension ref="B1:AA37"/>
  <sheetViews>
    <sheetView showGridLines="0" view="pageBreakPreview" zoomScaleNormal="70" zoomScaleSheetLayoutView="100" workbookViewId="0">
      <selection activeCell="X12" sqref="X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5" t="s">
        <v>213</v>
      </c>
      <c r="C2" s="180"/>
      <c r="D2" s="180"/>
      <c r="E2" s="180"/>
      <c r="F2" s="180"/>
      <c r="G2" s="180"/>
      <c r="H2" s="180"/>
      <c r="I2" s="180"/>
      <c r="J2" s="180"/>
      <c r="K2" s="180"/>
      <c r="L2" s="180"/>
      <c r="M2" s="182"/>
      <c r="N2" s="383" t="s">
        <v>214</v>
      </c>
      <c r="O2" s="383"/>
      <c r="P2" s="577">
        <v>45890</v>
      </c>
      <c r="Q2" s="578"/>
      <c r="R2" s="579"/>
      <c r="S2" s="383" t="s">
        <v>215</v>
      </c>
      <c r="T2" s="383"/>
      <c r="U2" s="383"/>
      <c r="V2" s="580" t="s">
        <v>1077</v>
      </c>
      <c r="W2" s="580"/>
      <c r="X2" s="580"/>
      <c r="Y2" s="580"/>
      <c r="Z2" s="580"/>
    </row>
    <row r="3" spans="2:27" ht="20.100000000000001" customHeight="1" x14ac:dyDescent="0.15">
      <c r="B3" s="234" t="s">
        <v>60</v>
      </c>
      <c r="C3" s="369" t="str">
        <f>'様式A-1'!D3</f>
        <v>ムクノトンネル　クダリ</v>
      </c>
      <c r="D3" s="370"/>
      <c r="E3" s="370"/>
      <c r="F3" s="371"/>
      <c r="G3" s="379" t="s">
        <v>216</v>
      </c>
      <c r="H3" s="369" t="str">
        <f>'様式A-1'!J3</f>
        <v>山口県道57号下関港線（下り）</v>
      </c>
      <c r="I3" s="370"/>
      <c r="J3" s="371"/>
      <c r="K3" s="379" t="s">
        <v>217</v>
      </c>
      <c r="L3" s="581" t="str">
        <f>'様式A-1'!R3</f>
        <v>山口県
下関土木建築事務所</v>
      </c>
      <c r="M3" s="581"/>
      <c r="N3" s="581"/>
      <c r="O3" s="581"/>
      <c r="P3" s="581"/>
      <c r="Q3" s="341" t="s">
        <v>218</v>
      </c>
      <c r="R3" s="343"/>
      <c r="S3" s="369" t="s">
        <v>557</v>
      </c>
      <c r="T3" s="370"/>
      <c r="U3" s="371"/>
      <c r="V3" s="583" t="s">
        <v>219</v>
      </c>
      <c r="W3" s="183" t="s">
        <v>220</v>
      </c>
      <c r="X3" s="585">
        <v>33.970559999999999</v>
      </c>
      <c r="Y3" s="586"/>
      <c r="Z3" s="587"/>
    </row>
    <row r="4" spans="2:27" ht="20.100000000000001" customHeight="1" x14ac:dyDescent="0.15">
      <c r="B4" s="231" t="s">
        <v>64</v>
      </c>
      <c r="C4" s="372" t="str">
        <f>'様式A-1'!D4</f>
        <v>椋野トンネル（下り）</v>
      </c>
      <c r="D4" s="373"/>
      <c r="E4" s="373"/>
      <c r="F4" s="374"/>
      <c r="G4" s="353"/>
      <c r="H4" s="372"/>
      <c r="I4" s="373"/>
      <c r="J4" s="374"/>
      <c r="K4" s="353"/>
      <c r="L4" s="582"/>
      <c r="M4" s="582"/>
      <c r="N4" s="582"/>
      <c r="O4" s="582"/>
      <c r="P4" s="582"/>
      <c r="Q4" s="344"/>
      <c r="R4" s="346"/>
      <c r="S4" s="372" t="s">
        <v>564</v>
      </c>
      <c r="T4" s="373"/>
      <c r="U4" s="374"/>
      <c r="V4" s="584"/>
      <c r="W4" s="243" t="s">
        <v>221</v>
      </c>
      <c r="X4" s="585">
        <v>130.94306</v>
      </c>
      <c r="Y4" s="586"/>
      <c r="Z4" s="587"/>
    </row>
    <row r="5" spans="2:27" ht="20.100000000000001" customHeight="1" x14ac:dyDescent="0.15">
      <c r="B5" s="589" t="s">
        <v>66</v>
      </c>
      <c r="C5" s="238" t="s">
        <v>67</v>
      </c>
      <c r="D5" s="329" t="str">
        <f>'様式A-1'!E5</f>
        <v>山口県下関市椋野町</v>
      </c>
      <c r="E5" s="330"/>
      <c r="F5" s="330"/>
      <c r="G5" s="336" t="s">
        <v>222</v>
      </c>
      <c r="H5" s="337"/>
      <c r="I5" s="329" t="s">
        <v>435</v>
      </c>
      <c r="J5" s="330"/>
      <c r="K5" s="331"/>
      <c r="L5" s="383" t="s">
        <v>70</v>
      </c>
      <c r="M5" s="383"/>
      <c r="N5" s="232" t="s">
        <v>71</v>
      </c>
      <c r="O5" s="184">
        <f>'様式A-1'!Z5</f>
        <v>385</v>
      </c>
      <c r="P5" s="233" t="s">
        <v>72</v>
      </c>
      <c r="Q5" s="595" t="s">
        <v>223</v>
      </c>
      <c r="R5" s="591" t="s">
        <v>565</v>
      </c>
      <c r="S5" s="379" t="s">
        <v>224</v>
      </c>
      <c r="T5" s="379"/>
      <c r="U5" s="185" t="s">
        <v>433</v>
      </c>
      <c r="V5" s="341" t="s">
        <v>225</v>
      </c>
      <c r="W5" s="183" t="s">
        <v>220</v>
      </c>
      <c r="X5" s="585" t="s">
        <v>1074</v>
      </c>
      <c r="Y5" s="586"/>
      <c r="Z5" s="587"/>
    </row>
    <row r="6" spans="2:27" ht="20.100000000000001" customHeight="1" x14ac:dyDescent="0.15">
      <c r="B6" s="590"/>
      <c r="C6" s="238" t="s">
        <v>73</v>
      </c>
      <c r="D6" s="593" t="str">
        <f>'様式A-1'!E6</f>
        <v>山口県下関市椋野町</v>
      </c>
      <c r="E6" s="330"/>
      <c r="F6" s="330"/>
      <c r="G6" s="383" t="s">
        <v>226</v>
      </c>
      <c r="H6" s="383"/>
      <c r="I6" s="594" t="str">
        <f>'様式A-1'!K7</f>
        <v>1973年</v>
      </c>
      <c r="J6" s="330"/>
      <c r="K6" s="331"/>
      <c r="L6" s="383" t="s">
        <v>227</v>
      </c>
      <c r="M6" s="383"/>
      <c r="N6" s="232" t="s">
        <v>71</v>
      </c>
      <c r="O6" s="229">
        <f>'様式A-1'!E15</f>
        <v>9.25</v>
      </c>
      <c r="P6" s="233" t="s">
        <v>72</v>
      </c>
      <c r="Q6" s="346"/>
      <c r="R6" s="592"/>
      <c r="S6" s="383" t="s">
        <v>228</v>
      </c>
      <c r="T6" s="383"/>
      <c r="U6" s="186"/>
      <c r="V6" s="344"/>
      <c r="W6" s="183" t="s">
        <v>221</v>
      </c>
      <c r="X6" s="585" t="s">
        <v>1075</v>
      </c>
      <c r="Y6" s="586"/>
      <c r="Z6" s="587"/>
    </row>
    <row r="7" spans="2:27" ht="7.5" customHeight="1" x14ac:dyDescent="0.15">
      <c r="B7" s="617" t="s">
        <v>229</v>
      </c>
      <c r="C7" s="617"/>
      <c r="D7" s="618" t="s">
        <v>917</v>
      </c>
      <c r="E7" s="618"/>
      <c r="F7" s="187"/>
      <c r="G7" s="187"/>
      <c r="H7" s="187"/>
      <c r="I7" s="187"/>
      <c r="J7" s="187"/>
      <c r="K7" s="187"/>
      <c r="L7" s="187"/>
      <c r="M7" s="187"/>
      <c r="N7" s="187"/>
      <c r="O7" s="187"/>
      <c r="P7" s="187"/>
      <c r="Q7" s="187"/>
      <c r="R7" s="187"/>
      <c r="S7" s="187"/>
      <c r="T7" s="187"/>
      <c r="U7" s="187"/>
      <c r="V7" s="187"/>
      <c r="W7" s="187"/>
      <c r="X7" s="188"/>
      <c r="Y7" s="188"/>
      <c r="Z7" s="189"/>
    </row>
    <row r="8" spans="2:27" ht="21.75" customHeight="1" x14ac:dyDescent="0.15">
      <c r="B8" s="617"/>
      <c r="C8" s="617"/>
      <c r="D8" s="618"/>
      <c r="E8" s="618"/>
      <c r="F8" s="190"/>
      <c r="G8" s="619" t="s">
        <v>230</v>
      </c>
      <c r="H8" s="595"/>
      <c r="I8" s="624" t="s">
        <v>231</v>
      </c>
      <c r="J8" s="191" t="s">
        <v>232</v>
      </c>
      <c r="K8" s="192" t="s">
        <v>233</v>
      </c>
      <c r="L8" s="606">
        <v>54</v>
      </c>
      <c r="M8" s="607"/>
      <c r="N8" s="238" t="s">
        <v>234</v>
      </c>
      <c r="O8" s="608">
        <v>0</v>
      </c>
      <c r="P8" s="608"/>
      <c r="Q8" s="238" t="s">
        <v>235</v>
      </c>
      <c r="R8" s="606">
        <v>0</v>
      </c>
      <c r="S8" s="607"/>
      <c r="T8" s="619" t="s">
        <v>236</v>
      </c>
      <c r="U8" s="595"/>
      <c r="V8" s="619" t="s">
        <v>237</v>
      </c>
      <c r="W8" s="595"/>
      <c r="X8" s="596">
        <v>1</v>
      </c>
      <c r="Y8" s="597"/>
      <c r="Z8" s="190"/>
      <c r="AA8" s="102"/>
    </row>
    <row r="9" spans="2:27" ht="10.9" customHeight="1" x14ac:dyDescent="0.15">
      <c r="B9" s="617"/>
      <c r="C9" s="617"/>
      <c r="D9" s="618"/>
      <c r="E9" s="618"/>
      <c r="F9" s="190"/>
      <c r="G9" s="620"/>
      <c r="H9" s="621"/>
      <c r="I9" s="625"/>
      <c r="J9" s="600" t="s">
        <v>238</v>
      </c>
      <c r="K9" s="602" t="s">
        <v>233</v>
      </c>
      <c r="L9" s="596">
        <v>73</v>
      </c>
      <c r="M9" s="597"/>
      <c r="N9" s="600" t="s">
        <v>234</v>
      </c>
      <c r="O9" s="596">
        <v>0</v>
      </c>
      <c r="P9" s="597"/>
      <c r="Q9" s="600" t="s">
        <v>235</v>
      </c>
      <c r="R9" s="596">
        <v>0</v>
      </c>
      <c r="S9" s="597"/>
      <c r="T9" s="620"/>
      <c r="U9" s="621"/>
      <c r="V9" s="622"/>
      <c r="W9" s="623"/>
      <c r="X9" s="598"/>
      <c r="Y9" s="599"/>
      <c r="Z9" s="190"/>
      <c r="AA9" s="102"/>
    </row>
    <row r="10" spans="2:27" ht="10.9" customHeight="1" x14ac:dyDescent="0.15">
      <c r="B10" s="617"/>
      <c r="C10" s="617"/>
      <c r="D10" s="618"/>
      <c r="E10" s="618"/>
      <c r="F10" s="190"/>
      <c r="G10" s="620"/>
      <c r="H10" s="621"/>
      <c r="I10" s="625"/>
      <c r="J10" s="601"/>
      <c r="K10" s="603"/>
      <c r="L10" s="604"/>
      <c r="M10" s="605"/>
      <c r="N10" s="601"/>
      <c r="O10" s="604"/>
      <c r="P10" s="605"/>
      <c r="Q10" s="601"/>
      <c r="R10" s="604"/>
      <c r="S10" s="605"/>
      <c r="T10" s="620"/>
      <c r="U10" s="621"/>
      <c r="V10" s="610" t="s">
        <v>239</v>
      </c>
      <c r="W10" s="611"/>
      <c r="X10" s="596">
        <v>17</v>
      </c>
      <c r="Y10" s="597"/>
      <c r="Z10" s="190"/>
      <c r="AA10" s="102"/>
    </row>
    <row r="11" spans="2:27" ht="21.75" customHeight="1" x14ac:dyDescent="0.15">
      <c r="B11" s="617"/>
      <c r="C11" s="617"/>
      <c r="D11" s="618"/>
      <c r="E11" s="618"/>
      <c r="F11" s="190"/>
      <c r="G11" s="622"/>
      <c r="H11" s="623"/>
      <c r="I11" s="626"/>
      <c r="J11" s="238" t="s">
        <v>240</v>
      </c>
      <c r="K11" s="192" t="s">
        <v>233</v>
      </c>
      <c r="L11" s="614">
        <v>3</v>
      </c>
      <c r="M11" s="615"/>
      <c r="N11" s="238" t="s">
        <v>234</v>
      </c>
      <c r="O11" s="616">
        <v>0</v>
      </c>
      <c r="P11" s="616"/>
      <c r="Q11" s="238" t="s">
        <v>235</v>
      </c>
      <c r="R11" s="614">
        <v>0</v>
      </c>
      <c r="S11" s="615"/>
      <c r="T11" s="622"/>
      <c r="U11" s="623"/>
      <c r="V11" s="612"/>
      <c r="W11" s="613"/>
      <c r="X11" s="604"/>
      <c r="Y11" s="605"/>
      <c r="Z11" s="190"/>
      <c r="AA11" s="102"/>
    </row>
    <row r="12" spans="2:27" ht="21.75" customHeight="1" x14ac:dyDescent="0.15">
      <c r="B12" s="354" t="s">
        <v>241</v>
      </c>
      <c r="C12" s="190"/>
      <c r="D12" s="193"/>
      <c r="E12" s="193"/>
      <c r="F12" s="190"/>
      <c r="G12" s="190"/>
      <c r="H12" s="190"/>
      <c r="I12" s="190"/>
      <c r="J12" s="190"/>
      <c r="K12" s="190"/>
      <c r="L12" s="190"/>
      <c r="M12" s="190"/>
      <c r="N12" s="190"/>
      <c r="O12" s="190"/>
      <c r="P12" s="190"/>
      <c r="Q12" s="190"/>
      <c r="R12" s="190"/>
      <c r="S12" s="190"/>
      <c r="T12" s="190"/>
      <c r="U12" s="190"/>
      <c r="V12" s="190"/>
      <c r="W12" s="190"/>
      <c r="X12" s="190"/>
      <c r="Y12" s="190"/>
      <c r="Z12" s="190"/>
      <c r="AA12" s="102"/>
    </row>
    <row r="13" spans="2:27" ht="21.75" customHeight="1" x14ac:dyDescent="0.15">
      <c r="B13" s="355"/>
      <c r="C13" s="190"/>
      <c r="D13" s="193"/>
      <c r="E13" s="193"/>
      <c r="F13" s="190"/>
      <c r="G13" s="190"/>
      <c r="H13" s="190"/>
      <c r="I13" s="190"/>
      <c r="J13" s="190"/>
      <c r="K13" s="190"/>
      <c r="L13" s="190"/>
      <c r="M13" s="190"/>
      <c r="N13" s="190"/>
      <c r="O13" s="190"/>
      <c r="P13" s="190"/>
      <c r="Q13" s="190"/>
      <c r="R13" s="190"/>
      <c r="S13" s="190"/>
      <c r="T13" s="190"/>
      <c r="U13" s="190"/>
      <c r="V13" s="194"/>
      <c r="W13" s="194"/>
      <c r="X13" s="194"/>
      <c r="Y13" s="194"/>
      <c r="Z13" s="190"/>
      <c r="AA13" s="102"/>
    </row>
    <row r="14" spans="2:27" ht="21.75" customHeight="1" x14ac:dyDescent="0.15">
      <c r="B14" s="355"/>
      <c r="C14" s="190"/>
      <c r="D14" s="193"/>
      <c r="E14" s="193"/>
      <c r="F14" s="190"/>
      <c r="G14" s="190"/>
      <c r="H14" s="190"/>
      <c r="I14" s="190"/>
      <c r="J14" s="190"/>
      <c r="K14" s="190"/>
      <c r="L14" s="190"/>
      <c r="M14" s="190"/>
      <c r="N14" s="190"/>
      <c r="O14" s="190"/>
      <c r="P14" s="190"/>
      <c r="Q14" s="190"/>
      <c r="R14" s="190"/>
      <c r="S14" s="190"/>
      <c r="T14" s="194"/>
      <c r="U14" s="194"/>
      <c r="V14" s="195"/>
      <c r="W14" s="195"/>
      <c r="X14" s="195"/>
      <c r="Y14" s="195"/>
      <c r="Z14" s="196"/>
      <c r="AA14" s="102"/>
    </row>
    <row r="15" spans="2:27" ht="21.75" customHeight="1" x14ac:dyDescent="0.15">
      <c r="B15" s="355"/>
      <c r="C15" s="190"/>
      <c r="D15" s="193"/>
      <c r="E15" s="193"/>
      <c r="F15" s="190"/>
      <c r="G15" s="190"/>
      <c r="H15" s="190"/>
      <c r="I15" s="190"/>
      <c r="J15" s="190"/>
      <c r="K15" s="190"/>
      <c r="L15" s="190"/>
      <c r="M15" s="190"/>
      <c r="N15" s="190"/>
      <c r="O15" s="190"/>
      <c r="P15" s="190"/>
      <c r="Q15" s="190"/>
      <c r="R15" s="190"/>
      <c r="S15" s="190"/>
      <c r="T15" s="194"/>
      <c r="U15" s="194"/>
      <c r="V15" s="190"/>
      <c r="W15" s="190"/>
      <c r="X15" s="197"/>
      <c r="Y15" s="197"/>
      <c r="Z15" s="196"/>
    </row>
    <row r="16" spans="2:27" ht="21.75" customHeight="1" x14ac:dyDescent="0.15">
      <c r="B16" s="355"/>
      <c r="C16" s="190"/>
      <c r="D16" s="193"/>
      <c r="E16" s="193"/>
      <c r="F16" s="190"/>
      <c r="G16" s="190"/>
      <c r="H16" s="190"/>
      <c r="I16" s="190"/>
      <c r="J16" s="190"/>
      <c r="K16" s="190"/>
      <c r="L16" s="190"/>
      <c r="M16" s="190"/>
      <c r="N16" s="190"/>
      <c r="O16" s="190"/>
      <c r="P16" s="190"/>
      <c r="Q16" s="190"/>
      <c r="R16" s="190"/>
      <c r="S16" s="190"/>
      <c r="T16" s="198"/>
      <c r="U16" s="198"/>
      <c r="V16" s="198"/>
      <c r="W16" s="198"/>
      <c r="X16" s="198"/>
      <c r="Y16" s="198"/>
      <c r="Z16" s="196"/>
    </row>
    <row r="17" spans="2:26" ht="21.75" customHeight="1" x14ac:dyDescent="0.15">
      <c r="B17" s="355"/>
      <c r="C17" s="190"/>
      <c r="D17" s="193"/>
      <c r="E17" s="193"/>
      <c r="F17" s="190"/>
      <c r="G17" s="190"/>
      <c r="H17" s="190"/>
      <c r="I17" s="190"/>
      <c r="J17" s="190"/>
      <c r="K17" s="190"/>
      <c r="L17" s="190"/>
      <c r="M17" s="190"/>
      <c r="N17" s="190"/>
      <c r="O17" s="190"/>
      <c r="P17" s="190"/>
      <c r="Q17" s="190"/>
      <c r="R17" s="190"/>
      <c r="S17" s="190"/>
      <c r="T17" s="190"/>
      <c r="U17" s="190"/>
      <c r="V17" s="194"/>
      <c r="W17" s="194"/>
      <c r="X17" s="194"/>
      <c r="Y17" s="194"/>
      <c r="Z17" s="196"/>
    </row>
    <row r="18" spans="2:26" ht="21.75" customHeight="1" x14ac:dyDescent="0.15">
      <c r="B18" s="355"/>
      <c r="C18" s="190"/>
      <c r="D18" s="193"/>
      <c r="E18" s="193"/>
      <c r="F18" s="190"/>
      <c r="G18" s="190"/>
      <c r="H18" s="190"/>
      <c r="I18" s="190"/>
      <c r="J18" s="190"/>
      <c r="K18" s="190"/>
      <c r="L18" s="190"/>
      <c r="M18" s="190"/>
      <c r="N18" s="190"/>
      <c r="O18" s="190"/>
      <c r="P18" s="190"/>
      <c r="Q18" s="190"/>
      <c r="R18" s="190"/>
      <c r="S18" s="190"/>
      <c r="T18" s="190"/>
      <c r="U18" s="190"/>
      <c r="V18" s="190"/>
      <c r="W18" s="190"/>
      <c r="X18" s="197"/>
      <c r="Y18" s="197"/>
      <c r="Z18" s="196"/>
    </row>
    <row r="19" spans="2:26" ht="21.75" customHeight="1" x14ac:dyDescent="0.15">
      <c r="B19" s="355"/>
      <c r="C19" s="190"/>
      <c r="D19" s="193"/>
      <c r="E19" s="193"/>
      <c r="F19" s="190"/>
      <c r="G19" s="190"/>
      <c r="H19" s="190"/>
      <c r="I19" s="190"/>
      <c r="J19" s="190"/>
      <c r="K19" s="190"/>
      <c r="L19" s="190"/>
      <c r="M19" s="190"/>
      <c r="N19" s="190"/>
      <c r="O19" s="190"/>
      <c r="P19" s="190"/>
      <c r="Q19" s="190"/>
      <c r="R19" s="190"/>
      <c r="S19" s="190"/>
      <c r="T19" s="190"/>
      <c r="U19" s="190"/>
      <c r="V19" s="190"/>
      <c r="W19" s="190"/>
      <c r="X19" s="197"/>
      <c r="Y19" s="197"/>
      <c r="Z19" s="196"/>
    </row>
    <row r="20" spans="2:26" ht="21.75" customHeight="1" x14ac:dyDescent="0.15">
      <c r="B20" s="355"/>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9"/>
    </row>
    <row r="21" spans="2:26" ht="21.75" customHeight="1" x14ac:dyDescent="0.15">
      <c r="B21" s="355"/>
      <c r="C21" s="194"/>
      <c r="D21" s="194"/>
      <c r="E21" s="194"/>
      <c r="F21" s="194"/>
      <c r="G21" s="194"/>
      <c r="H21" s="200"/>
      <c r="I21" s="194"/>
      <c r="J21" s="194"/>
      <c r="K21" s="194"/>
      <c r="L21" s="194"/>
      <c r="M21" s="200"/>
      <c r="N21" s="200"/>
      <c r="O21" s="200"/>
      <c r="P21" s="194"/>
      <c r="Q21" s="200"/>
      <c r="R21" s="194"/>
      <c r="S21" s="194"/>
      <c r="T21" s="194"/>
      <c r="U21" s="194"/>
      <c r="V21" s="194"/>
      <c r="W21" s="194"/>
      <c r="X21" s="194"/>
      <c r="Y21" s="194"/>
      <c r="Z21" s="201"/>
    </row>
    <row r="22" spans="2:26" ht="21.75" customHeight="1" x14ac:dyDescent="0.15">
      <c r="B22" s="355"/>
      <c r="C22" s="194"/>
      <c r="D22" s="194"/>
      <c r="E22" s="194"/>
      <c r="F22" s="194"/>
      <c r="G22" s="194"/>
      <c r="H22" s="200"/>
      <c r="I22" s="194"/>
      <c r="J22" s="194"/>
      <c r="K22" s="194"/>
      <c r="L22" s="194"/>
      <c r="M22" s="200"/>
      <c r="N22" s="200"/>
      <c r="O22" s="200"/>
      <c r="P22" s="194"/>
      <c r="Q22" s="200"/>
      <c r="R22" s="194"/>
      <c r="S22" s="194"/>
      <c r="T22" s="194"/>
      <c r="U22" s="194"/>
      <c r="V22" s="194"/>
      <c r="W22" s="194"/>
      <c r="X22" s="194"/>
      <c r="Y22" s="194"/>
      <c r="Z22" s="201"/>
    </row>
    <row r="23" spans="2:26" ht="21.75" customHeight="1" x14ac:dyDescent="0.15">
      <c r="B23" s="355"/>
      <c r="C23" s="200"/>
      <c r="D23" s="194"/>
      <c r="E23" s="194"/>
      <c r="F23" s="200"/>
      <c r="G23" s="200"/>
      <c r="H23" s="194"/>
      <c r="I23" s="194"/>
      <c r="J23" s="194"/>
      <c r="K23" s="194"/>
      <c r="L23" s="194"/>
      <c r="M23" s="200"/>
      <c r="N23" s="200"/>
      <c r="O23" s="200"/>
      <c r="P23" s="194"/>
      <c r="Q23" s="200"/>
      <c r="R23" s="194"/>
      <c r="S23" s="194"/>
      <c r="T23" s="194"/>
      <c r="U23" s="194"/>
      <c r="V23" s="194"/>
      <c r="W23" s="194"/>
      <c r="X23" s="194"/>
      <c r="Y23" s="194"/>
      <c r="Z23" s="201"/>
    </row>
    <row r="24" spans="2:26" ht="21.75" customHeight="1" x14ac:dyDescent="0.15">
      <c r="B24" s="355"/>
      <c r="C24" s="200"/>
      <c r="D24" s="194"/>
      <c r="E24" s="194"/>
      <c r="F24" s="200"/>
      <c r="G24" s="200"/>
      <c r="H24" s="194"/>
      <c r="I24" s="194"/>
      <c r="J24" s="194"/>
      <c r="K24" s="194"/>
      <c r="L24" s="194"/>
      <c r="M24" s="200"/>
      <c r="N24" s="200"/>
      <c r="O24" s="200"/>
      <c r="P24" s="194"/>
      <c r="Q24" s="200"/>
      <c r="R24" s="194"/>
      <c r="S24" s="194"/>
      <c r="T24" s="194"/>
      <c r="U24" s="194"/>
      <c r="V24" s="194"/>
      <c r="W24" s="194"/>
      <c r="X24" s="194"/>
      <c r="Y24" s="194"/>
      <c r="Z24" s="201"/>
    </row>
    <row r="25" spans="2:26" ht="21.75" customHeight="1" x14ac:dyDescent="0.15">
      <c r="B25" s="355"/>
      <c r="C25" s="200"/>
      <c r="D25" s="194"/>
      <c r="E25" s="194"/>
      <c r="F25" s="200"/>
      <c r="G25" s="200"/>
      <c r="H25" s="194"/>
      <c r="I25" s="194"/>
      <c r="J25" s="194"/>
      <c r="K25" s="194"/>
      <c r="L25" s="194"/>
      <c r="M25" s="200"/>
      <c r="N25" s="200"/>
      <c r="O25" s="200"/>
      <c r="P25" s="194"/>
      <c r="Q25" s="200"/>
      <c r="R25" s="194"/>
      <c r="S25" s="194"/>
      <c r="T25" s="194"/>
      <c r="U25" s="194"/>
      <c r="V25" s="194"/>
      <c r="W25" s="194"/>
      <c r="X25" s="194"/>
      <c r="Y25" s="194"/>
      <c r="Z25" s="201"/>
    </row>
    <row r="26" spans="2:26" ht="21.75" customHeight="1" x14ac:dyDescent="0.15">
      <c r="B26" s="355"/>
      <c r="C26" s="200"/>
      <c r="D26" s="194"/>
      <c r="E26" s="194"/>
      <c r="F26" s="200"/>
      <c r="G26" s="200"/>
      <c r="H26" s="194"/>
      <c r="I26" s="194"/>
      <c r="J26" s="194"/>
      <c r="K26" s="194"/>
      <c r="L26" s="194"/>
      <c r="M26" s="200"/>
      <c r="N26" s="200"/>
      <c r="O26" s="200"/>
      <c r="P26" s="194"/>
      <c r="Q26" s="200"/>
      <c r="R26" s="194"/>
      <c r="S26" s="194"/>
      <c r="T26" s="194"/>
      <c r="U26" s="194"/>
      <c r="V26" s="194"/>
      <c r="W26" s="194"/>
      <c r="X26" s="194"/>
      <c r="Y26" s="194"/>
      <c r="Z26" s="201"/>
    </row>
    <row r="27" spans="2:26" ht="21.75" customHeight="1" x14ac:dyDescent="0.15">
      <c r="B27" s="355"/>
      <c r="C27" s="200"/>
      <c r="D27" s="194"/>
      <c r="E27" s="194"/>
      <c r="F27" s="200"/>
      <c r="G27" s="200"/>
      <c r="H27" s="194"/>
      <c r="I27" s="194"/>
      <c r="J27" s="194"/>
      <c r="K27" s="194"/>
      <c r="L27" s="194"/>
      <c r="M27" s="200"/>
      <c r="N27" s="200"/>
      <c r="O27" s="200"/>
      <c r="P27" s="194"/>
      <c r="Q27" s="200"/>
      <c r="R27" s="194"/>
      <c r="S27" s="194"/>
      <c r="T27" s="194"/>
      <c r="U27" s="194"/>
      <c r="V27" s="194"/>
      <c r="W27" s="194"/>
      <c r="X27" s="194"/>
      <c r="Y27" s="194"/>
      <c r="Z27" s="201"/>
    </row>
    <row r="28" spans="2:26" ht="21.75" customHeight="1" x14ac:dyDescent="0.15">
      <c r="B28" s="355"/>
      <c r="C28" s="200"/>
      <c r="D28" s="194"/>
      <c r="E28" s="194"/>
      <c r="F28" s="202"/>
      <c r="G28" s="203"/>
      <c r="H28" s="203"/>
      <c r="I28" s="203"/>
      <c r="J28" s="203"/>
      <c r="K28" s="203"/>
      <c r="L28" s="194"/>
      <c r="M28" s="200"/>
      <c r="N28" s="200"/>
      <c r="O28" s="200"/>
      <c r="P28" s="194"/>
      <c r="Q28" s="203"/>
      <c r="R28" s="195"/>
      <c r="S28" s="195"/>
      <c r="T28" s="195"/>
      <c r="U28" s="195"/>
      <c r="V28" s="195"/>
      <c r="W28" s="195"/>
      <c r="X28" s="195"/>
      <c r="Y28" s="195"/>
      <c r="Z28" s="204"/>
    </row>
    <row r="29" spans="2:26" ht="47.25" customHeight="1" x14ac:dyDescent="0.15">
      <c r="B29" s="422"/>
      <c r="C29" s="205"/>
      <c r="D29" s="205"/>
      <c r="E29" s="206"/>
      <c r="F29" s="207"/>
      <c r="G29" s="205"/>
      <c r="H29" s="205"/>
      <c r="I29" s="205"/>
      <c r="J29" s="609" t="s">
        <v>242</v>
      </c>
      <c r="K29" s="609"/>
      <c r="L29" s="609"/>
      <c r="M29" s="609"/>
      <c r="N29" s="609"/>
      <c r="O29" s="609"/>
      <c r="P29" s="609"/>
      <c r="Q29" s="609" t="s">
        <v>243</v>
      </c>
      <c r="R29" s="609"/>
      <c r="S29" s="609"/>
      <c r="T29" s="609"/>
      <c r="U29" s="609"/>
      <c r="V29" s="609"/>
      <c r="W29" s="609"/>
      <c r="X29" s="609"/>
      <c r="Y29" s="609"/>
      <c r="Z29" s="208"/>
    </row>
    <row r="30" spans="2:26" ht="15" customHeight="1" x14ac:dyDescent="0.15">
      <c r="C30" s="265"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061037DB-05BA-4F56-AC34-2567DD98FF1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05CF99C-D31D-456E-A09D-0EA5C25705C7}">
          <x14:formula1>
            <xm:f>'(参考)リスト'!$G$16:$G$19</xm:f>
          </x14:formula1>
          <xm:sqref>D7:E11</xm:sqref>
        </x14:dataValidation>
        <x14:dataValidation type="list" allowBlank="1" showInputMessage="1" showErrorMessage="1" xr:uid="{4B836DDA-A40E-4110-AF43-4D578B12C29B}">
          <x14:formula1>
            <xm:f>'(参考)リスト'!$E$6:$E$10</xm:f>
          </x14:formula1>
          <xm:sqref>U6</xm:sqref>
        </x14:dataValidation>
        <x14:dataValidation type="list" allowBlank="1" showInputMessage="1" showErrorMessage="1" xr:uid="{21F17436-781E-4D02-86CA-8D33FF934599}">
          <x14:formula1>
            <xm:f>'(参考)リスト'!$F$6:$F$7</xm:f>
          </x14:formula1>
          <xm:sqref>U5</xm:sqref>
        </x14:dataValidation>
        <x14:dataValidation type="list" allowBlank="1" showInputMessage="1" showErrorMessage="1" xr:uid="{1C5E9B10-E697-4E74-9682-23F89DFE749E}">
          <x14:formula1>
            <xm:f>'(参考)リスト'!$D$6:$D$7</xm:f>
          </x14:formula1>
          <xm:sqref>R5:R6</xm:sqref>
        </x14:dataValidation>
        <x14:dataValidation type="list" allowBlank="1" showInputMessage="1" showErrorMessage="1" xr:uid="{59F5D291-1588-49E7-B93D-9F0FB8EA6365}">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5" t="s">
        <v>248</v>
      </c>
      <c r="C2" s="635"/>
      <c r="D2" s="635"/>
      <c r="E2" s="635"/>
      <c r="F2" s="636"/>
      <c r="G2" s="636"/>
      <c r="H2" s="636"/>
      <c r="I2" s="635"/>
      <c r="J2" s="635"/>
      <c r="K2" s="635"/>
      <c r="L2" s="635"/>
      <c r="M2" s="635"/>
      <c r="N2" s="635"/>
      <c r="O2" s="635"/>
      <c r="P2" s="635"/>
      <c r="Q2" s="635"/>
      <c r="R2" s="635"/>
      <c r="S2" s="635"/>
      <c r="T2" s="635"/>
      <c r="U2" s="635"/>
      <c r="V2" s="635"/>
      <c r="W2" s="635"/>
      <c r="X2" s="635"/>
      <c r="Y2" s="194"/>
    </row>
    <row r="3" spans="2:25" ht="20.100000000000001" customHeight="1" x14ac:dyDescent="0.15">
      <c r="B3" s="403" t="s">
        <v>60</v>
      </c>
      <c r="C3" s="424"/>
      <c r="D3" s="424"/>
      <c r="E3" s="424"/>
      <c r="F3" s="637" t="str">
        <f>'様式A-1'!D3</f>
        <v>ムクノトンネル　クダリ</v>
      </c>
      <c r="G3" s="637"/>
      <c r="H3" s="637"/>
      <c r="I3" s="327" t="s">
        <v>61</v>
      </c>
      <c r="J3" s="328"/>
      <c r="K3" s="329" t="str">
        <f>'様式A-1'!J3</f>
        <v>山口県道57号下関港線（下り）</v>
      </c>
      <c r="L3" s="330"/>
      <c r="M3" s="330"/>
      <c r="N3" s="331"/>
      <c r="O3" s="379" t="s">
        <v>249</v>
      </c>
      <c r="P3" s="658" t="str">
        <f>'様式B (1)'!$S$3</f>
        <v>アジア航測株式会社</v>
      </c>
      <c r="Q3" s="581"/>
      <c r="R3" s="581"/>
      <c r="S3" s="659"/>
      <c r="T3" s="619" t="s">
        <v>250</v>
      </c>
      <c r="U3" s="650"/>
      <c r="V3" s="650"/>
      <c r="W3" s="595"/>
      <c r="X3" s="654">
        <f>'様式B (1)'!$P$2</f>
        <v>45890</v>
      </c>
      <c r="Y3" s="655"/>
    </row>
    <row r="4" spans="2:25" ht="20.100000000000001" customHeight="1" x14ac:dyDescent="0.15">
      <c r="B4" s="350" t="s">
        <v>167</v>
      </c>
      <c r="C4" s="351"/>
      <c r="D4" s="351"/>
      <c r="E4" s="351"/>
      <c r="F4" s="649" t="str">
        <f>'様式A-1'!D4</f>
        <v>椋野トンネル（下り）</v>
      </c>
      <c r="G4" s="649"/>
      <c r="H4" s="649"/>
      <c r="I4" s="647" t="s">
        <v>168</v>
      </c>
      <c r="J4" s="648"/>
      <c r="K4" s="329" t="str">
        <f>'様式A-1'!R3</f>
        <v>山口県
下関土木建築事務所</v>
      </c>
      <c r="L4" s="330"/>
      <c r="M4" s="330"/>
      <c r="N4" s="331"/>
      <c r="O4" s="353"/>
      <c r="P4" s="660" t="str">
        <f>'様式B (1)'!$S$4</f>
        <v>飯田　琢巳</v>
      </c>
      <c r="Q4" s="582"/>
      <c r="R4" s="582"/>
      <c r="S4" s="653"/>
      <c r="T4" s="651"/>
      <c r="U4" s="652"/>
      <c r="V4" s="652"/>
      <c r="W4" s="653"/>
      <c r="X4" s="656"/>
      <c r="Y4" s="657"/>
    </row>
    <row r="5" spans="2:25" ht="15" customHeight="1" x14ac:dyDescent="0.15">
      <c r="B5" s="266"/>
      <c r="C5" s="641" t="s">
        <v>252</v>
      </c>
      <c r="D5" s="642"/>
      <c r="E5" s="638" t="s">
        <v>253</v>
      </c>
      <c r="F5" s="638" t="s">
        <v>254</v>
      </c>
      <c r="G5" s="641" t="s">
        <v>255</v>
      </c>
      <c r="H5" s="642"/>
      <c r="I5" s="403" t="s">
        <v>256</v>
      </c>
      <c r="J5" s="424"/>
      <c r="K5" s="424"/>
      <c r="L5" s="424"/>
      <c r="M5" s="424"/>
      <c r="N5" s="425"/>
      <c r="O5" s="209" t="s">
        <v>257</v>
      </c>
      <c r="P5" s="589" t="s">
        <v>258</v>
      </c>
      <c r="Q5" s="664"/>
      <c r="R5" s="664"/>
      <c r="S5" s="665"/>
      <c r="T5" s="641" t="s">
        <v>259</v>
      </c>
      <c r="U5" s="662"/>
      <c r="V5" s="662"/>
      <c r="W5" s="662"/>
      <c r="X5" s="642"/>
      <c r="Y5" s="638" t="s">
        <v>260</v>
      </c>
    </row>
    <row r="6" spans="2:25" ht="15" customHeight="1" x14ac:dyDescent="0.15">
      <c r="B6" s="266"/>
      <c r="C6" s="643"/>
      <c r="D6" s="644"/>
      <c r="E6" s="639"/>
      <c r="F6" s="639"/>
      <c r="G6" s="645"/>
      <c r="H6" s="646"/>
      <c r="I6" s="350"/>
      <c r="J6" s="351"/>
      <c r="K6" s="351"/>
      <c r="L6" s="351"/>
      <c r="M6" s="351"/>
      <c r="N6" s="352"/>
      <c r="O6" s="210">
        <v>44166</v>
      </c>
      <c r="P6" s="590"/>
      <c r="Q6" s="666"/>
      <c r="R6" s="666"/>
      <c r="S6" s="667"/>
      <c r="T6" s="645"/>
      <c r="U6" s="663"/>
      <c r="V6" s="663"/>
      <c r="W6" s="663"/>
      <c r="X6" s="646"/>
      <c r="Y6" s="639"/>
    </row>
    <row r="7" spans="2:25" ht="16.149999999999999" customHeight="1" x14ac:dyDescent="0.15">
      <c r="B7" s="266"/>
      <c r="C7" s="643"/>
      <c r="D7" s="644"/>
      <c r="E7" s="639"/>
      <c r="F7" s="639"/>
      <c r="G7" s="617" t="s">
        <v>261</v>
      </c>
      <c r="H7" s="617" t="s">
        <v>262</v>
      </c>
      <c r="I7" s="632" t="s">
        <v>263</v>
      </c>
      <c r="J7" s="632" t="s">
        <v>264</v>
      </c>
      <c r="K7" s="627"/>
      <c r="L7" s="627"/>
      <c r="M7" s="633" t="s">
        <v>265</v>
      </c>
      <c r="N7" s="634" t="s">
        <v>266</v>
      </c>
      <c r="O7" s="632" t="s">
        <v>267</v>
      </c>
      <c r="P7" s="418" t="s">
        <v>268</v>
      </c>
      <c r="Q7" s="627"/>
      <c r="R7" s="617" t="s">
        <v>269</v>
      </c>
      <c r="S7" s="617" t="s">
        <v>270</v>
      </c>
      <c r="T7" s="661" t="s">
        <v>271</v>
      </c>
      <c r="U7" s="617" t="s">
        <v>272</v>
      </c>
      <c r="V7" s="627"/>
      <c r="W7" s="627"/>
      <c r="X7" s="627"/>
      <c r="Y7" s="639"/>
    </row>
    <row r="8" spans="2:25" ht="16.149999999999999" customHeight="1" x14ac:dyDescent="0.15">
      <c r="B8" s="266"/>
      <c r="C8" s="645"/>
      <c r="D8" s="646"/>
      <c r="E8" s="640"/>
      <c r="F8" s="640"/>
      <c r="G8" s="631"/>
      <c r="H8" s="631"/>
      <c r="I8" s="627"/>
      <c r="J8" s="627"/>
      <c r="K8" s="627"/>
      <c r="L8" s="627"/>
      <c r="M8" s="627"/>
      <c r="N8" s="627"/>
      <c r="O8" s="627"/>
      <c r="P8" s="211" t="s">
        <v>273</v>
      </c>
      <c r="Q8" s="211" t="s">
        <v>274</v>
      </c>
      <c r="R8" s="627"/>
      <c r="S8" s="627"/>
      <c r="T8" s="627"/>
      <c r="U8" s="627"/>
      <c r="V8" s="627"/>
      <c r="W8" s="627"/>
      <c r="X8" s="627"/>
      <c r="Y8" s="640"/>
    </row>
    <row r="9" spans="2:25" ht="15.75" customHeight="1" x14ac:dyDescent="0.15">
      <c r="B9" s="354" t="s">
        <v>251</v>
      </c>
      <c r="C9" s="332" t="s">
        <v>616</v>
      </c>
      <c r="D9" s="333"/>
      <c r="E9" s="175">
        <v>1</v>
      </c>
      <c r="F9" s="212">
        <v>0</v>
      </c>
      <c r="G9" s="228" t="s">
        <v>469</v>
      </c>
      <c r="H9" s="228" t="s">
        <v>507</v>
      </c>
      <c r="I9" s="228" t="s">
        <v>471</v>
      </c>
      <c r="J9" s="335" t="s">
        <v>472</v>
      </c>
      <c r="K9" s="335"/>
      <c r="L9" s="335"/>
      <c r="M9" s="300">
        <v>1.1599999999999999</v>
      </c>
      <c r="N9" s="300">
        <v>6.7500000000000004E-2</v>
      </c>
      <c r="O9" s="228" t="s">
        <v>629</v>
      </c>
      <c r="P9" s="228" t="s">
        <v>622</v>
      </c>
      <c r="Q9" s="228" t="s">
        <v>629</v>
      </c>
      <c r="R9" s="239" t="s">
        <v>475</v>
      </c>
      <c r="S9" s="239" t="s">
        <v>476</v>
      </c>
      <c r="T9" s="239" t="s">
        <v>468</v>
      </c>
      <c r="U9" s="335" t="s">
        <v>880</v>
      </c>
      <c r="V9" s="627"/>
      <c r="W9" s="627"/>
      <c r="X9" s="627"/>
      <c r="Y9" s="302" t="s">
        <v>873</v>
      </c>
    </row>
    <row r="10" spans="2:25" ht="15.95" customHeight="1" x14ac:dyDescent="0.15">
      <c r="B10" s="355"/>
      <c r="C10" s="332" t="s">
        <v>621</v>
      </c>
      <c r="D10" s="333"/>
      <c r="E10" s="175">
        <v>1</v>
      </c>
      <c r="F10" s="212">
        <v>2.5</v>
      </c>
      <c r="G10" s="228" t="s">
        <v>461</v>
      </c>
      <c r="H10" s="228" t="s">
        <v>470</v>
      </c>
      <c r="I10" s="228" t="s">
        <v>471</v>
      </c>
      <c r="J10" s="335" t="s">
        <v>464</v>
      </c>
      <c r="K10" s="335"/>
      <c r="L10" s="335"/>
      <c r="M10" s="300">
        <v>0.95000000000000007</v>
      </c>
      <c r="N10" s="300">
        <v>1.07</v>
      </c>
      <c r="O10" s="228" t="s">
        <v>623</v>
      </c>
      <c r="P10" s="228" t="s">
        <v>622</v>
      </c>
      <c r="Q10" s="228" t="s">
        <v>623</v>
      </c>
      <c r="R10" s="239" t="s">
        <v>475</v>
      </c>
      <c r="S10" s="239" t="s">
        <v>467</v>
      </c>
      <c r="T10" s="239" t="s">
        <v>468</v>
      </c>
      <c r="U10" s="335" t="s">
        <v>880</v>
      </c>
      <c r="V10" s="627"/>
      <c r="W10" s="627"/>
      <c r="X10" s="627"/>
      <c r="Y10" s="301" t="s">
        <v>874</v>
      </c>
    </row>
    <row r="11" spans="2:25" ht="15.95" customHeight="1" x14ac:dyDescent="0.15">
      <c r="B11" s="355"/>
      <c r="C11" s="332" t="s">
        <v>621</v>
      </c>
      <c r="D11" s="333"/>
      <c r="E11" s="175">
        <v>2</v>
      </c>
      <c r="F11" s="212">
        <v>4</v>
      </c>
      <c r="G11" s="228" t="s">
        <v>461</v>
      </c>
      <c r="H11" s="228" t="s">
        <v>462</v>
      </c>
      <c r="I11" s="228" t="s">
        <v>471</v>
      </c>
      <c r="J11" s="335" t="s">
        <v>464</v>
      </c>
      <c r="K11" s="335"/>
      <c r="L11" s="335"/>
      <c r="M11" s="300">
        <v>0.65</v>
      </c>
      <c r="N11" s="300">
        <v>0.87</v>
      </c>
      <c r="O11" s="228" t="s">
        <v>623</v>
      </c>
      <c r="P11" s="228" t="s">
        <v>622</v>
      </c>
      <c r="Q11" s="228" t="s">
        <v>623</v>
      </c>
      <c r="R11" s="239" t="s">
        <v>475</v>
      </c>
      <c r="S11" s="239" t="s">
        <v>467</v>
      </c>
      <c r="T11" s="239" t="s">
        <v>468</v>
      </c>
      <c r="U11" s="335" t="s">
        <v>880</v>
      </c>
      <c r="V11" s="627"/>
      <c r="W11" s="627"/>
      <c r="X11" s="627"/>
      <c r="Y11" s="301" t="s">
        <v>874</v>
      </c>
    </row>
    <row r="12" spans="2:25" ht="15.95" customHeight="1" x14ac:dyDescent="0.15">
      <c r="B12" s="355"/>
      <c r="C12" s="332" t="s">
        <v>621</v>
      </c>
      <c r="D12" s="333"/>
      <c r="E12" s="175">
        <v>3</v>
      </c>
      <c r="F12" s="212">
        <v>4.3</v>
      </c>
      <c r="G12" s="228" t="s">
        <v>461</v>
      </c>
      <c r="H12" s="228" t="s">
        <v>462</v>
      </c>
      <c r="I12" s="228" t="s">
        <v>480</v>
      </c>
      <c r="J12" s="335" t="s">
        <v>500</v>
      </c>
      <c r="K12" s="335"/>
      <c r="L12" s="335"/>
      <c r="M12" s="300">
        <v>4.45</v>
      </c>
      <c r="N12" s="300">
        <v>4.0049999999999999</v>
      </c>
      <c r="O12" s="228" t="s">
        <v>623</v>
      </c>
      <c r="P12" s="228" t="s">
        <v>622</v>
      </c>
      <c r="Q12" s="228" t="s">
        <v>623</v>
      </c>
      <c r="R12" s="239" t="s">
        <v>475</v>
      </c>
      <c r="S12" s="239" t="s">
        <v>467</v>
      </c>
      <c r="T12" s="239" t="s">
        <v>468</v>
      </c>
      <c r="U12" s="335" t="s">
        <v>880</v>
      </c>
      <c r="V12" s="627"/>
      <c r="W12" s="627"/>
      <c r="X12" s="627"/>
      <c r="Y12" s="301" t="s">
        <v>874</v>
      </c>
    </row>
    <row r="13" spans="2:25" ht="15.95" customHeight="1" x14ac:dyDescent="0.15">
      <c r="B13" s="355"/>
      <c r="C13" s="332" t="s">
        <v>569</v>
      </c>
      <c r="D13" s="333"/>
      <c r="E13" s="175">
        <v>4</v>
      </c>
      <c r="F13" s="212">
        <v>11.5</v>
      </c>
      <c r="G13" s="228" t="s">
        <v>461</v>
      </c>
      <c r="H13" s="228" t="s">
        <v>495</v>
      </c>
      <c r="I13" s="228" t="s">
        <v>471</v>
      </c>
      <c r="J13" s="335" t="s">
        <v>506</v>
      </c>
      <c r="K13" s="335"/>
      <c r="L13" s="335"/>
      <c r="M13" s="228" t="s">
        <v>872</v>
      </c>
      <c r="N13" s="228" t="s">
        <v>872</v>
      </c>
      <c r="O13" s="228" t="s">
        <v>623</v>
      </c>
      <c r="P13" s="228" t="s">
        <v>622</v>
      </c>
      <c r="Q13" s="228" t="s">
        <v>628</v>
      </c>
      <c r="R13" s="239" t="s">
        <v>475</v>
      </c>
      <c r="S13" s="239" t="s">
        <v>475</v>
      </c>
      <c r="T13" s="239" t="s">
        <v>468</v>
      </c>
      <c r="U13" s="335" t="s">
        <v>880</v>
      </c>
      <c r="V13" s="627"/>
      <c r="W13" s="627"/>
      <c r="X13" s="627"/>
      <c r="Y13" s="228" t="s">
        <v>876</v>
      </c>
    </row>
    <row r="14" spans="2:25" ht="15.95" customHeight="1" x14ac:dyDescent="0.15">
      <c r="B14" s="355"/>
      <c r="C14" s="332" t="s">
        <v>633</v>
      </c>
      <c r="D14" s="333"/>
      <c r="E14" s="175">
        <v>1</v>
      </c>
      <c r="F14" s="212">
        <v>12.1</v>
      </c>
      <c r="G14" s="228" t="s">
        <v>461</v>
      </c>
      <c r="H14" s="228" t="s">
        <v>470</v>
      </c>
      <c r="I14" s="228" t="s">
        <v>471</v>
      </c>
      <c r="J14" s="335" t="s">
        <v>464</v>
      </c>
      <c r="K14" s="335"/>
      <c r="L14" s="335"/>
      <c r="M14" s="300">
        <v>0.4</v>
      </c>
      <c r="N14" s="300">
        <v>0.4</v>
      </c>
      <c r="O14" s="303" t="s">
        <v>623</v>
      </c>
      <c r="P14" s="228" t="s">
        <v>622</v>
      </c>
      <c r="Q14" s="228" t="s">
        <v>623</v>
      </c>
      <c r="R14" s="239" t="s">
        <v>475</v>
      </c>
      <c r="S14" s="239" t="s">
        <v>467</v>
      </c>
      <c r="T14" s="239" t="s">
        <v>468</v>
      </c>
      <c r="U14" s="335" t="s">
        <v>880</v>
      </c>
      <c r="V14" s="627"/>
      <c r="W14" s="627"/>
      <c r="X14" s="627"/>
      <c r="Y14" s="301" t="s">
        <v>874</v>
      </c>
    </row>
    <row r="15" spans="2:25" ht="15.95" customHeight="1" x14ac:dyDescent="0.15">
      <c r="B15" s="355"/>
      <c r="C15" s="332" t="s">
        <v>635</v>
      </c>
      <c r="D15" s="333"/>
      <c r="E15" s="175">
        <v>1</v>
      </c>
      <c r="F15" s="212">
        <v>22.7</v>
      </c>
      <c r="G15" s="228" t="s">
        <v>461</v>
      </c>
      <c r="H15" s="228" t="s">
        <v>462</v>
      </c>
      <c r="I15" s="228" t="s">
        <v>471</v>
      </c>
      <c r="J15" s="335" t="s">
        <v>506</v>
      </c>
      <c r="K15" s="335"/>
      <c r="L15" s="335"/>
      <c r="M15" s="300">
        <v>2.2499999999999999E-2</v>
      </c>
      <c r="N15" s="300">
        <v>2.2499999999999999E-2</v>
      </c>
      <c r="O15" s="303" t="s">
        <v>623</v>
      </c>
      <c r="P15" s="228" t="s">
        <v>622</v>
      </c>
      <c r="Q15" s="228" t="s">
        <v>623</v>
      </c>
      <c r="R15" s="239" t="s">
        <v>475</v>
      </c>
      <c r="S15" s="239" t="s">
        <v>467</v>
      </c>
      <c r="T15" s="239" t="s">
        <v>468</v>
      </c>
      <c r="U15" s="335" t="s">
        <v>880</v>
      </c>
      <c r="V15" s="627"/>
      <c r="W15" s="627"/>
      <c r="X15" s="627"/>
      <c r="Y15" s="301" t="s">
        <v>874</v>
      </c>
    </row>
    <row r="16" spans="2:25" ht="15.95" customHeight="1" x14ac:dyDescent="0.15">
      <c r="B16" s="355"/>
      <c r="C16" s="332" t="s">
        <v>635</v>
      </c>
      <c r="D16" s="333"/>
      <c r="E16" s="175">
        <v>2</v>
      </c>
      <c r="F16" s="212">
        <v>25.7</v>
      </c>
      <c r="G16" s="228" t="s">
        <v>461</v>
      </c>
      <c r="H16" s="228" t="s">
        <v>462</v>
      </c>
      <c r="I16" s="228" t="s">
        <v>480</v>
      </c>
      <c r="J16" s="335" t="s">
        <v>500</v>
      </c>
      <c r="K16" s="335"/>
      <c r="L16" s="335"/>
      <c r="M16" s="300">
        <v>3.84</v>
      </c>
      <c r="N16" s="300">
        <v>7.38</v>
      </c>
      <c r="O16" s="303" t="s">
        <v>623</v>
      </c>
      <c r="P16" s="228" t="s">
        <v>622</v>
      </c>
      <c r="Q16" s="228" t="s">
        <v>623</v>
      </c>
      <c r="R16" s="239" t="s">
        <v>475</v>
      </c>
      <c r="S16" s="239" t="s">
        <v>467</v>
      </c>
      <c r="T16" s="239" t="s">
        <v>468</v>
      </c>
      <c r="U16" s="335" t="s">
        <v>880</v>
      </c>
      <c r="V16" s="627"/>
      <c r="W16" s="627"/>
      <c r="X16" s="627"/>
      <c r="Y16" s="301" t="s">
        <v>874</v>
      </c>
    </row>
    <row r="17" spans="2:25" ht="15.95" customHeight="1" x14ac:dyDescent="0.15">
      <c r="B17" s="355"/>
      <c r="C17" s="628" t="s">
        <v>635</v>
      </c>
      <c r="D17" s="629"/>
      <c r="E17" s="175">
        <v>3</v>
      </c>
      <c r="F17" s="212">
        <v>29.5</v>
      </c>
      <c r="G17" s="228" t="s">
        <v>461</v>
      </c>
      <c r="H17" s="228" t="s">
        <v>497</v>
      </c>
      <c r="I17" s="228" t="s">
        <v>471</v>
      </c>
      <c r="J17" s="409" t="s">
        <v>506</v>
      </c>
      <c r="K17" s="630"/>
      <c r="L17" s="410"/>
      <c r="M17" s="228" t="s">
        <v>872</v>
      </c>
      <c r="N17" s="228" t="s">
        <v>872</v>
      </c>
      <c r="O17" s="303" t="s">
        <v>623</v>
      </c>
      <c r="P17" s="228" t="s">
        <v>622</v>
      </c>
      <c r="Q17" s="228" t="s">
        <v>628</v>
      </c>
      <c r="R17" s="239" t="s">
        <v>475</v>
      </c>
      <c r="S17" s="239" t="s">
        <v>475</v>
      </c>
      <c r="T17" s="239" t="s">
        <v>468</v>
      </c>
      <c r="U17" s="335" t="s">
        <v>880</v>
      </c>
      <c r="V17" s="627"/>
      <c r="W17" s="627"/>
      <c r="X17" s="627"/>
      <c r="Y17" s="228" t="s">
        <v>876</v>
      </c>
    </row>
    <row r="18" spans="2:25" ht="15.95" customHeight="1" x14ac:dyDescent="0.15">
      <c r="B18" s="355"/>
      <c r="C18" s="628" t="s">
        <v>641</v>
      </c>
      <c r="D18" s="629"/>
      <c r="E18" s="175">
        <v>1</v>
      </c>
      <c r="F18" s="212">
        <v>30.5</v>
      </c>
      <c r="G18" s="228" t="s">
        <v>461</v>
      </c>
      <c r="H18" s="228" t="s">
        <v>470</v>
      </c>
      <c r="I18" s="228" t="s">
        <v>471</v>
      </c>
      <c r="J18" s="409" t="s">
        <v>464</v>
      </c>
      <c r="K18" s="630"/>
      <c r="L18" s="410"/>
      <c r="M18" s="300">
        <v>0.25</v>
      </c>
      <c r="N18" s="300">
        <v>0.19</v>
      </c>
      <c r="O18" s="303" t="s">
        <v>623</v>
      </c>
      <c r="P18" s="228" t="s">
        <v>622</v>
      </c>
      <c r="Q18" s="228" t="s">
        <v>623</v>
      </c>
      <c r="R18" s="239" t="s">
        <v>475</v>
      </c>
      <c r="S18" s="239" t="s">
        <v>467</v>
      </c>
      <c r="T18" s="239" t="s">
        <v>468</v>
      </c>
      <c r="U18" s="335" t="s">
        <v>880</v>
      </c>
      <c r="V18" s="627"/>
      <c r="W18" s="627"/>
      <c r="X18" s="627"/>
      <c r="Y18" s="301" t="s">
        <v>874</v>
      </c>
    </row>
    <row r="19" spans="2:25" ht="15.95" customHeight="1" x14ac:dyDescent="0.15">
      <c r="B19" s="355"/>
      <c r="C19" s="628" t="s">
        <v>644</v>
      </c>
      <c r="D19" s="629"/>
      <c r="E19" s="175">
        <v>1</v>
      </c>
      <c r="F19" s="212">
        <v>38.5</v>
      </c>
      <c r="G19" s="228" t="s">
        <v>461</v>
      </c>
      <c r="H19" s="228" t="s">
        <v>486</v>
      </c>
      <c r="I19" s="228" t="s">
        <v>471</v>
      </c>
      <c r="J19" s="409" t="s">
        <v>506</v>
      </c>
      <c r="K19" s="630"/>
      <c r="L19" s="410"/>
      <c r="M19" s="228" t="s">
        <v>872</v>
      </c>
      <c r="N19" s="228" t="s">
        <v>872</v>
      </c>
      <c r="O19" s="303" t="s">
        <v>623</v>
      </c>
      <c r="P19" s="228" t="s">
        <v>622</v>
      </c>
      <c r="Q19" s="228" t="s">
        <v>628</v>
      </c>
      <c r="R19" s="239" t="s">
        <v>475</v>
      </c>
      <c r="S19" s="239" t="s">
        <v>475</v>
      </c>
      <c r="T19" s="239" t="s">
        <v>468</v>
      </c>
      <c r="U19" s="335" t="s">
        <v>880</v>
      </c>
      <c r="V19" s="627"/>
      <c r="W19" s="627"/>
      <c r="X19" s="627"/>
      <c r="Y19" s="228" t="s">
        <v>876</v>
      </c>
    </row>
    <row r="20" spans="2:25" ht="15.95" customHeight="1" x14ac:dyDescent="0.15">
      <c r="B20" s="355"/>
      <c r="C20" s="628" t="s">
        <v>645</v>
      </c>
      <c r="D20" s="629"/>
      <c r="E20" s="175">
        <v>1</v>
      </c>
      <c r="F20" s="212">
        <v>43.6</v>
      </c>
      <c r="G20" s="228" t="s">
        <v>461</v>
      </c>
      <c r="H20" s="228" t="s">
        <v>462</v>
      </c>
      <c r="I20" s="228" t="s">
        <v>471</v>
      </c>
      <c r="J20" s="409" t="s">
        <v>472</v>
      </c>
      <c r="K20" s="630"/>
      <c r="L20" s="410"/>
      <c r="M20" s="300">
        <v>2.2499999999999999E-2</v>
      </c>
      <c r="N20" s="300">
        <v>4.0000000000000008E-2</v>
      </c>
      <c r="O20" s="303" t="s">
        <v>629</v>
      </c>
      <c r="P20" s="228" t="s">
        <v>622</v>
      </c>
      <c r="Q20" s="228" t="s">
        <v>629</v>
      </c>
      <c r="R20" s="239" t="s">
        <v>475</v>
      </c>
      <c r="S20" s="239" t="s">
        <v>476</v>
      </c>
      <c r="T20" s="239" t="s">
        <v>468</v>
      </c>
      <c r="U20" s="335" t="s">
        <v>880</v>
      </c>
      <c r="V20" s="627"/>
      <c r="W20" s="627"/>
      <c r="X20" s="627"/>
      <c r="Y20" s="302" t="s">
        <v>873</v>
      </c>
    </row>
    <row r="21" spans="2:25" ht="15.95" customHeight="1" x14ac:dyDescent="0.15">
      <c r="B21" s="355"/>
      <c r="C21" s="628" t="s">
        <v>645</v>
      </c>
      <c r="D21" s="629"/>
      <c r="E21" s="175">
        <v>2</v>
      </c>
      <c r="F21" s="212">
        <v>38.9</v>
      </c>
      <c r="G21" s="228" t="s">
        <v>461</v>
      </c>
      <c r="H21" s="228" t="s">
        <v>462</v>
      </c>
      <c r="I21" s="228" t="s">
        <v>471</v>
      </c>
      <c r="J21" s="335" t="s">
        <v>464</v>
      </c>
      <c r="K21" s="335"/>
      <c r="L21" s="335"/>
      <c r="M21" s="300">
        <v>0.79</v>
      </c>
      <c r="N21" s="300">
        <v>0.63</v>
      </c>
      <c r="O21" s="303" t="s">
        <v>623</v>
      </c>
      <c r="P21" s="228" t="s">
        <v>622</v>
      </c>
      <c r="Q21" s="228" t="s">
        <v>623</v>
      </c>
      <c r="R21" s="239" t="s">
        <v>475</v>
      </c>
      <c r="S21" s="239" t="s">
        <v>467</v>
      </c>
      <c r="T21" s="239" t="s">
        <v>468</v>
      </c>
      <c r="U21" s="335" t="s">
        <v>880</v>
      </c>
      <c r="V21" s="627"/>
      <c r="W21" s="627"/>
      <c r="X21" s="627"/>
      <c r="Y21" s="301" t="s">
        <v>874</v>
      </c>
    </row>
    <row r="22" spans="2:25" ht="15.95" customHeight="1" x14ac:dyDescent="0.15">
      <c r="B22" s="355"/>
      <c r="C22" s="628" t="s">
        <v>645</v>
      </c>
      <c r="D22" s="629"/>
      <c r="E22" s="175">
        <v>3</v>
      </c>
      <c r="F22" s="212">
        <v>44.4</v>
      </c>
      <c r="G22" s="228" t="s">
        <v>461</v>
      </c>
      <c r="H22" s="228" t="s">
        <v>462</v>
      </c>
      <c r="I22" s="228" t="s">
        <v>471</v>
      </c>
      <c r="J22" s="335" t="s">
        <v>472</v>
      </c>
      <c r="K22" s="335"/>
      <c r="L22" s="335"/>
      <c r="M22" s="300">
        <v>2.0000000000000004E-2</v>
      </c>
      <c r="N22" s="300">
        <v>2.0000000000000004E-2</v>
      </c>
      <c r="O22" s="303" t="s">
        <v>629</v>
      </c>
      <c r="P22" s="228" t="s">
        <v>622</v>
      </c>
      <c r="Q22" s="228" t="s">
        <v>629</v>
      </c>
      <c r="R22" s="239" t="s">
        <v>475</v>
      </c>
      <c r="S22" s="239" t="s">
        <v>476</v>
      </c>
      <c r="T22" s="239" t="s">
        <v>468</v>
      </c>
      <c r="U22" s="335" t="s">
        <v>880</v>
      </c>
      <c r="V22" s="627"/>
      <c r="W22" s="627"/>
      <c r="X22" s="627"/>
      <c r="Y22" s="302" t="s">
        <v>873</v>
      </c>
    </row>
    <row r="23" spans="2:25" ht="15.95" customHeight="1" x14ac:dyDescent="0.15">
      <c r="B23" s="355"/>
      <c r="C23" s="628" t="s">
        <v>650</v>
      </c>
      <c r="D23" s="629"/>
      <c r="E23" s="175">
        <v>1</v>
      </c>
      <c r="F23" s="212">
        <v>52.7</v>
      </c>
      <c r="G23" s="228" t="s">
        <v>461</v>
      </c>
      <c r="H23" s="228" t="s">
        <v>470</v>
      </c>
      <c r="I23" s="228" t="s">
        <v>480</v>
      </c>
      <c r="J23" s="335" t="s">
        <v>500</v>
      </c>
      <c r="K23" s="335"/>
      <c r="L23" s="335"/>
      <c r="M23" s="300">
        <v>3.35</v>
      </c>
      <c r="N23" s="300">
        <v>5.39</v>
      </c>
      <c r="O23" s="228" t="s">
        <v>623</v>
      </c>
      <c r="P23" s="228" t="s">
        <v>622</v>
      </c>
      <c r="Q23" s="228" t="s">
        <v>623</v>
      </c>
      <c r="R23" s="239" t="s">
        <v>475</v>
      </c>
      <c r="S23" s="239" t="s">
        <v>467</v>
      </c>
      <c r="T23" s="239" t="s">
        <v>468</v>
      </c>
      <c r="U23" s="335" t="s">
        <v>880</v>
      </c>
      <c r="V23" s="627"/>
      <c r="W23" s="627"/>
      <c r="X23" s="627"/>
      <c r="Y23" s="301" t="s">
        <v>874</v>
      </c>
    </row>
    <row r="24" spans="2:25" ht="15.95" customHeight="1" x14ac:dyDescent="0.15">
      <c r="B24" s="355"/>
      <c r="C24" s="628" t="s">
        <v>650</v>
      </c>
      <c r="D24" s="629"/>
      <c r="E24" s="175">
        <v>2</v>
      </c>
      <c r="F24" s="212">
        <v>51.1</v>
      </c>
      <c r="G24" s="228" t="s">
        <v>461</v>
      </c>
      <c r="H24" s="228" t="s">
        <v>462</v>
      </c>
      <c r="I24" s="228" t="s">
        <v>471</v>
      </c>
      <c r="J24" s="335" t="s">
        <v>464</v>
      </c>
      <c r="K24" s="335"/>
      <c r="L24" s="335"/>
      <c r="M24" s="300">
        <v>0.98000000000000009</v>
      </c>
      <c r="N24" s="300">
        <v>0.85000000000000009</v>
      </c>
      <c r="O24" s="228" t="s">
        <v>623</v>
      </c>
      <c r="P24" s="228" t="s">
        <v>622</v>
      </c>
      <c r="Q24" s="228" t="s">
        <v>623</v>
      </c>
      <c r="R24" s="239" t="s">
        <v>475</v>
      </c>
      <c r="S24" s="239" t="s">
        <v>467</v>
      </c>
      <c r="T24" s="239" t="s">
        <v>468</v>
      </c>
      <c r="U24" s="335" t="s">
        <v>880</v>
      </c>
      <c r="V24" s="627"/>
      <c r="W24" s="627"/>
      <c r="X24" s="627"/>
      <c r="Y24" s="301" t="s">
        <v>874</v>
      </c>
    </row>
    <row r="25" spans="2:25" ht="15.95" customHeight="1" x14ac:dyDescent="0.15">
      <c r="B25" s="355"/>
      <c r="C25" s="628" t="s">
        <v>650</v>
      </c>
      <c r="D25" s="629"/>
      <c r="E25" s="175">
        <v>3</v>
      </c>
      <c r="F25" s="212">
        <v>47.5</v>
      </c>
      <c r="G25" s="228" t="s">
        <v>461</v>
      </c>
      <c r="H25" s="228" t="s">
        <v>497</v>
      </c>
      <c r="I25" s="228" t="s">
        <v>463</v>
      </c>
      <c r="J25" s="335" t="s">
        <v>487</v>
      </c>
      <c r="K25" s="335"/>
      <c r="L25" s="335"/>
      <c r="M25" s="228" t="s">
        <v>727</v>
      </c>
      <c r="N25" s="228" t="s">
        <v>878</v>
      </c>
      <c r="O25" s="228" t="s">
        <v>622</v>
      </c>
      <c r="P25" s="228" t="s">
        <v>622</v>
      </c>
      <c r="Q25" s="228" t="s">
        <v>623</v>
      </c>
      <c r="R25" s="239" t="s">
        <v>475</v>
      </c>
      <c r="S25" s="239" t="s">
        <v>467</v>
      </c>
      <c r="T25" s="239" t="s">
        <v>468</v>
      </c>
      <c r="U25" s="335" t="s">
        <v>880</v>
      </c>
      <c r="V25" s="627"/>
      <c r="W25" s="627"/>
      <c r="X25" s="627"/>
      <c r="Y25" s="301" t="s">
        <v>877</v>
      </c>
    </row>
    <row r="26" spans="2:25" ht="15.95" customHeight="1" x14ac:dyDescent="0.15">
      <c r="B26" s="355"/>
      <c r="C26" s="628" t="s">
        <v>655</v>
      </c>
      <c r="D26" s="629"/>
      <c r="E26" s="175">
        <v>1</v>
      </c>
      <c r="F26" s="212">
        <v>56.4</v>
      </c>
      <c r="G26" s="228" t="s">
        <v>461</v>
      </c>
      <c r="H26" s="228" t="s">
        <v>479</v>
      </c>
      <c r="I26" s="228" t="s">
        <v>471</v>
      </c>
      <c r="J26" s="335" t="s">
        <v>472</v>
      </c>
      <c r="K26" s="335"/>
      <c r="L26" s="335"/>
      <c r="M26" s="300">
        <v>7.4999999999999997E-3</v>
      </c>
      <c r="N26" s="300">
        <v>2.2499999999999999E-2</v>
      </c>
      <c r="O26" s="303" t="s">
        <v>629</v>
      </c>
      <c r="P26" s="228" t="s">
        <v>622</v>
      </c>
      <c r="Q26" s="228" t="s">
        <v>629</v>
      </c>
      <c r="R26" s="239" t="s">
        <v>475</v>
      </c>
      <c r="S26" s="239" t="s">
        <v>476</v>
      </c>
      <c r="T26" s="239" t="s">
        <v>468</v>
      </c>
      <c r="U26" s="335" t="s">
        <v>880</v>
      </c>
      <c r="V26" s="627"/>
      <c r="W26" s="627"/>
      <c r="X26" s="627"/>
      <c r="Y26" s="302" t="s">
        <v>873</v>
      </c>
    </row>
    <row r="27" spans="2:25" ht="15.95" customHeight="1" x14ac:dyDescent="0.15">
      <c r="B27" s="355"/>
      <c r="C27" s="628" t="s">
        <v>655</v>
      </c>
      <c r="D27" s="629"/>
      <c r="E27" s="175">
        <v>2</v>
      </c>
      <c r="F27" s="212">
        <v>56.4</v>
      </c>
      <c r="G27" s="228" t="s">
        <v>461</v>
      </c>
      <c r="H27" s="228" t="s">
        <v>495</v>
      </c>
      <c r="I27" s="228" t="s">
        <v>471</v>
      </c>
      <c r="J27" s="335" t="s">
        <v>506</v>
      </c>
      <c r="K27" s="335"/>
      <c r="L27" s="335"/>
      <c r="M27" s="228" t="s">
        <v>872</v>
      </c>
      <c r="N27" s="228" t="s">
        <v>872</v>
      </c>
      <c r="O27" s="228" t="s">
        <v>623</v>
      </c>
      <c r="P27" s="228" t="s">
        <v>622</v>
      </c>
      <c r="Q27" s="228" t="s">
        <v>628</v>
      </c>
      <c r="R27" s="239" t="s">
        <v>475</v>
      </c>
      <c r="S27" s="239" t="s">
        <v>475</v>
      </c>
      <c r="T27" s="239" t="s">
        <v>468</v>
      </c>
      <c r="U27" s="335" t="s">
        <v>880</v>
      </c>
      <c r="V27" s="627"/>
      <c r="W27" s="627"/>
      <c r="X27" s="627"/>
      <c r="Y27" s="228" t="s">
        <v>876</v>
      </c>
    </row>
    <row r="28" spans="2:25" ht="15.95" customHeight="1" x14ac:dyDescent="0.15">
      <c r="B28" s="355"/>
      <c r="C28" s="628" t="s">
        <v>655</v>
      </c>
      <c r="D28" s="629"/>
      <c r="E28" s="175">
        <v>3</v>
      </c>
      <c r="F28" s="212">
        <v>60.3</v>
      </c>
      <c r="G28" s="228" t="s">
        <v>461</v>
      </c>
      <c r="H28" s="228" t="s">
        <v>479</v>
      </c>
      <c r="I28" s="228" t="s">
        <v>471</v>
      </c>
      <c r="J28" s="335" t="s">
        <v>506</v>
      </c>
      <c r="K28" s="335"/>
      <c r="L28" s="335"/>
      <c r="M28" s="300">
        <v>7.74</v>
      </c>
      <c r="N28" s="300">
        <v>5.6999999999999993</v>
      </c>
      <c r="O28" s="228" t="s">
        <v>623</v>
      </c>
      <c r="P28" s="228" t="s">
        <v>622</v>
      </c>
      <c r="Q28" s="228" t="s">
        <v>623</v>
      </c>
      <c r="R28" s="239" t="s">
        <v>475</v>
      </c>
      <c r="S28" s="239" t="s">
        <v>467</v>
      </c>
      <c r="T28" s="239" t="s">
        <v>468</v>
      </c>
      <c r="U28" s="335" t="s">
        <v>880</v>
      </c>
      <c r="V28" s="627"/>
      <c r="W28" s="627"/>
      <c r="X28" s="627"/>
      <c r="Y28" s="301" t="s">
        <v>874</v>
      </c>
    </row>
    <row r="29" spans="2:25" ht="15.95" customHeight="1" x14ac:dyDescent="0.15">
      <c r="B29" s="355"/>
      <c r="C29" s="628" t="s">
        <v>659</v>
      </c>
      <c r="D29" s="629"/>
      <c r="E29" s="175">
        <v>1</v>
      </c>
      <c r="F29" s="212">
        <v>65.400000000000006</v>
      </c>
      <c r="G29" s="228" t="s">
        <v>461</v>
      </c>
      <c r="H29" s="228" t="s">
        <v>462</v>
      </c>
      <c r="I29" s="228" t="s">
        <v>471</v>
      </c>
      <c r="J29" s="335" t="s">
        <v>464</v>
      </c>
      <c r="K29" s="335"/>
      <c r="L29" s="335"/>
      <c r="M29" s="300">
        <v>0.97</v>
      </c>
      <c r="N29" s="300">
        <v>0.86</v>
      </c>
      <c r="O29" s="228" t="s">
        <v>623</v>
      </c>
      <c r="P29" s="228" t="s">
        <v>622</v>
      </c>
      <c r="Q29" s="228" t="s">
        <v>623</v>
      </c>
      <c r="R29" s="239" t="s">
        <v>475</v>
      </c>
      <c r="S29" s="239" t="s">
        <v>467</v>
      </c>
      <c r="T29" s="239" t="s">
        <v>468</v>
      </c>
      <c r="U29" s="335" t="s">
        <v>880</v>
      </c>
      <c r="V29" s="627"/>
      <c r="W29" s="627"/>
      <c r="X29" s="627"/>
      <c r="Y29" s="301" t="s">
        <v>874</v>
      </c>
    </row>
    <row r="30" spans="2:25" ht="15.95" customHeight="1" x14ac:dyDescent="0.15">
      <c r="B30" s="355"/>
      <c r="C30" s="628" t="s">
        <v>659</v>
      </c>
      <c r="D30" s="629"/>
      <c r="E30" s="175">
        <v>2</v>
      </c>
      <c r="F30" s="212">
        <v>72.900000000000006</v>
      </c>
      <c r="G30" s="228" t="s">
        <v>461</v>
      </c>
      <c r="H30" s="228" t="s">
        <v>479</v>
      </c>
      <c r="I30" s="228" t="s">
        <v>471</v>
      </c>
      <c r="J30" s="335" t="s">
        <v>506</v>
      </c>
      <c r="K30" s="335"/>
      <c r="L30" s="335"/>
      <c r="M30" s="300">
        <v>2.9700000000000006</v>
      </c>
      <c r="N30" s="300">
        <v>1.3299999999999998</v>
      </c>
      <c r="O30" s="228" t="s">
        <v>623</v>
      </c>
      <c r="P30" s="228" t="s">
        <v>622</v>
      </c>
      <c r="Q30" s="228" t="s">
        <v>623</v>
      </c>
      <c r="R30" s="239" t="s">
        <v>475</v>
      </c>
      <c r="S30" s="239" t="s">
        <v>467</v>
      </c>
      <c r="T30" s="239" t="s">
        <v>468</v>
      </c>
      <c r="U30" s="335" t="s">
        <v>880</v>
      </c>
      <c r="V30" s="627"/>
      <c r="W30" s="627"/>
      <c r="X30" s="627"/>
      <c r="Y30" s="301" t="s">
        <v>874</v>
      </c>
    </row>
    <row r="31" spans="2:25" ht="15.95" customHeight="1" x14ac:dyDescent="0.15">
      <c r="B31" s="355"/>
      <c r="C31" s="628" t="s">
        <v>659</v>
      </c>
      <c r="D31" s="629"/>
      <c r="E31" s="175">
        <v>3</v>
      </c>
      <c r="F31" s="212">
        <v>74.2</v>
      </c>
      <c r="G31" s="228" t="s">
        <v>461</v>
      </c>
      <c r="H31" s="228" t="s">
        <v>462</v>
      </c>
      <c r="I31" s="228" t="s">
        <v>480</v>
      </c>
      <c r="J31" s="335" t="s">
        <v>500</v>
      </c>
      <c r="K31" s="335"/>
      <c r="L31" s="335"/>
      <c r="M31" s="300">
        <v>3.45</v>
      </c>
      <c r="N31" s="300">
        <v>2.92</v>
      </c>
      <c r="O31" s="228" t="s">
        <v>623</v>
      </c>
      <c r="P31" s="228" t="s">
        <v>622</v>
      </c>
      <c r="Q31" s="228" t="s">
        <v>623</v>
      </c>
      <c r="R31" s="239" t="s">
        <v>475</v>
      </c>
      <c r="S31" s="239" t="s">
        <v>467</v>
      </c>
      <c r="T31" s="239" t="s">
        <v>468</v>
      </c>
      <c r="U31" s="335" t="s">
        <v>880</v>
      </c>
      <c r="V31" s="627"/>
      <c r="W31" s="627"/>
      <c r="X31" s="627"/>
      <c r="Y31" s="301" t="s">
        <v>874</v>
      </c>
    </row>
    <row r="32" spans="2:25" ht="15.95" customHeight="1" x14ac:dyDescent="0.15">
      <c r="B32" s="355"/>
      <c r="C32" s="628" t="s">
        <v>659</v>
      </c>
      <c r="D32" s="629"/>
      <c r="E32" s="175">
        <v>4</v>
      </c>
      <c r="F32" s="212">
        <v>67.8</v>
      </c>
      <c r="G32" s="228" t="s">
        <v>461</v>
      </c>
      <c r="H32" s="228" t="s">
        <v>479</v>
      </c>
      <c r="I32" s="228" t="s">
        <v>471</v>
      </c>
      <c r="J32" s="335" t="s">
        <v>506</v>
      </c>
      <c r="K32" s="335"/>
      <c r="L32" s="335"/>
      <c r="M32" s="300">
        <v>9.1199999999999992</v>
      </c>
      <c r="N32" s="228" t="s">
        <v>878</v>
      </c>
      <c r="O32" s="228" t="s">
        <v>622</v>
      </c>
      <c r="P32" s="228" t="s">
        <v>622</v>
      </c>
      <c r="Q32" s="228" t="s">
        <v>623</v>
      </c>
      <c r="R32" s="239" t="s">
        <v>475</v>
      </c>
      <c r="S32" s="239" t="s">
        <v>467</v>
      </c>
      <c r="T32" s="239" t="s">
        <v>468</v>
      </c>
      <c r="U32" s="335" t="s">
        <v>880</v>
      </c>
      <c r="V32" s="627"/>
      <c r="W32" s="627"/>
      <c r="X32" s="627"/>
      <c r="Y32" s="301" t="s">
        <v>877</v>
      </c>
    </row>
    <row r="33" spans="2:25" ht="15.95" customHeight="1" x14ac:dyDescent="0.15">
      <c r="B33" s="355"/>
      <c r="C33" s="628" t="s">
        <v>667</v>
      </c>
      <c r="D33" s="629"/>
      <c r="E33" s="175">
        <v>1</v>
      </c>
      <c r="F33" s="212">
        <v>74.2</v>
      </c>
      <c r="G33" s="228" t="s">
        <v>461</v>
      </c>
      <c r="H33" s="228" t="s">
        <v>462</v>
      </c>
      <c r="I33" s="228" t="s">
        <v>471</v>
      </c>
      <c r="J33" s="335" t="s">
        <v>464</v>
      </c>
      <c r="K33" s="335"/>
      <c r="L33" s="335"/>
      <c r="M33" s="300">
        <v>0.45</v>
      </c>
      <c r="N33" s="300">
        <v>0.59000000000000008</v>
      </c>
      <c r="O33" s="228" t="s">
        <v>623</v>
      </c>
      <c r="P33" s="228" t="s">
        <v>622</v>
      </c>
      <c r="Q33" s="228" t="s">
        <v>623</v>
      </c>
      <c r="R33" s="239" t="s">
        <v>475</v>
      </c>
      <c r="S33" s="239" t="s">
        <v>467</v>
      </c>
      <c r="T33" s="239" t="s">
        <v>468</v>
      </c>
      <c r="U33" s="335" t="s">
        <v>880</v>
      </c>
      <c r="V33" s="627"/>
      <c r="W33" s="627"/>
      <c r="X33" s="627"/>
      <c r="Y33" s="301" t="s">
        <v>874</v>
      </c>
    </row>
    <row r="34" spans="2:25" ht="15.95" customHeight="1" x14ac:dyDescent="0.15">
      <c r="B34" s="355"/>
      <c r="C34" s="628" t="s">
        <v>667</v>
      </c>
      <c r="D34" s="629"/>
      <c r="E34" s="175">
        <v>2</v>
      </c>
      <c r="F34" s="212">
        <v>78.099999999999994</v>
      </c>
      <c r="G34" s="228" t="s">
        <v>461</v>
      </c>
      <c r="H34" s="228" t="s">
        <v>462</v>
      </c>
      <c r="I34" s="228" t="s">
        <v>480</v>
      </c>
      <c r="J34" s="335" t="s">
        <v>500</v>
      </c>
      <c r="K34" s="335"/>
      <c r="L34" s="335"/>
      <c r="M34" s="300">
        <v>3.3</v>
      </c>
      <c r="N34" s="300">
        <v>9.36</v>
      </c>
      <c r="O34" s="228" t="s">
        <v>623</v>
      </c>
      <c r="P34" s="228" t="s">
        <v>622</v>
      </c>
      <c r="Q34" s="228" t="s">
        <v>623</v>
      </c>
      <c r="R34" s="239" t="s">
        <v>475</v>
      </c>
      <c r="S34" s="239" t="s">
        <v>467</v>
      </c>
      <c r="T34" s="239" t="s">
        <v>468</v>
      </c>
      <c r="U34" s="335" t="s">
        <v>880</v>
      </c>
      <c r="V34" s="627"/>
      <c r="W34" s="627"/>
      <c r="X34" s="627"/>
      <c r="Y34" s="301" t="s">
        <v>874</v>
      </c>
    </row>
    <row r="35" spans="2:25" ht="15.95" customHeight="1" x14ac:dyDescent="0.15">
      <c r="B35" s="355"/>
      <c r="C35" s="628" t="s">
        <v>667</v>
      </c>
      <c r="D35" s="629"/>
      <c r="E35" s="175">
        <v>3</v>
      </c>
      <c r="F35" s="212">
        <v>82.9</v>
      </c>
      <c r="G35" s="228" t="s">
        <v>461</v>
      </c>
      <c r="H35" s="228" t="s">
        <v>470</v>
      </c>
      <c r="I35" s="228" t="s">
        <v>471</v>
      </c>
      <c r="J35" s="335" t="s">
        <v>472</v>
      </c>
      <c r="K35" s="335"/>
      <c r="L35" s="335"/>
      <c r="M35" s="300">
        <v>0.05</v>
      </c>
      <c r="N35" s="228" t="s">
        <v>878</v>
      </c>
      <c r="O35" s="228" t="s">
        <v>622</v>
      </c>
      <c r="P35" s="228" t="s">
        <v>622</v>
      </c>
      <c r="Q35" s="228" t="s">
        <v>623</v>
      </c>
      <c r="R35" s="239" t="s">
        <v>475</v>
      </c>
      <c r="S35" s="239" t="s">
        <v>467</v>
      </c>
      <c r="T35" s="239" t="s">
        <v>468</v>
      </c>
      <c r="U35" s="335" t="s">
        <v>880</v>
      </c>
      <c r="V35" s="627"/>
      <c r="W35" s="627"/>
      <c r="X35" s="627"/>
      <c r="Y35" s="301" t="s">
        <v>877</v>
      </c>
    </row>
    <row r="36" spans="2:25" ht="15.95" customHeight="1" x14ac:dyDescent="0.15">
      <c r="B36" s="355"/>
      <c r="C36" s="628" t="s">
        <v>672</v>
      </c>
      <c r="D36" s="629"/>
      <c r="E36" s="175">
        <v>1</v>
      </c>
      <c r="F36" s="212">
        <v>85.3</v>
      </c>
      <c r="G36" s="228" t="s">
        <v>461</v>
      </c>
      <c r="H36" s="228" t="s">
        <v>462</v>
      </c>
      <c r="I36" s="228" t="s">
        <v>480</v>
      </c>
      <c r="J36" s="335" t="s">
        <v>500</v>
      </c>
      <c r="K36" s="335"/>
      <c r="L36" s="335"/>
      <c r="M36" s="300">
        <v>3.3</v>
      </c>
      <c r="N36" s="300">
        <v>3.9</v>
      </c>
      <c r="O36" s="228" t="s">
        <v>623</v>
      </c>
      <c r="P36" s="228" t="s">
        <v>622</v>
      </c>
      <c r="Q36" s="228" t="s">
        <v>623</v>
      </c>
      <c r="R36" s="239" t="s">
        <v>475</v>
      </c>
      <c r="S36" s="239" t="s">
        <v>467</v>
      </c>
      <c r="T36" s="239" t="s">
        <v>468</v>
      </c>
      <c r="U36" s="335" t="s">
        <v>880</v>
      </c>
      <c r="V36" s="627"/>
      <c r="W36" s="627"/>
      <c r="X36" s="627"/>
      <c r="Y36" s="301" t="s">
        <v>874</v>
      </c>
    </row>
    <row r="37" spans="2:25" ht="15.95" customHeight="1" x14ac:dyDescent="0.15">
      <c r="B37" s="355"/>
      <c r="C37" s="628" t="s">
        <v>672</v>
      </c>
      <c r="D37" s="629"/>
      <c r="E37" s="175">
        <v>2</v>
      </c>
      <c r="F37" s="212">
        <v>88.4</v>
      </c>
      <c r="G37" s="228" t="s">
        <v>461</v>
      </c>
      <c r="H37" s="228" t="s">
        <v>462</v>
      </c>
      <c r="I37" s="228" t="s">
        <v>480</v>
      </c>
      <c r="J37" s="335" t="s">
        <v>500</v>
      </c>
      <c r="K37" s="335"/>
      <c r="L37" s="335"/>
      <c r="M37" s="300">
        <v>3.2</v>
      </c>
      <c r="N37" s="300">
        <v>6.24</v>
      </c>
      <c r="O37" s="228" t="s">
        <v>623</v>
      </c>
      <c r="P37" s="228" t="s">
        <v>622</v>
      </c>
      <c r="Q37" s="228" t="s">
        <v>623</v>
      </c>
      <c r="R37" s="239" t="s">
        <v>475</v>
      </c>
      <c r="S37" s="239" t="s">
        <v>467</v>
      </c>
      <c r="T37" s="239" t="s">
        <v>468</v>
      </c>
      <c r="U37" s="335" t="s">
        <v>880</v>
      </c>
      <c r="V37" s="627"/>
      <c r="W37" s="627"/>
      <c r="X37" s="627"/>
      <c r="Y37" s="301" t="s">
        <v>874</v>
      </c>
    </row>
    <row r="38" spans="2:25" ht="15.95" customHeight="1" x14ac:dyDescent="0.15">
      <c r="B38" s="355"/>
      <c r="C38" s="628" t="s">
        <v>675</v>
      </c>
      <c r="D38" s="629"/>
      <c r="E38" s="175">
        <v>1</v>
      </c>
      <c r="F38" s="212">
        <v>92.3</v>
      </c>
      <c r="G38" s="228" t="s">
        <v>461</v>
      </c>
      <c r="H38" s="228" t="s">
        <v>479</v>
      </c>
      <c r="I38" s="228" t="s">
        <v>471</v>
      </c>
      <c r="J38" s="335" t="s">
        <v>506</v>
      </c>
      <c r="K38" s="335"/>
      <c r="L38" s="335"/>
      <c r="M38" s="300">
        <v>6.46</v>
      </c>
      <c r="N38" s="300">
        <v>1.9800000000000002</v>
      </c>
      <c r="O38" s="228" t="s">
        <v>623</v>
      </c>
      <c r="P38" s="228" t="s">
        <v>622</v>
      </c>
      <c r="Q38" s="228" t="s">
        <v>623</v>
      </c>
      <c r="R38" s="239" t="s">
        <v>475</v>
      </c>
      <c r="S38" s="239" t="s">
        <v>467</v>
      </c>
      <c r="T38" s="239" t="s">
        <v>468</v>
      </c>
      <c r="U38" s="335" t="s">
        <v>880</v>
      </c>
      <c r="V38" s="627"/>
      <c r="W38" s="627"/>
      <c r="X38" s="627"/>
      <c r="Y38" s="301" t="s">
        <v>874</v>
      </c>
    </row>
    <row r="39" spans="2:25" ht="15.95" customHeight="1" x14ac:dyDescent="0.15">
      <c r="B39" s="355"/>
      <c r="C39" s="628" t="s">
        <v>675</v>
      </c>
      <c r="D39" s="629"/>
      <c r="E39" s="175">
        <v>2</v>
      </c>
      <c r="F39" s="212">
        <v>97.7</v>
      </c>
      <c r="G39" s="228" t="s">
        <v>461</v>
      </c>
      <c r="H39" s="228" t="s">
        <v>462</v>
      </c>
      <c r="I39" s="228" t="s">
        <v>471</v>
      </c>
      <c r="J39" s="335" t="s">
        <v>464</v>
      </c>
      <c r="K39" s="335"/>
      <c r="L39" s="335"/>
      <c r="M39" s="300">
        <v>0.34</v>
      </c>
      <c r="N39" s="300">
        <v>0.35000000000000003</v>
      </c>
      <c r="O39" s="228" t="s">
        <v>623</v>
      </c>
      <c r="P39" s="228" t="s">
        <v>622</v>
      </c>
      <c r="Q39" s="228" t="s">
        <v>623</v>
      </c>
      <c r="R39" s="239" t="s">
        <v>475</v>
      </c>
      <c r="S39" s="239" t="s">
        <v>467</v>
      </c>
      <c r="T39" s="239" t="s">
        <v>468</v>
      </c>
      <c r="U39" s="335" t="s">
        <v>880</v>
      </c>
      <c r="V39" s="627"/>
      <c r="W39" s="627"/>
      <c r="X39" s="627"/>
      <c r="Y39" s="301" t="s">
        <v>874</v>
      </c>
    </row>
    <row r="40" spans="2:25" ht="15.95" customHeight="1" x14ac:dyDescent="0.15">
      <c r="B40" s="355"/>
      <c r="C40" s="628" t="s">
        <v>680</v>
      </c>
      <c r="D40" s="629"/>
      <c r="E40" s="175">
        <v>1</v>
      </c>
      <c r="F40" s="212">
        <v>101.1</v>
      </c>
      <c r="G40" s="228" t="s">
        <v>461</v>
      </c>
      <c r="H40" s="228" t="s">
        <v>470</v>
      </c>
      <c r="I40" s="228" t="s">
        <v>471</v>
      </c>
      <c r="J40" s="335" t="s">
        <v>472</v>
      </c>
      <c r="K40" s="335"/>
      <c r="L40" s="335"/>
      <c r="M40" s="300">
        <v>0.06</v>
      </c>
      <c r="N40" s="300">
        <v>0.06</v>
      </c>
      <c r="O40" s="228" t="s">
        <v>629</v>
      </c>
      <c r="P40" s="228" t="s">
        <v>622</v>
      </c>
      <c r="Q40" s="228" t="s">
        <v>629</v>
      </c>
      <c r="R40" s="239" t="s">
        <v>475</v>
      </c>
      <c r="S40" s="239" t="s">
        <v>476</v>
      </c>
      <c r="T40" s="239" t="s">
        <v>468</v>
      </c>
      <c r="U40" s="335" t="s">
        <v>880</v>
      </c>
      <c r="V40" s="627"/>
      <c r="W40" s="627"/>
      <c r="X40" s="627"/>
      <c r="Y40" s="302" t="s">
        <v>873</v>
      </c>
    </row>
    <row r="41" spans="2:25" ht="15.95" customHeight="1" x14ac:dyDescent="0.15">
      <c r="B41" s="422"/>
      <c r="C41" s="628" t="s">
        <v>680</v>
      </c>
      <c r="D41" s="629"/>
      <c r="E41" s="175">
        <v>2</v>
      </c>
      <c r="F41" s="212">
        <v>104.3</v>
      </c>
      <c r="G41" s="228" t="s">
        <v>461</v>
      </c>
      <c r="H41" s="228" t="s">
        <v>462</v>
      </c>
      <c r="I41" s="228" t="s">
        <v>480</v>
      </c>
      <c r="J41" s="335" t="s">
        <v>500</v>
      </c>
      <c r="K41" s="335"/>
      <c r="L41" s="335"/>
      <c r="M41" s="300">
        <v>2.7</v>
      </c>
      <c r="N41" s="300">
        <v>3.78</v>
      </c>
      <c r="O41" s="228" t="s">
        <v>623</v>
      </c>
      <c r="P41" s="228" t="s">
        <v>622</v>
      </c>
      <c r="Q41" s="228" t="s">
        <v>623</v>
      </c>
      <c r="R41" s="239" t="s">
        <v>475</v>
      </c>
      <c r="S41" s="239" t="s">
        <v>467</v>
      </c>
      <c r="T41" s="239" t="s">
        <v>468</v>
      </c>
      <c r="U41" s="335" t="s">
        <v>880</v>
      </c>
      <c r="V41" s="627"/>
      <c r="W41" s="627"/>
      <c r="X41" s="627"/>
      <c r="Y41" s="301" t="s">
        <v>874</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65" t="s">
        <v>277</v>
      </c>
      <c r="D44" s="265"/>
      <c r="E44" s="265"/>
      <c r="F44" s="265"/>
      <c r="G44" s="265"/>
      <c r="H44" s="265"/>
      <c r="I44" s="265"/>
      <c r="J44" s="265"/>
      <c r="K44" s="265"/>
      <c r="L44" s="265"/>
      <c r="M44" s="265"/>
      <c r="N44" s="265"/>
      <c r="O44" s="265"/>
      <c r="P44" s="265"/>
      <c r="Q44" s="265"/>
      <c r="R44" s="265"/>
      <c r="S44" s="265"/>
      <c r="T44" s="265"/>
      <c r="U44" s="265"/>
      <c r="V44" s="265"/>
      <c r="W44" s="265"/>
      <c r="X44" s="265"/>
    </row>
    <row r="45" spans="2:25" ht="15.95" customHeight="1" x14ac:dyDescent="0.15">
      <c r="B45" s="265"/>
      <c r="C45" s="265" t="s">
        <v>278</v>
      </c>
      <c r="D45" s="265"/>
      <c r="E45" s="265"/>
      <c r="F45" s="265"/>
      <c r="G45" s="265"/>
      <c r="H45" s="265"/>
      <c r="I45" s="265"/>
      <c r="J45" s="265"/>
      <c r="K45" s="265"/>
      <c r="L45" s="265"/>
      <c r="M45" s="265"/>
      <c r="N45" s="265"/>
      <c r="O45" s="265"/>
      <c r="P45" s="265"/>
      <c r="Q45" s="265"/>
      <c r="R45" s="265"/>
      <c r="S45" s="265"/>
      <c r="T45" s="265"/>
      <c r="U45" s="265"/>
      <c r="V45" s="265"/>
      <c r="W45" s="265"/>
      <c r="X45" s="265"/>
    </row>
    <row r="46" spans="2:25" ht="15.95" customHeight="1" x14ac:dyDescent="0.15">
      <c r="B46" s="265"/>
      <c r="C46" s="265" t="s">
        <v>279</v>
      </c>
      <c r="D46" s="265"/>
      <c r="E46" s="265"/>
      <c r="F46" s="265"/>
      <c r="G46" s="265"/>
      <c r="H46" s="265"/>
      <c r="I46" s="265"/>
      <c r="J46" s="265"/>
      <c r="K46" s="265"/>
      <c r="L46" s="265"/>
      <c r="M46" s="265"/>
      <c r="N46" s="265"/>
      <c r="O46" s="265"/>
      <c r="P46" s="265"/>
      <c r="Q46" s="265"/>
      <c r="R46" s="265"/>
      <c r="S46" s="265"/>
      <c r="T46" s="265"/>
      <c r="U46" s="265"/>
      <c r="V46" s="265"/>
      <c r="W46" s="265"/>
      <c r="X46" s="265"/>
    </row>
    <row r="47" spans="2:25" ht="15.95" customHeight="1" x14ac:dyDescent="0.15">
      <c r="C47" s="3" t="s">
        <v>209</v>
      </c>
    </row>
  </sheetData>
  <autoFilter ref="I7:L8" xr:uid="{00000000-0001-0000-0600-000000000000}">
    <filterColumn colId="1" showButton="0"/>
    <filterColumn colId="2" showButton="0"/>
  </autoFilter>
  <dataConsolidate/>
  <mergeCells count="134">
    <mergeCell ref="C38:D38"/>
    <mergeCell ref="J38:L38"/>
    <mergeCell ref="U38:X38"/>
    <mergeCell ref="C39:D39"/>
    <mergeCell ref="J39:L39"/>
    <mergeCell ref="U39:X39"/>
    <mergeCell ref="Y5:Y8"/>
    <mergeCell ref="C17:D17"/>
    <mergeCell ref="J23:L23"/>
    <mergeCell ref="J17:L17"/>
    <mergeCell ref="C19:D19"/>
    <mergeCell ref="J19:L19"/>
    <mergeCell ref="C21:D21"/>
    <mergeCell ref="J21:L21"/>
    <mergeCell ref="C23:D23"/>
    <mergeCell ref="J22:L22"/>
    <mergeCell ref="J18:L18"/>
    <mergeCell ref="C18:D18"/>
    <mergeCell ref="C13:D13"/>
    <mergeCell ref="J13:L13"/>
    <mergeCell ref="C14:D14"/>
    <mergeCell ref="C15:D15"/>
    <mergeCell ref="C32:D32"/>
    <mergeCell ref="J25:L25"/>
    <mergeCell ref="C40:D40"/>
    <mergeCell ref="J40:L40"/>
    <mergeCell ref="U40:X40"/>
    <mergeCell ref="C41:D41"/>
    <mergeCell ref="J41:L41"/>
    <mergeCell ref="U41:X41"/>
    <mergeCell ref="U14:X14"/>
    <mergeCell ref="U15:X15"/>
    <mergeCell ref="U16:X16"/>
    <mergeCell ref="C33:D33"/>
    <mergeCell ref="J33:L33"/>
    <mergeCell ref="U33:X33"/>
    <mergeCell ref="C34:D34"/>
    <mergeCell ref="J34:L34"/>
    <mergeCell ref="U34:X34"/>
    <mergeCell ref="C35:D35"/>
    <mergeCell ref="J35:L35"/>
    <mergeCell ref="U35:X35"/>
    <mergeCell ref="C36:D36"/>
    <mergeCell ref="J36:L36"/>
    <mergeCell ref="U36:X36"/>
    <mergeCell ref="C37:D37"/>
    <mergeCell ref="J37:L37"/>
    <mergeCell ref="U37:X37"/>
    <mergeCell ref="C31:D31"/>
    <mergeCell ref="J28:L28"/>
    <mergeCell ref="J29:L29"/>
    <mergeCell ref="J31:L31"/>
    <mergeCell ref="J30:L30"/>
    <mergeCell ref="J27:L27"/>
    <mergeCell ref="C25:D25"/>
    <mergeCell ref="C26:D26"/>
    <mergeCell ref="C27:D27"/>
    <mergeCell ref="C28:D28"/>
    <mergeCell ref="C29:D29"/>
    <mergeCell ref="C16:D16"/>
    <mergeCell ref="J14:L14"/>
    <mergeCell ref="J15:L15"/>
    <mergeCell ref="J16:L16"/>
    <mergeCell ref="C12:D12"/>
    <mergeCell ref="J9:L9"/>
    <mergeCell ref="J11:L11"/>
    <mergeCell ref="U28:X28"/>
    <mergeCell ref="J26:L26"/>
    <mergeCell ref="C24:D24"/>
    <mergeCell ref="J24:L24"/>
    <mergeCell ref="J12:L12"/>
    <mergeCell ref="U9:X9"/>
    <mergeCell ref="U10:X10"/>
    <mergeCell ref="U11:X11"/>
    <mergeCell ref="U12:X12"/>
    <mergeCell ref="U13:X13"/>
    <mergeCell ref="J10:L10"/>
    <mergeCell ref="B2:X2"/>
    <mergeCell ref="F3:H3"/>
    <mergeCell ref="B3:E3"/>
    <mergeCell ref="B4:E4"/>
    <mergeCell ref="K3:N3"/>
    <mergeCell ref="E5:E8"/>
    <mergeCell ref="C5:D8"/>
    <mergeCell ref="F5:F8"/>
    <mergeCell ref="K4:N4"/>
    <mergeCell ref="I3:J3"/>
    <mergeCell ref="I4:J4"/>
    <mergeCell ref="F4:H4"/>
    <mergeCell ref="T3:W4"/>
    <mergeCell ref="X3:Y4"/>
    <mergeCell ref="P3:S3"/>
    <mergeCell ref="P4:S4"/>
    <mergeCell ref="S7:S8"/>
    <mergeCell ref="T7:T8"/>
    <mergeCell ref="U7:X8"/>
    <mergeCell ref="O3:O4"/>
    <mergeCell ref="G5:H6"/>
    <mergeCell ref="I5:N6"/>
    <mergeCell ref="T5:X6"/>
    <mergeCell ref="P5:S6"/>
    <mergeCell ref="G7:G8"/>
    <mergeCell ref="H7:H8"/>
    <mergeCell ref="J7:L8"/>
    <mergeCell ref="I7:I8"/>
    <mergeCell ref="M7:M8"/>
    <mergeCell ref="N7:N8"/>
    <mergeCell ref="O7:O8"/>
    <mergeCell ref="R7:R8"/>
    <mergeCell ref="P7:Q7"/>
    <mergeCell ref="B9:B41"/>
    <mergeCell ref="U17:X17"/>
    <mergeCell ref="U19:X19"/>
    <mergeCell ref="U20:X20"/>
    <mergeCell ref="U21:X21"/>
    <mergeCell ref="U22:X22"/>
    <mergeCell ref="U23:X23"/>
    <mergeCell ref="U24:X24"/>
    <mergeCell ref="U25:X25"/>
    <mergeCell ref="U26:X26"/>
    <mergeCell ref="U27:X27"/>
    <mergeCell ref="U29:X29"/>
    <mergeCell ref="U30:X30"/>
    <mergeCell ref="U31:X31"/>
    <mergeCell ref="U32:X32"/>
    <mergeCell ref="C9:D9"/>
    <mergeCell ref="C11:D11"/>
    <mergeCell ref="C10:D10"/>
    <mergeCell ref="C30:D30"/>
    <mergeCell ref="U18:X18"/>
    <mergeCell ref="J32:L32"/>
    <mergeCell ref="C20:D20"/>
    <mergeCell ref="C22:D22"/>
    <mergeCell ref="J20:L20"/>
  </mergeCells>
  <phoneticPr fontId="11"/>
  <dataValidations count="3">
    <dataValidation type="list" errorStyle="warning" allowBlank="1" showInputMessage="1" showErrorMessage="1" error="選択出来ません" sqref="H9:H41" xr:uid="{1A70FD77-555F-4FFE-ACD4-79AFC5B4C600}">
      <formula1>INDIRECT(G9)</formula1>
    </dataValidation>
    <dataValidation allowBlank="1" showInputMessage="1" showErrorMessage="1" prompt="前回の定期点検年月日を入力" sqref="O6" xr:uid="{1D395509-0137-49D3-AFC1-023B20EF71EE}"/>
    <dataValidation allowBlank="1" showInputMessage="1" showErrorMessage="1" prompt="覆工スパン毎に連番を記入。_x000a_数値で入力する。" sqref="E9:E41" xr:uid="{BCD82D75-7463-4E10-BEB1-7AF8A1394E47}"/>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I9:I41</xm:sqref>
        </x14:dataValidation>
        <x14:dataValidation type="list" allowBlank="1" showInputMessage="1" showErrorMessage="1" xr:uid="{00000000-0002-0000-0600-000006000000}">
          <x14:formula1>
            <xm:f>'(参考)リスト'!$J$16:$J$18</xm:f>
          </x14:formula1>
          <xm:sqref>T9:T41</xm:sqref>
        </x14:dataValidation>
        <x14:dataValidation type="list" allowBlank="1" showInputMessage="1" showErrorMessage="1" xr:uid="{00000000-0002-0000-0600-000007000000}">
          <x14:formula1>
            <xm:f>'(参考)リスト'!$H$16:$H$17</xm:f>
          </x14:formula1>
          <xm:sqref>R9:R41</xm:sqref>
        </x14:dataValidation>
        <x14:dataValidation type="list" allowBlank="1" showInputMessage="1" showErrorMessage="1" xr:uid="{00000000-0002-0000-0600-000008000000}">
          <x14:formula1>
            <xm:f>'(参考)リスト'!$I$16:$I$18</xm:f>
          </x14:formula1>
          <xm:sqref>S9:S41</xm:sqref>
        </x14:dataValidation>
        <x14:dataValidation type="list" allowBlank="1" showInputMessage="1" showErrorMessage="1" xr:uid="{00000000-0002-0000-0600-00000C000000}">
          <x14:formula1>
            <xm:f>'(参考)リスト'!$F$16:$F$21</xm:f>
          </x14:formula1>
          <xm:sqref>O9:Q41</xm:sqref>
        </x14:dataValidation>
        <x14:dataValidation type="list" showInputMessage="1" showErrorMessage="1" xr:uid="{029E4745-3D5D-4892-8FDA-530343C9ED98}">
          <x14:formula1>
            <xm:f>'(参考)リスト'!$B$16:$B$21</xm:f>
          </x14:formula1>
          <xm:sqref>G9:G41</xm:sqref>
        </x14:dataValidation>
        <x14:dataValidation type="list" allowBlank="1" showInputMessage="1" showErrorMessage="1" xr:uid="{91402F3D-BA0A-4172-8B61-7890E57CE66D}">
          <x14:formula1>
            <xm:f>'(参考)リスト'!$E$16:$E$27</xm:f>
          </x14:formula1>
          <xm:sqref>J9:L41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631F0-7FDC-4F49-9EDC-5BCD58F4C48E}">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5" t="s">
        <v>248</v>
      </c>
      <c r="C2" s="635"/>
      <c r="D2" s="635"/>
      <c r="E2" s="635"/>
      <c r="F2" s="636"/>
      <c r="G2" s="636"/>
      <c r="H2" s="636"/>
      <c r="I2" s="635"/>
      <c r="J2" s="635"/>
      <c r="K2" s="635"/>
      <c r="L2" s="635"/>
      <c r="M2" s="635"/>
      <c r="N2" s="635"/>
      <c r="O2" s="635"/>
      <c r="P2" s="635"/>
      <c r="Q2" s="635"/>
      <c r="R2" s="635"/>
      <c r="S2" s="635"/>
      <c r="T2" s="635"/>
      <c r="U2" s="635"/>
      <c r="V2" s="635"/>
      <c r="W2" s="635"/>
      <c r="X2" s="635"/>
      <c r="Y2" s="194"/>
    </row>
    <row r="3" spans="2:25" ht="20.100000000000001" customHeight="1" x14ac:dyDescent="0.15">
      <c r="B3" s="403" t="s">
        <v>60</v>
      </c>
      <c r="C3" s="424"/>
      <c r="D3" s="424"/>
      <c r="E3" s="424"/>
      <c r="F3" s="637" t="str">
        <f>'様式A-1'!D3</f>
        <v>ムクノトンネル　クダリ</v>
      </c>
      <c r="G3" s="637"/>
      <c r="H3" s="637"/>
      <c r="I3" s="327" t="s">
        <v>61</v>
      </c>
      <c r="J3" s="328"/>
      <c r="K3" s="329" t="str">
        <f>'様式A-1'!J3</f>
        <v>山口県道57号下関港線（下り）</v>
      </c>
      <c r="L3" s="330"/>
      <c r="M3" s="330"/>
      <c r="N3" s="331"/>
      <c r="O3" s="379" t="s">
        <v>249</v>
      </c>
      <c r="P3" s="658" t="str">
        <f>'様式B (1)'!$S$3</f>
        <v>アジア航測株式会社</v>
      </c>
      <c r="Q3" s="581"/>
      <c r="R3" s="581"/>
      <c r="S3" s="659"/>
      <c r="T3" s="619" t="s">
        <v>250</v>
      </c>
      <c r="U3" s="650"/>
      <c r="V3" s="650"/>
      <c r="W3" s="595"/>
      <c r="X3" s="654">
        <f>'様式B (1)'!$P$2</f>
        <v>45890</v>
      </c>
      <c r="Y3" s="655"/>
    </row>
    <row r="4" spans="2:25" ht="20.100000000000001" customHeight="1" x14ac:dyDescent="0.15">
      <c r="B4" s="350" t="s">
        <v>167</v>
      </c>
      <c r="C4" s="351"/>
      <c r="D4" s="351"/>
      <c r="E4" s="351"/>
      <c r="F4" s="649" t="str">
        <f>'様式A-1'!D4</f>
        <v>椋野トンネル（下り）</v>
      </c>
      <c r="G4" s="649"/>
      <c r="H4" s="649"/>
      <c r="I4" s="647" t="s">
        <v>168</v>
      </c>
      <c r="J4" s="648"/>
      <c r="K4" s="329" t="str">
        <f>'様式A-1'!R3</f>
        <v>山口県
下関土木建築事務所</v>
      </c>
      <c r="L4" s="330"/>
      <c r="M4" s="330"/>
      <c r="N4" s="331"/>
      <c r="O4" s="353"/>
      <c r="P4" s="660" t="str">
        <f>'様式B (1)'!$S$4</f>
        <v>飯田　琢巳</v>
      </c>
      <c r="Q4" s="582"/>
      <c r="R4" s="582"/>
      <c r="S4" s="653"/>
      <c r="T4" s="651"/>
      <c r="U4" s="652"/>
      <c r="V4" s="652"/>
      <c r="W4" s="653"/>
      <c r="X4" s="656"/>
      <c r="Y4" s="657"/>
    </row>
    <row r="5" spans="2:25" ht="15" customHeight="1" x14ac:dyDescent="0.15">
      <c r="B5" s="266"/>
      <c r="C5" s="641" t="s">
        <v>252</v>
      </c>
      <c r="D5" s="642"/>
      <c r="E5" s="638" t="s">
        <v>253</v>
      </c>
      <c r="F5" s="638" t="s">
        <v>254</v>
      </c>
      <c r="G5" s="641" t="s">
        <v>255</v>
      </c>
      <c r="H5" s="642"/>
      <c r="I5" s="403" t="s">
        <v>256</v>
      </c>
      <c r="J5" s="424"/>
      <c r="K5" s="424"/>
      <c r="L5" s="424"/>
      <c r="M5" s="424"/>
      <c r="N5" s="425"/>
      <c r="O5" s="209" t="s">
        <v>257</v>
      </c>
      <c r="P5" s="589" t="s">
        <v>258</v>
      </c>
      <c r="Q5" s="664"/>
      <c r="R5" s="664"/>
      <c r="S5" s="665"/>
      <c r="T5" s="641" t="s">
        <v>259</v>
      </c>
      <c r="U5" s="662"/>
      <c r="V5" s="662"/>
      <c r="W5" s="662"/>
      <c r="X5" s="642"/>
      <c r="Y5" s="638" t="s">
        <v>260</v>
      </c>
    </row>
    <row r="6" spans="2:25" ht="15" customHeight="1" x14ac:dyDescent="0.15">
      <c r="B6" s="266"/>
      <c r="C6" s="643"/>
      <c r="D6" s="644"/>
      <c r="E6" s="639"/>
      <c r="F6" s="639"/>
      <c r="G6" s="645"/>
      <c r="H6" s="646"/>
      <c r="I6" s="350"/>
      <c r="J6" s="351"/>
      <c r="K6" s="351"/>
      <c r="L6" s="351"/>
      <c r="M6" s="351"/>
      <c r="N6" s="352"/>
      <c r="O6" s="210">
        <v>44166</v>
      </c>
      <c r="P6" s="590"/>
      <c r="Q6" s="666"/>
      <c r="R6" s="666"/>
      <c r="S6" s="667"/>
      <c r="T6" s="645"/>
      <c r="U6" s="663"/>
      <c r="V6" s="663"/>
      <c r="W6" s="663"/>
      <c r="X6" s="646"/>
      <c r="Y6" s="639"/>
    </row>
    <row r="7" spans="2:25" ht="16.149999999999999" customHeight="1" x14ac:dyDescent="0.15">
      <c r="B7" s="266"/>
      <c r="C7" s="643"/>
      <c r="D7" s="644"/>
      <c r="E7" s="639"/>
      <c r="F7" s="639"/>
      <c r="G7" s="617" t="s">
        <v>261</v>
      </c>
      <c r="H7" s="617" t="s">
        <v>262</v>
      </c>
      <c r="I7" s="632" t="s">
        <v>263</v>
      </c>
      <c r="J7" s="632" t="s">
        <v>264</v>
      </c>
      <c r="K7" s="627"/>
      <c r="L7" s="627"/>
      <c r="M7" s="633" t="s">
        <v>265</v>
      </c>
      <c r="N7" s="634" t="s">
        <v>266</v>
      </c>
      <c r="O7" s="632" t="s">
        <v>267</v>
      </c>
      <c r="P7" s="418" t="s">
        <v>268</v>
      </c>
      <c r="Q7" s="627"/>
      <c r="R7" s="617" t="s">
        <v>269</v>
      </c>
      <c r="S7" s="617" t="s">
        <v>270</v>
      </c>
      <c r="T7" s="661" t="s">
        <v>271</v>
      </c>
      <c r="U7" s="617" t="s">
        <v>272</v>
      </c>
      <c r="V7" s="627"/>
      <c r="W7" s="627"/>
      <c r="X7" s="627"/>
      <c r="Y7" s="639"/>
    </row>
    <row r="8" spans="2:25" ht="16.149999999999999" customHeight="1" x14ac:dyDescent="0.15">
      <c r="B8" s="266"/>
      <c r="C8" s="645"/>
      <c r="D8" s="646"/>
      <c r="E8" s="640"/>
      <c r="F8" s="640"/>
      <c r="G8" s="631"/>
      <c r="H8" s="631"/>
      <c r="I8" s="627"/>
      <c r="J8" s="627"/>
      <c r="K8" s="627"/>
      <c r="L8" s="627"/>
      <c r="M8" s="627"/>
      <c r="N8" s="627"/>
      <c r="O8" s="627"/>
      <c r="P8" s="211" t="s">
        <v>273</v>
      </c>
      <c r="Q8" s="211" t="s">
        <v>274</v>
      </c>
      <c r="R8" s="627"/>
      <c r="S8" s="627"/>
      <c r="T8" s="627"/>
      <c r="U8" s="627"/>
      <c r="V8" s="627"/>
      <c r="W8" s="627"/>
      <c r="X8" s="627"/>
      <c r="Y8" s="640"/>
    </row>
    <row r="9" spans="2:25" ht="15.95" customHeight="1" x14ac:dyDescent="0.15">
      <c r="B9" s="354" t="s">
        <v>251</v>
      </c>
      <c r="C9" s="628" t="s">
        <v>680</v>
      </c>
      <c r="D9" s="629"/>
      <c r="E9" s="175">
        <v>3</v>
      </c>
      <c r="F9" s="212">
        <v>106</v>
      </c>
      <c r="G9" s="228" t="s">
        <v>461</v>
      </c>
      <c r="H9" s="228" t="s">
        <v>462</v>
      </c>
      <c r="I9" s="228" t="s">
        <v>471</v>
      </c>
      <c r="J9" s="335" t="s">
        <v>464</v>
      </c>
      <c r="K9" s="335"/>
      <c r="L9" s="335"/>
      <c r="M9" s="300">
        <v>0.41</v>
      </c>
      <c r="N9" s="300">
        <v>0.47000000000000003</v>
      </c>
      <c r="O9" s="228" t="s">
        <v>623</v>
      </c>
      <c r="P9" s="228" t="s">
        <v>622</v>
      </c>
      <c r="Q9" s="228" t="s">
        <v>623</v>
      </c>
      <c r="R9" s="239" t="s">
        <v>475</v>
      </c>
      <c r="S9" s="239" t="s">
        <v>467</v>
      </c>
      <c r="T9" s="239" t="s">
        <v>468</v>
      </c>
      <c r="U9" s="335" t="s">
        <v>880</v>
      </c>
      <c r="V9" s="627"/>
      <c r="W9" s="627"/>
      <c r="X9" s="627"/>
      <c r="Y9" s="301" t="s">
        <v>874</v>
      </c>
    </row>
    <row r="10" spans="2:25" ht="15.95" customHeight="1" x14ac:dyDescent="0.15">
      <c r="B10" s="355"/>
      <c r="C10" s="628" t="s">
        <v>680</v>
      </c>
      <c r="D10" s="629"/>
      <c r="E10" s="175">
        <v>4</v>
      </c>
      <c r="F10" s="212">
        <v>105.3</v>
      </c>
      <c r="G10" s="228" t="s">
        <v>461</v>
      </c>
      <c r="H10" s="228" t="s">
        <v>479</v>
      </c>
      <c r="I10" s="228" t="s">
        <v>471</v>
      </c>
      <c r="J10" s="335" t="s">
        <v>506</v>
      </c>
      <c r="K10" s="335"/>
      <c r="L10" s="335"/>
      <c r="M10" s="300">
        <v>1.9800000000000002</v>
      </c>
      <c r="N10" s="300">
        <v>1.9800000000000002</v>
      </c>
      <c r="O10" s="228" t="s">
        <v>623</v>
      </c>
      <c r="P10" s="228" t="s">
        <v>622</v>
      </c>
      <c r="Q10" s="228" t="s">
        <v>623</v>
      </c>
      <c r="R10" s="239" t="s">
        <v>475</v>
      </c>
      <c r="S10" s="239" t="s">
        <v>467</v>
      </c>
      <c r="T10" s="239" t="s">
        <v>468</v>
      </c>
      <c r="U10" s="335" t="s">
        <v>880</v>
      </c>
      <c r="V10" s="627"/>
      <c r="W10" s="627"/>
      <c r="X10" s="627"/>
      <c r="Y10" s="301" t="s">
        <v>874</v>
      </c>
    </row>
    <row r="11" spans="2:25" ht="15.95" customHeight="1" x14ac:dyDescent="0.15">
      <c r="B11" s="355"/>
      <c r="C11" s="628" t="s">
        <v>691</v>
      </c>
      <c r="D11" s="629"/>
      <c r="E11" s="175">
        <v>1</v>
      </c>
      <c r="F11" s="212">
        <v>113.2</v>
      </c>
      <c r="G11" s="228" t="s">
        <v>461</v>
      </c>
      <c r="H11" s="228" t="s">
        <v>462</v>
      </c>
      <c r="I11" s="228" t="s">
        <v>471</v>
      </c>
      <c r="J11" s="335" t="s">
        <v>464</v>
      </c>
      <c r="K11" s="335"/>
      <c r="L11" s="335"/>
      <c r="M11" s="300">
        <v>0.60000000000000009</v>
      </c>
      <c r="N11" s="300">
        <v>0.69000000000000006</v>
      </c>
      <c r="O11" s="228" t="s">
        <v>623</v>
      </c>
      <c r="P11" s="228" t="s">
        <v>622</v>
      </c>
      <c r="Q11" s="228" t="s">
        <v>623</v>
      </c>
      <c r="R11" s="239" t="s">
        <v>475</v>
      </c>
      <c r="S11" s="239" t="s">
        <v>467</v>
      </c>
      <c r="T11" s="239" t="s">
        <v>468</v>
      </c>
      <c r="U11" s="335" t="s">
        <v>880</v>
      </c>
      <c r="V11" s="627"/>
      <c r="W11" s="627"/>
      <c r="X11" s="627"/>
      <c r="Y11" s="301" t="s">
        <v>874</v>
      </c>
    </row>
    <row r="12" spans="2:25" ht="15.95" customHeight="1" x14ac:dyDescent="0.15">
      <c r="B12" s="355"/>
      <c r="C12" s="628" t="s">
        <v>691</v>
      </c>
      <c r="D12" s="629"/>
      <c r="E12" s="175">
        <v>2</v>
      </c>
      <c r="F12" s="212">
        <v>118</v>
      </c>
      <c r="G12" s="228" t="s">
        <v>461</v>
      </c>
      <c r="H12" s="228" t="s">
        <v>470</v>
      </c>
      <c r="I12" s="228" t="s">
        <v>480</v>
      </c>
      <c r="J12" s="335" t="s">
        <v>500</v>
      </c>
      <c r="K12" s="335"/>
      <c r="L12" s="335"/>
      <c r="M12" s="300">
        <v>1.75</v>
      </c>
      <c r="N12" s="300">
        <v>4.8400000000000007</v>
      </c>
      <c r="O12" s="228" t="s">
        <v>623</v>
      </c>
      <c r="P12" s="228" t="s">
        <v>622</v>
      </c>
      <c r="Q12" s="228" t="s">
        <v>623</v>
      </c>
      <c r="R12" s="239" t="s">
        <v>475</v>
      </c>
      <c r="S12" s="239" t="s">
        <v>467</v>
      </c>
      <c r="T12" s="239" t="s">
        <v>468</v>
      </c>
      <c r="U12" s="335" t="s">
        <v>880</v>
      </c>
      <c r="V12" s="627"/>
      <c r="W12" s="627"/>
      <c r="X12" s="627"/>
      <c r="Y12" s="301" t="s">
        <v>874</v>
      </c>
    </row>
    <row r="13" spans="2:25" ht="15.95" customHeight="1" x14ac:dyDescent="0.15">
      <c r="B13" s="355"/>
      <c r="C13" s="628" t="s">
        <v>691</v>
      </c>
      <c r="D13" s="629"/>
      <c r="E13" s="175">
        <v>3</v>
      </c>
      <c r="F13" s="212">
        <v>118</v>
      </c>
      <c r="G13" s="228" t="s">
        <v>461</v>
      </c>
      <c r="H13" s="228" t="s">
        <v>470</v>
      </c>
      <c r="I13" s="228" t="s">
        <v>480</v>
      </c>
      <c r="J13" s="335" t="s">
        <v>500</v>
      </c>
      <c r="K13" s="335"/>
      <c r="L13" s="335"/>
      <c r="M13" s="300">
        <v>3.35</v>
      </c>
      <c r="N13" s="300">
        <v>9.1300000000000008</v>
      </c>
      <c r="O13" s="228" t="s">
        <v>623</v>
      </c>
      <c r="P13" s="228" t="s">
        <v>622</v>
      </c>
      <c r="Q13" s="228" t="s">
        <v>623</v>
      </c>
      <c r="R13" s="239" t="s">
        <v>475</v>
      </c>
      <c r="S13" s="239" t="s">
        <v>467</v>
      </c>
      <c r="T13" s="239" t="s">
        <v>468</v>
      </c>
      <c r="U13" s="335" t="s">
        <v>880</v>
      </c>
      <c r="V13" s="627"/>
      <c r="W13" s="627"/>
      <c r="X13" s="627"/>
      <c r="Y13" s="301" t="s">
        <v>874</v>
      </c>
    </row>
    <row r="14" spans="2:25" ht="15.95" customHeight="1" x14ac:dyDescent="0.15">
      <c r="B14" s="355"/>
      <c r="C14" s="628" t="s">
        <v>691</v>
      </c>
      <c r="D14" s="629"/>
      <c r="E14" s="175">
        <v>4</v>
      </c>
      <c r="F14" s="212">
        <v>118</v>
      </c>
      <c r="G14" s="228" t="s">
        <v>461</v>
      </c>
      <c r="H14" s="228" t="s">
        <v>462</v>
      </c>
      <c r="I14" s="228" t="s">
        <v>480</v>
      </c>
      <c r="J14" s="335" t="s">
        <v>500</v>
      </c>
      <c r="K14" s="335"/>
      <c r="L14" s="335"/>
      <c r="M14" s="300">
        <v>2.75</v>
      </c>
      <c r="N14" s="300">
        <v>12.16</v>
      </c>
      <c r="O14" s="228" t="s">
        <v>623</v>
      </c>
      <c r="P14" s="228" t="s">
        <v>622</v>
      </c>
      <c r="Q14" s="228" t="s">
        <v>623</v>
      </c>
      <c r="R14" s="239" t="s">
        <v>475</v>
      </c>
      <c r="S14" s="239" t="s">
        <v>467</v>
      </c>
      <c r="T14" s="239" t="s">
        <v>468</v>
      </c>
      <c r="U14" s="335" t="s">
        <v>880</v>
      </c>
      <c r="V14" s="627"/>
      <c r="W14" s="627"/>
      <c r="X14" s="627"/>
      <c r="Y14" s="301" t="s">
        <v>874</v>
      </c>
    </row>
    <row r="15" spans="2:25" ht="15.95" customHeight="1" x14ac:dyDescent="0.15">
      <c r="B15" s="355"/>
      <c r="C15" s="628" t="s">
        <v>700</v>
      </c>
      <c r="D15" s="629"/>
      <c r="E15" s="175">
        <v>1</v>
      </c>
      <c r="F15" s="212">
        <v>118</v>
      </c>
      <c r="G15" s="228" t="s">
        <v>461</v>
      </c>
      <c r="H15" s="228" t="s">
        <v>479</v>
      </c>
      <c r="I15" s="228" t="s">
        <v>471</v>
      </c>
      <c r="J15" s="335" t="s">
        <v>472</v>
      </c>
      <c r="K15" s="335"/>
      <c r="L15" s="335"/>
      <c r="M15" s="300">
        <v>2.2499999999999999E-2</v>
      </c>
      <c r="N15" s="300">
        <v>2.2499999999999999E-2</v>
      </c>
      <c r="O15" s="228" t="s">
        <v>629</v>
      </c>
      <c r="P15" s="228" t="s">
        <v>622</v>
      </c>
      <c r="Q15" s="228" t="s">
        <v>628</v>
      </c>
      <c r="R15" s="239" t="s">
        <v>475</v>
      </c>
      <c r="S15" s="239" t="s">
        <v>475</v>
      </c>
      <c r="T15" s="239" t="s">
        <v>468</v>
      </c>
      <c r="U15" s="335" t="s">
        <v>880</v>
      </c>
      <c r="V15" s="627"/>
      <c r="W15" s="627"/>
      <c r="X15" s="627"/>
      <c r="Y15" s="239" t="s">
        <v>879</v>
      </c>
    </row>
    <row r="16" spans="2:25" ht="15.95" customHeight="1" x14ac:dyDescent="0.15">
      <c r="B16" s="355"/>
      <c r="C16" s="628" t="s">
        <v>700</v>
      </c>
      <c r="D16" s="629"/>
      <c r="E16" s="175">
        <v>2</v>
      </c>
      <c r="F16" s="212">
        <v>122.6</v>
      </c>
      <c r="G16" s="228" t="s">
        <v>461</v>
      </c>
      <c r="H16" s="228" t="s">
        <v>470</v>
      </c>
      <c r="I16" s="228" t="s">
        <v>480</v>
      </c>
      <c r="J16" s="335" t="s">
        <v>500</v>
      </c>
      <c r="K16" s="335"/>
      <c r="L16" s="335"/>
      <c r="M16" s="300">
        <v>1.45</v>
      </c>
      <c r="N16" s="300">
        <v>1.08</v>
      </c>
      <c r="O16" s="228" t="s">
        <v>623</v>
      </c>
      <c r="P16" s="228" t="s">
        <v>622</v>
      </c>
      <c r="Q16" s="228" t="s">
        <v>623</v>
      </c>
      <c r="R16" s="239" t="s">
        <v>475</v>
      </c>
      <c r="S16" s="239" t="s">
        <v>467</v>
      </c>
      <c r="T16" s="239" t="s">
        <v>468</v>
      </c>
      <c r="U16" s="335" t="s">
        <v>880</v>
      </c>
      <c r="V16" s="627"/>
      <c r="W16" s="627"/>
      <c r="X16" s="627"/>
      <c r="Y16" s="301" t="s">
        <v>874</v>
      </c>
    </row>
    <row r="17" spans="2:25" ht="15.95" customHeight="1" x14ac:dyDescent="0.15">
      <c r="B17" s="355"/>
      <c r="C17" s="628" t="s">
        <v>700</v>
      </c>
      <c r="D17" s="629"/>
      <c r="E17" s="175">
        <v>3</v>
      </c>
      <c r="F17" s="212">
        <v>127.3</v>
      </c>
      <c r="G17" s="228" t="s">
        <v>461</v>
      </c>
      <c r="H17" s="228" t="s">
        <v>497</v>
      </c>
      <c r="I17" s="228" t="s">
        <v>480</v>
      </c>
      <c r="J17" s="335" t="s">
        <v>500</v>
      </c>
      <c r="K17" s="335"/>
      <c r="L17" s="335"/>
      <c r="M17" s="300">
        <v>3.1</v>
      </c>
      <c r="N17" s="300">
        <v>4.97</v>
      </c>
      <c r="O17" s="228" t="s">
        <v>623</v>
      </c>
      <c r="P17" s="228" t="s">
        <v>622</v>
      </c>
      <c r="Q17" s="228" t="s">
        <v>623</v>
      </c>
      <c r="R17" s="239" t="s">
        <v>475</v>
      </c>
      <c r="S17" s="239" t="s">
        <v>467</v>
      </c>
      <c r="T17" s="239" t="s">
        <v>468</v>
      </c>
      <c r="U17" s="335" t="s">
        <v>880</v>
      </c>
      <c r="V17" s="627"/>
      <c r="W17" s="627"/>
      <c r="X17" s="627"/>
      <c r="Y17" s="301" t="s">
        <v>874</v>
      </c>
    </row>
    <row r="18" spans="2:25" ht="15.95" customHeight="1" x14ac:dyDescent="0.15">
      <c r="B18" s="355"/>
      <c r="C18" s="628" t="s">
        <v>700</v>
      </c>
      <c r="D18" s="629"/>
      <c r="E18" s="175">
        <v>4</v>
      </c>
      <c r="F18" s="212">
        <v>127.3</v>
      </c>
      <c r="G18" s="228" t="s">
        <v>461</v>
      </c>
      <c r="H18" s="228" t="s">
        <v>462</v>
      </c>
      <c r="I18" s="228" t="s">
        <v>480</v>
      </c>
      <c r="J18" s="335" t="s">
        <v>500</v>
      </c>
      <c r="K18" s="335"/>
      <c r="L18" s="335"/>
      <c r="M18" s="300">
        <v>6.08</v>
      </c>
      <c r="N18" s="300">
        <v>6.24</v>
      </c>
      <c r="O18" s="228" t="s">
        <v>623</v>
      </c>
      <c r="P18" s="228" t="s">
        <v>622</v>
      </c>
      <c r="Q18" s="228" t="s">
        <v>623</v>
      </c>
      <c r="R18" s="239" t="s">
        <v>475</v>
      </c>
      <c r="S18" s="239" t="s">
        <v>467</v>
      </c>
      <c r="T18" s="239" t="s">
        <v>468</v>
      </c>
      <c r="U18" s="335" t="s">
        <v>880</v>
      </c>
      <c r="V18" s="627"/>
      <c r="W18" s="627"/>
      <c r="X18" s="627"/>
      <c r="Y18" s="301" t="s">
        <v>874</v>
      </c>
    </row>
    <row r="19" spans="2:25" ht="15.95" customHeight="1" x14ac:dyDescent="0.15">
      <c r="B19" s="355"/>
      <c r="C19" s="628" t="s">
        <v>700</v>
      </c>
      <c r="D19" s="629"/>
      <c r="E19" s="175">
        <v>5</v>
      </c>
      <c r="F19" s="212">
        <v>118</v>
      </c>
      <c r="G19" s="228" t="s">
        <v>489</v>
      </c>
      <c r="H19" s="228" t="s">
        <v>511</v>
      </c>
      <c r="I19" s="228"/>
      <c r="J19" s="335" t="s">
        <v>506</v>
      </c>
      <c r="K19" s="335"/>
      <c r="L19" s="335"/>
      <c r="M19" s="300">
        <v>1.2000000000000002</v>
      </c>
      <c r="N19" s="300">
        <v>1.2000000000000002</v>
      </c>
      <c r="O19" s="228" t="s">
        <v>623</v>
      </c>
      <c r="P19" s="228" t="s">
        <v>622</v>
      </c>
      <c r="Q19" s="228"/>
      <c r="R19" s="239" t="s">
        <v>475</v>
      </c>
      <c r="S19" s="239" t="s">
        <v>475</v>
      </c>
      <c r="T19" s="239"/>
      <c r="U19" s="335" t="s">
        <v>880</v>
      </c>
      <c r="V19" s="627"/>
      <c r="W19" s="627"/>
      <c r="X19" s="627"/>
      <c r="Y19" s="239"/>
    </row>
    <row r="20" spans="2:25" ht="15.95" customHeight="1" x14ac:dyDescent="0.15">
      <c r="B20" s="355"/>
      <c r="C20" s="628" t="s">
        <v>707</v>
      </c>
      <c r="D20" s="629"/>
      <c r="E20" s="175">
        <v>1</v>
      </c>
      <c r="F20" s="212">
        <v>134.1</v>
      </c>
      <c r="G20" s="228" t="s">
        <v>461</v>
      </c>
      <c r="H20" s="228" t="s">
        <v>470</v>
      </c>
      <c r="I20" s="228" t="s">
        <v>480</v>
      </c>
      <c r="J20" s="335" t="s">
        <v>500</v>
      </c>
      <c r="K20" s="335"/>
      <c r="L20" s="335"/>
      <c r="M20" s="300">
        <v>1.2</v>
      </c>
      <c r="N20" s="300">
        <v>1.02</v>
      </c>
      <c r="O20" s="228" t="s">
        <v>623</v>
      </c>
      <c r="P20" s="228" t="s">
        <v>622</v>
      </c>
      <c r="Q20" s="228" t="s">
        <v>623</v>
      </c>
      <c r="R20" s="239" t="s">
        <v>475</v>
      </c>
      <c r="S20" s="239" t="s">
        <v>467</v>
      </c>
      <c r="T20" s="239" t="s">
        <v>468</v>
      </c>
      <c r="U20" s="335" t="s">
        <v>880</v>
      </c>
      <c r="V20" s="627"/>
      <c r="W20" s="627"/>
      <c r="X20" s="627"/>
      <c r="Y20" s="301" t="s">
        <v>874</v>
      </c>
    </row>
    <row r="21" spans="2:25" ht="15.95" customHeight="1" x14ac:dyDescent="0.15">
      <c r="B21" s="355"/>
      <c r="C21" s="628" t="s">
        <v>707</v>
      </c>
      <c r="D21" s="629"/>
      <c r="E21" s="175">
        <v>2</v>
      </c>
      <c r="F21" s="212">
        <v>136</v>
      </c>
      <c r="G21" s="228" t="s">
        <v>461</v>
      </c>
      <c r="H21" s="228" t="s">
        <v>462</v>
      </c>
      <c r="I21" s="228" t="s">
        <v>480</v>
      </c>
      <c r="J21" s="335" t="s">
        <v>500</v>
      </c>
      <c r="K21" s="335"/>
      <c r="L21" s="335"/>
      <c r="M21" s="228" t="s">
        <v>881</v>
      </c>
      <c r="N21" s="300">
        <v>5.18</v>
      </c>
      <c r="O21" s="228" t="s">
        <v>623</v>
      </c>
      <c r="P21" s="228" t="s">
        <v>622</v>
      </c>
      <c r="Q21" s="228" t="s">
        <v>628</v>
      </c>
      <c r="R21" s="239" t="s">
        <v>475</v>
      </c>
      <c r="S21" s="239" t="s">
        <v>475</v>
      </c>
      <c r="T21" s="239" t="s">
        <v>468</v>
      </c>
      <c r="U21" s="335" t="s">
        <v>880</v>
      </c>
      <c r="V21" s="627"/>
      <c r="W21" s="627"/>
      <c r="X21" s="627"/>
      <c r="Y21" s="239" t="s">
        <v>879</v>
      </c>
    </row>
    <row r="22" spans="2:25" ht="15.95" customHeight="1" x14ac:dyDescent="0.15">
      <c r="B22" s="355"/>
      <c r="C22" s="628" t="s">
        <v>707</v>
      </c>
      <c r="D22" s="629"/>
      <c r="E22" s="175">
        <v>3</v>
      </c>
      <c r="F22" s="212">
        <v>127.3</v>
      </c>
      <c r="G22" s="228" t="s">
        <v>489</v>
      </c>
      <c r="H22" s="228" t="s">
        <v>511</v>
      </c>
      <c r="I22" s="228"/>
      <c r="J22" s="335" t="s">
        <v>506</v>
      </c>
      <c r="K22" s="335"/>
      <c r="L22" s="335"/>
      <c r="M22" s="228" t="s">
        <v>881</v>
      </c>
      <c r="N22" s="300">
        <v>1.2000000000000002</v>
      </c>
      <c r="O22" s="228" t="s">
        <v>623</v>
      </c>
      <c r="P22" s="228" t="s">
        <v>622</v>
      </c>
      <c r="Q22" s="228"/>
      <c r="R22" s="239" t="s">
        <v>475</v>
      </c>
      <c r="S22" s="239" t="s">
        <v>475</v>
      </c>
      <c r="T22" s="239"/>
      <c r="U22" s="335" t="s">
        <v>880</v>
      </c>
      <c r="V22" s="627"/>
      <c r="W22" s="627"/>
      <c r="X22" s="627"/>
      <c r="Y22" s="239"/>
    </row>
    <row r="23" spans="2:25" ht="15.95" customHeight="1" x14ac:dyDescent="0.15">
      <c r="B23" s="355"/>
      <c r="C23" s="628" t="s">
        <v>712</v>
      </c>
      <c r="D23" s="629"/>
      <c r="E23" s="175">
        <v>1</v>
      </c>
      <c r="F23" s="212">
        <v>136.4</v>
      </c>
      <c r="G23" s="228" t="s">
        <v>461</v>
      </c>
      <c r="H23" s="228" t="s">
        <v>462</v>
      </c>
      <c r="I23" s="228" t="s">
        <v>480</v>
      </c>
      <c r="J23" s="335" t="s">
        <v>500</v>
      </c>
      <c r="K23" s="335"/>
      <c r="L23" s="335"/>
      <c r="M23" s="300">
        <v>3.4</v>
      </c>
      <c r="N23" s="300">
        <v>3.75</v>
      </c>
      <c r="O23" s="228" t="s">
        <v>623</v>
      </c>
      <c r="P23" s="228" t="s">
        <v>622</v>
      </c>
      <c r="Q23" s="228" t="s">
        <v>623</v>
      </c>
      <c r="R23" s="239" t="s">
        <v>475</v>
      </c>
      <c r="S23" s="239" t="s">
        <v>467</v>
      </c>
      <c r="T23" s="239" t="s">
        <v>468</v>
      </c>
      <c r="U23" s="335" t="s">
        <v>880</v>
      </c>
      <c r="V23" s="627"/>
      <c r="W23" s="627"/>
      <c r="X23" s="627"/>
      <c r="Y23" s="301" t="s">
        <v>874</v>
      </c>
    </row>
    <row r="24" spans="2:25" ht="15.95" customHeight="1" x14ac:dyDescent="0.15">
      <c r="B24" s="355"/>
      <c r="C24" s="628" t="s">
        <v>712</v>
      </c>
      <c r="D24" s="629"/>
      <c r="E24" s="175">
        <v>2</v>
      </c>
      <c r="F24" s="212">
        <v>137</v>
      </c>
      <c r="G24" s="228" t="s">
        <v>461</v>
      </c>
      <c r="H24" s="228" t="s">
        <v>462</v>
      </c>
      <c r="I24" s="228" t="s">
        <v>471</v>
      </c>
      <c r="J24" s="335" t="s">
        <v>464</v>
      </c>
      <c r="K24" s="335"/>
      <c r="L24" s="335"/>
      <c r="M24" s="300">
        <v>0.87</v>
      </c>
      <c r="N24" s="300">
        <v>0.85000000000000009</v>
      </c>
      <c r="O24" s="228" t="s">
        <v>623</v>
      </c>
      <c r="P24" s="228" t="s">
        <v>622</v>
      </c>
      <c r="Q24" s="228" t="s">
        <v>623</v>
      </c>
      <c r="R24" s="239" t="s">
        <v>475</v>
      </c>
      <c r="S24" s="239" t="s">
        <v>467</v>
      </c>
      <c r="T24" s="239" t="s">
        <v>468</v>
      </c>
      <c r="U24" s="335" t="s">
        <v>880</v>
      </c>
      <c r="V24" s="627"/>
      <c r="W24" s="627"/>
      <c r="X24" s="627"/>
      <c r="Y24" s="301" t="s">
        <v>874</v>
      </c>
    </row>
    <row r="25" spans="2:25" ht="15.95" customHeight="1" x14ac:dyDescent="0.15">
      <c r="B25" s="355"/>
      <c r="C25" s="628" t="s">
        <v>712</v>
      </c>
      <c r="D25" s="629"/>
      <c r="E25" s="175">
        <v>3</v>
      </c>
      <c r="F25" s="212">
        <v>145</v>
      </c>
      <c r="G25" s="228" t="s">
        <v>461</v>
      </c>
      <c r="H25" s="228" t="s">
        <v>497</v>
      </c>
      <c r="I25" s="228" t="s">
        <v>480</v>
      </c>
      <c r="J25" s="335" t="s">
        <v>500</v>
      </c>
      <c r="K25" s="335"/>
      <c r="L25" s="335"/>
      <c r="M25" s="300">
        <v>2.25</v>
      </c>
      <c r="N25" s="300">
        <v>5.18</v>
      </c>
      <c r="O25" s="228" t="s">
        <v>623</v>
      </c>
      <c r="P25" s="228" t="s">
        <v>622</v>
      </c>
      <c r="Q25" s="228" t="s">
        <v>623</v>
      </c>
      <c r="R25" s="239" t="s">
        <v>475</v>
      </c>
      <c r="S25" s="239" t="s">
        <v>467</v>
      </c>
      <c r="T25" s="239" t="s">
        <v>468</v>
      </c>
      <c r="U25" s="335" t="s">
        <v>880</v>
      </c>
      <c r="V25" s="627"/>
      <c r="W25" s="627"/>
      <c r="X25" s="627"/>
      <c r="Y25" s="301" t="s">
        <v>874</v>
      </c>
    </row>
    <row r="26" spans="2:25" ht="15.95" customHeight="1" x14ac:dyDescent="0.15">
      <c r="B26" s="355"/>
      <c r="C26" s="628" t="s">
        <v>712</v>
      </c>
      <c r="D26" s="629"/>
      <c r="E26" s="175">
        <v>4</v>
      </c>
      <c r="F26" s="212">
        <v>138</v>
      </c>
      <c r="G26" s="228" t="s">
        <v>461</v>
      </c>
      <c r="H26" s="228" t="s">
        <v>462</v>
      </c>
      <c r="I26" s="228" t="s">
        <v>480</v>
      </c>
      <c r="J26" s="335" t="s">
        <v>500</v>
      </c>
      <c r="K26" s="335"/>
      <c r="L26" s="335"/>
      <c r="M26" s="300">
        <v>3.4</v>
      </c>
      <c r="N26" s="228" t="s">
        <v>878</v>
      </c>
      <c r="O26" s="228" t="s">
        <v>622</v>
      </c>
      <c r="P26" s="228" t="s">
        <v>622</v>
      </c>
      <c r="Q26" s="228" t="s">
        <v>623</v>
      </c>
      <c r="R26" s="239" t="s">
        <v>475</v>
      </c>
      <c r="S26" s="239" t="s">
        <v>467</v>
      </c>
      <c r="T26" s="239" t="s">
        <v>468</v>
      </c>
      <c r="U26" s="335" t="s">
        <v>880</v>
      </c>
      <c r="V26" s="627"/>
      <c r="W26" s="627"/>
      <c r="X26" s="627"/>
      <c r="Y26" s="301" t="s">
        <v>877</v>
      </c>
    </row>
    <row r="27" spans="2:25" ht="15.95" customHeight="1" x14ac:dyDescent="0.15">
      <c r="B27" s="355"/>
      <c r="C27" s="628" t="s">
        <v>718</v>
      </c>
      <c r="D27" s="629"/>
      <c r="E27" s="175">
        <v>1</v>
      </c>
      <c r="F27" s="212">
        <v>145.30000000000001</v>
      </c>
      <c r="G27" s="228" t="s">
        <v>461</v>
      </c>
      <c r="H27" s="228" t="s">
        <v>462</v>
      </c>
      <c r="I27" s="228" t="s">
        <v>480</v>
      </c>
      <c r="J27" s="335" t="s">
        <v>500</v>
      </c>
      <c r="K27" s="335"/>
      <c r="L27" s="335"/>
      <c r="M27" s="300">
        <v>4.0999999999999996</v>
      </c>
      <c r="N27" s="300">
        <v>11</v>
      </c>
      <c r="O27" s="228" t="s">
        <v>623</v>
      </c>
      <c r="P27" s="228" t="s">
        <v>622</v>
      </c>
      <c r="Q27" s="228" t="s">
        <v>623</v>
      </c>
      <c r="R27" s="239" t="s">
        <v>475</v>
      </c>
      <c r="S27" s="239" t="s">
        <v>467</v>
      </c>
      <c r="T27" s="239" t="s">
        <v>468</v>
      </c>
      <c r="U27" s="335" t="s">
        <v>880</v>
      </c>
      <c r="V27" s="627"/>
      <c r="W27" s="627"/>
      <c r="X27" s="627"/>
      <c r="Y27" s="301" t="s">
        <v>874</v>
      </c>
    </row>
    <row r="28" spans="2:25" ht="15.95" customHeight="1" x14ac:dyDescent="0.15">
      <c r="B28" s="355"/>
      <c r="C28" s="628" t="s">
        <v>718</v>
      </c>
      <c r="D28" s="629"/>
      <c r="E28" s="175">
        <v>2</v>
      </c>
      <c r="F28" s="212">
        <v>150.30000000000001</v>
      </c>
      <c r="G28" s="228" t="s">
        <v>461</v>
      </c>
      <c r="H28" s="228" t="s">
        <v>470</v>
      </c>
      <c r="I28" s="228" t="s">
        <v>471</v>
      </c>
      <c r="J28" s="335" t="s">
        <v>472</v>
      </c>
      <c r="K28" s="335"/>
      <c r="L28" s="335"/>
      <c r="M28" s="300">
        <v>0.09</v>
      </c>
      <c r="N28" s="300">
        <v>0.25</v>
      </c>
      <c r="O28" s="228" t="s">
        <v>629</v>
      </c>
      <c r="P28" s="228" t="s">
        <v>622</v>
      </c>
      <c r="Q28" s="228" t="s">
        <v>629</v>
      </c>
      <c r="R28" s="239" t="s">
        <v>475</v>
      </c>
      <c r="S28" s="239" t="s">
        <v>476</v>
      </c>
      <c r="T28" s="239" t="s">
        <v>468</v>
      </c>
      <c r="U28" s="335" t="s">
        <v>880</v>
      </c>
      <c r="V28" s="627"/>
      <c r="W28" s="627"/>
      <c r="X28" s="627"/>
      <c r="Y28" s="302" t="s">
        <v>873</v>
      </c>
    </row>
    <row r="29" spans="2:25" ht="15.95" customHeight="1" x14ac:dyDescent="0.15">
      <c r="B29" s="355"/>
      <c r="C29" s="628" t="s">
        <v>718</v>
      </c>
      <c r="D29" s="629"/>
      <c r="E29" s="175">
        <v>3</v>
      </c>
      <c r="F29" s="212">
        <v>148</v>
      </c>
      <c r="G29" s="228" t="s">
        <v>461</v>
      </c>
      <c r="H29" s="228" t="s">
        <v>470</v>
      </c>
      <c r="I29" s="228" t="s">
        <v>471</v>
      </c>
      <c r="J29" s="335" t="s">
        <v>464</v>
      </c>
      <c r="K29" s="335"/>
      <c r="L29" s="335"/>
      <c r="M29" s="300">
        <v>0.51</v>
      </c>
      <c r="N29" s="300">
        <v>0.55000000000000004</v>
      </c>
      <c r="O29" s="228" t="s">
        <v>623</v>
      </c>
      <c r="P29" s="228" t="s">
        <v>622</v>
      </c>
      <c r="Q29" s="228" t="s">
        <v>623</v>
      </c>
      <c r="R29" s="239" t="s">
        <v>475</v>
      </c>
      <c r="S29" s="239" t="s">
        <v>467</v>
      </c>
      <c r="T29" s="239" t="s">
        <v>468</v>
      </c>
      <c r="U29" s="335" t="s">
        <v>880</v>
      </c>
      <c r="V29" s="627"/>
      <c r="W29" s="627"/>
      <c r="X29" s="627"/>
      <c r="Y29" s="301" t="s">
        <v>874</v>
      </c>
    </row>
    <row r="30" spans="2:25" ht="15.95" customHeight="1" x14ac:dyDescent="0.15">
      <c r="B30" s="355"/>
      <c r="C30" s="628" t="s">
        <v>718</v>
      </c>
      <c r="D30" s="629"/>
      <c r="E30" s="175">
        <v>4</v>
      </c>
      <c r="F30" s="212">
        <v>154.19999999999999</v>
      </c>
      <c r="G30" s="228" t="s">
        <v>461</v>
      </c>
      <c r="H30" s="228" t="s">
        <v>495</v>
      </c>
      <c r="I30" s="228" t="s">
        <v>471</v>
      </c>
      <c r="J30" s="335" t="s">
        <v>472</v>
      </c>
      <c r="K30" s="335"/>
      <c r="L30" s="335"/>
      <c r="M30" s="300">
        <v>0.16000000000000003</v>
      </c>
      <c r="N30" s="300">
        <v>0.16000000000000003</v>
      </c>
      <c r="O30" s="228" t="s">
        <v>629</v>
      </c>
      <c r="P30" s="228" t="s">
        <v>622</v>
      </c>
      <c r="Q30" s="228" t="s">
        <v>629</v>
      </c>
      <c r="R30" s="239" t="s">
        <v>475</v>
      </c>
      <c r="S30" s="239" t="s">
        <v>476</v>
      </c>
      <c r="T30" s="239" t="s">
        <v>468</v>
      </c>
      <c r="U30" s="335" t="s">
        <v>880</v>
      </c>
      <c r="V30" s="627"/>
      <c r="W30" s="627"/>
      <c r="X30" s="627"/>
      <c r="Y30" s="302" t="s">
        <v>873</v>
      </c>
    </row>
    <row r="31" spans="2:25" ht="15.95" customHeight="1" x14ac:dyDescent="0.15">
      <c r="B31" s="355"/>
      <c r="C31" s="628" t="s">
        <v>718</v>
      </c>
      <c r="D31" s="629"/>
      <c r="E31" s="175">
        <v>5</v>
      </c>
      <c r="F31" s="212">
        <v>145.80000000000001</v>
      </c>
      <c r="G31" s="228" t="s">
        <v>489</v>
      </c>
      <c r="H31" s="228" t="s">
        <v>512</v>
      </c>
      <c r="I31" s="228"/>
      <c r="J31" s="335" t="s">
        <v>506</v>
      </c>
      <c r="K31" s="335"/>
      <c r="L31" s="335"/>
      <c r="M31" s="228" t="s">
        <v>726</v>
      </c>
      <c r="N31" s="228" t="s">
        <v>726</v>
      </c>
      <c r="O31" s="228" t="s">
        <v>623</v>
      </c>
      <c r="P31" s="228" t="s">
        <v>622</v>
      </c>
      <c r="Q31" s="228"/>
      <c r="R31" s="239" t="s">
        <v>475</v>
      </c>
      <c r="S31" s="239" t="s">
        <v>475</v>
      </c>
      <c r="T31" s="239"/>
      <c r="U31" s="335" t="s">
        <v>880</v>
      </c>
      <c r="V31" s="627"/>
      <c r="W31" s="627"/>
      <c r="X31" s="627"/>
      <c r="Y31" s="239"/>
    </row>
    <row r="32" spans="2:25" ht="15.95" customHeight="1" x14ac:dyDescent="0.15">
      <c r="B32" s="355"/>
      <c r="C32" s="628" t="s">
        <v>718</v>
      </c>
      <c r="D32" s="629"/>
      <c r="E32" s="175">
        <v>6</v>
      </c>
      <c r="F32" s="212">
        <v>145</v>
      </c>
      <c r="G32" s="228" t="s">
        <v>489</v>
      </c>
      <c r="H32" s="228" t="s">
        <v>513</v>
      </c>
      <c r="I32" s="228"/>
      <c r="J32" s="335" t="s">
        <v>506</v>
      </c>
      <c r="K32" s="335"/>
      <c r="L32" s="335"/>
      <c r="M32" s="300">
        <v>0.15</v>
      </c>
      <c r="N32" s="300">
        <v>0.15</v>
      </c>
      <c r="O32" s="228" t="s">
        <v>623</v>
      </c>
      <c r="P32" s="228" t="s">
        <v>622</v>
      </c>
      <c r="Q32" s="228"/>
      <c r="R32" s="239" t="s">
        <v>475</v>
      </c>
      <c r="S32" s="239" t="s">
        <v>475</v>
      </c>
      <c r="T32" s="239"/>
      <c r="U32" s="335" t="s">
        <v>880</v>
      </c>
      <c r="V32" s="627"/>
      <c r="W32" s="627"/>
      <c r="X32" s="627"/>
      <c r="Y32" s="239"/>
    </row>
    <row r="33" spans="2:25" ht="15.95" customHeight="1" x14ac:dyDescent="0.15">
      <c r="B33" s="355"/>
      <c r="C33" s="628" t="s">
        <v>718</v>
      </c>
      <c r="D33" s="629"/>
      <c r="E33" s="175">
        <v>7</v>
      </c>
      <c r="F33" s="212">
        <v>145</v>
      </c>
      <c r="G33" s="228" t="s">
        <v>489</v>
      </c>
      <c r="H33" s="228" t="s">
        <v>511</v>
      </c>
      <c r="I33" s="228"/>
      <c r="J33" s="335" t="s">
        <v>506</v>
      </c>
      <c r="K33" s="335"/>
      <c r="L33" s="335"/>
      <c r="M33" s="300">
        <v>1.8399999999999999</v>
      </c>
      <c r="N33" s="300">
        <v>1.8399999999999999</v>
      </c>
      <c r="O33" s="228" t="s">
        <v>623</v>
      </c>
      <c r="P33" s="228" t="s">
        <v>622</v>
      </c>
      <c r="Q33" s="228"/>
      <c r="R33" s="239" t="s">
        <v>475</v>
      </c>
      <c r="S33" s="239" t="s">
        <v>475</v>
      </c>
      <c r="T33" s="239"/>
      <c r="U33" s="335" t="s">
        <v>880</v>
      </c>
      <c r="V33" s="627"/>
      <c r="W33" s="627"/>
      <c r="X33" s="627"/>
      <c r="Y33" s="239"/>
    </row>
    <row r="34" spans="2:25" ht="15.95" customHeight="1" x14ac:dyDescent="0.15">
      <c r="B34" s="355"/>
      <c r="C34" s="628" t="s">
        <v>730</v>
      </c>
      <c r="D34" s="629"/>
      <c r="E34" s="175">
        <v>1</v>
      </c>
      <c r="F34" s="212">
        <v>154.19999999999999</v>
      </c>
      <c r="G34" s="228" t="s">
        <v>461</v>
      </c>
      <c r="H34" s="228" t="s">
        <v>497</v>
      </c>
      <c r="I34" s="228" t="s">
        <v>480</v>
      </c>
      <c r="J34" s="335" t="s">
        <v>500</v>
      </c>
      <c r="K34" s="335"/>
      <c r="L34" s="335"/>
      <c r="M34" s="300">
        <v>1.2</v>
      </c>
      <c r="N34" s="300">
        <v>2.6</v>
      </c>
      <c r="O34" s="228" t="s">
        <v>623</v>
      </c>
      <c r="P34" s="228" t="s">
        <v>622</v>
      </c>
      <c r="Q34" s="228" t="s">
        <v>623</v>
      </c>
      <c r="R34" s="239" t="s">
        <v>475</v>
      </c>
      <c r="S34" s="239" t="s">
        <v>467</v>
      </c>
      <c r="T34" s="239" t="s">
        <v>468</v>
      </c>
      <c r="U34" s="335" t="s">
        <v>880</v>
      </c>
      <c r="V34" s="627"/>
      <c r="W34" s="627"/>
      <c r="X34" s="627"/>
      <c r="Y34" s="301" t="s">
        <v>874</v>
      </c>
    </row>
    <row r="35" spans="2:25" ht="15.95" customHeight="1" x14ac:dyDescent="0.15">
      <c r="B35" s="355"/>
      <c r="C35" s="628" t="s">
        <v>730</v>
      </c>
      <c r="D35" s="629"/>
      <c r="E35" s="175">
        <v>2</v>
      </c>
      <c r="F35" s="212">
        <v>155.9</v>
      </c>
      <c r="G35" s="228" t="s">
        <v>489</v>
      </c>
      <c r="H35" s="228" t="s">
        <v>512</v>
      </c>
      <c r="I35" s="228"/>
      <c r="J35" s="335" t="s">
        <v>506</v>
      </c>
      <c r="K35" s="335"/>
      <c r="L35" s="335"/>
      <c r="M35" s="228" t="s">
        <v>726</v>
      </c>
      <c r="N35" s="228" t="s">
        <v>726</v>
      </c>
      <c r="O35" s="228" t="s">
        <v>623</v>
      </c>
      <c r="P35" s="228" t="s">
        <v>622</v>
      </c>
      <c r="Q35" s="228"/>
      <c r="R35" s="239" t="s">
        <v>475</v>
      </c>
      <c r="S35" s="239" t="s">
        <v>475</v>
      </c>
      <c r="T35" s="239"/>
      <c r="U35" s="335" t="s">
        <v>880</v>
      </c>
      <c r="V35" s="627"/>
      <c r="W35" s="627"/>
      <c r="X35" s="627"/>
      <c r="Y35" s="239"/>
    </row>
    <row r="36" spans="2:25" ht="15.95" customHeight="1" x14ac:dyDescent="0.15">
      <c r="B36" s="355"/>
      <c r="C36" s="628" t="s">
        <v>732</v>
      </c>
      <c r="D36" s="629"/>
      <c r="E36" s="175">
        <v>1</v>
      </c>
      <c r="F36" s="212">
        <v>162.9</v>
      </c>
      <c r="G36" s="228" t="s">
        <v>461</v>
      </c>
      <c r="H36" s="228" t="s">
        <v>462</v>
      </c>
      <c r="I36" s="228" t="s">
        <v>471</v>
      </c>
      <c r="J36" s="335" t="s">
        <v>464</v>
      </c>
      <c r="K36" s="335"/>
      <c r="L36" s="335"/>
      <c r="M36" s="300">
        <v>0.94000000000000006</v>
      </c>
      <c r="N36" s="300">
        <v>0.96</v>
      </c>
      <c r="O36" s="228" t="s">
        <v>623</v>
      </c>
      <c r="P36" s="228" t="s">
        <v>622</v>
      </c>
      <c r="Q36" s="228" t="s">
        <v>623</v>
      </c>
      <c r="R36" s="239" t="s">
        <v>475</v>
      </c>
      <c r="S36" s="239" t="s">
        <v>467</v>
      </c>
      <c r="T36" s="239" t="s">
        <v>468</v>
      </c>
      <c r="U36" s="335" t="s">
        <v>880</v>
      </c>
      <c r="V36" s="627"/>
      <c r="W36" s="627"/>
      <c r="X36" s="627"/>
      <c r="Y36" s="301" t="s">
        <v>874</v>
      </c>
    </row>
    <row r="37" spans="2:25" ht="15.95" customHeight="1" x14ac:dyDescent="0.15">
      <c r="B37" s="355"/>
      <c r="C37" s="628" t="s">
        <v>732</v>
      </c>
      <c r="D37" s="629"/>
      <c r="E37" s="175">
        <v>2</v>
      </c>
      <c r="F37" s="212">
        <v>168.1</v>
      </c>
      <c r="G37" s="228" t="s">
        <v>461</v>
      </c>
      <c r="H37" s="228" t="s">
        <v>462</v>
      </c>
      <c r="I37" s="228" t="s">
        <v>480</v>
      </c>
      <c r="J37" s="335" t="s">
        <v>500</v>
      </c>
      <c r="K37" s="335"/>
      <c r="L37" s="335"/>
      <c r="M37" s="300">
        <v>3.15</v>
      </c>
      <c r="N37" s="300">
        <v>6.32</v>
      </c>
      <c r="O37" s="228" t="s">
        <v>623</v>
      </c>
      <c r="P37" s="228" t="s">
        <v>622</v>
      </c>
      <c r="Q37" s="228" t="s">
        <v>623</v>
      </c>
      <c r="R37" s="239" t="s">
        <v>475</v>
      </c>
      <c r="S37" s="239" t="s">
        <v>467</v>
      </c>
      <c r="T37" s="239" t="s">
        <v>468</v>
      </c>
      <c r="U37" s="335" t="s">
        <v>880</v>
      </c>
      <c r="V37" s="627"/>
      <c r="W37" s="627"/>
      <c r="X37" s="627"/>
      <c r="Y37" s="301" t="s">
        <v>874</v>
      </c>
    </row>
    <row r="38" spans="2:25" ht="15.95" customHeight="1" x14ac:dyDescent="0.15">
      <c r="B38" s="355"/>
      <c r="C38" s="628" t="s">
        <v>732</v>
      </c>
      <c r="D38" s="629"/>
      <c r="E38" s="175">
        <v>3</v>
      </c>
      <c r="F38" s="212">
        <v>169</v>
      </c>
      <c r="G38" s="228" t="s">
        <v>461</v>
      </c>
      <c r="H38" s="228" t="s">
        <v>462</v>
      </c>
      <c r="I38" s="228" t="s">
        <v>480</v>
      </c>
      <c r="J38" s="335" t="s">
        <v>500</v>
      </c>
      <c r="K38" s="335"/>
      <c r="L38" s="335"/>
      <c r="M38" s="300">
        <v>2.1</v>
      </c>
      <c r="N38" s="300">
        <v>1.56</v>
      </c>
      <c r="O38" s="228" t="s">
        <v>623</v>
      </c>
      <c r="P38" s="228" t="s">
        <v>622</v>
      </c>
      <c r="Q38" s="228" t="s">
        <v>623</v>
      </c>
      <c r="R38" s="239" t="s">
        <v>475</v>
      </c>
      <c r="S38" s="239" t="s">
        <v>467</v>
      </c>
      <c r="T38" s="239" t="s">
        <v>468</v>
      </c>
      <c r="U38" s="335" t="s">
        <v>880</v>
      </c>
      <c r="V38" s="627"/>
      <c r="W38" s="627"/>
      <c r="X38" s="627"/>
      <c r="Y38" s="301" t="s">
        <v>874</v>
      </c>
    </row>
    <row r="39" spans="2:25" ht="15.95" customHeight="1" x14ac:dyDescent="0.15">
      <c r="B39" s="355"/>
      <c r="C39" s="628" t="s">
        <v>732</v>
      </c>
      <c r="D39" s="629"/>
      <c r="E39" s="175">
        <v>4</v>
      </c>
      <c r="F39" s="212">
        <v>172</v>
      </c>
      <c r="G39" s="228" t="s">
        <v>461</v>
      </c>
      <c r="H39" s="228" t="s">
        <v>495</v>
      </c>
      <c r="I39" s="228" t="s">
        <v>480</v>
      </c>
      <c r="J39" s="335" t="s">
        <v>500</v>
      </c>
      <c r="K39" s="335"/>
      <c r="L39" s="335"/>
      <c r="M39" s="300">
        <v>3.3</v>
      </c>
      <c r="N39" s="300">
        <v>7.8299999999999992</v>
      </c>
      <c r="O39" s="228" t="s">
        <v>623</v>
      </c>
      <c r="P39" s="228" t="s">
        <v>622</v>
      </c>
      <c r="Q39" s="228" t="s">
        <v>623</v>
      </c>
      <c r="R39" s="239" t="s">
        <v>475</v>
      </c>
      <c r="S39" s="239" t="s">
        <v>467</v>
      </c>
      <c r="T39" s="239" t="s">
        <v>468</v>
      </c>
      <c r="U39" s="335" t="s">
        <v>880</v>
      </c>
      <c r="V39" s="627"/>
      <c r="W39" s="627"/>
      <c r="X39" s="627"/>
      <c r="Y39" s="301" t="s">
        <v>874</v>
      </c>
    </row>
    <row r="40" spans="2:25" ht="15.95" customHeight="1" x14ac:dyDescent="0.15">
      <c r="B40" s="355"/>
      <c r="C40" s="628" t="s">
        <v>732</v>
      </c>
      <c r="D40" s="629"/>
      <c r="E40" s="175">
        <v>5</v>
      </c>
      <c r="F40" s="212">
        <v>163.80000000000001</v>
      </c>
      <c r="G40" s="228" t="s">
        <v>489</v>
      </c>
      <c r="H40" s="228" t="s">
        <v>512</v>
      </c>
      <c r="I40" s="228"/>
      <c r="J40" s="335" t="s">
        <v>506</v>
      </c>
      <c r="K40" s="335"/>
      <c r="L40" s="335"/>
      <c r="M40" s="228" t="s">
        <v>726</v>
      </c>
      <c r="N40" s="228" t="s">
        <v>726</v>
      </c>
      <c r="O40" s="228" t="s">
        <v>623</v>
      </c>
      <c r="P40" s="228" t="s">
        <v>622</v>
      </c>
      <c r="Q40" s="228"/>
      <c r="R40" s="239" t="s">
        <v>475</v>
      </c>
      <c r="S40" s="239" t="s">
        <v>475</v>
      </c>
      <c r="T40" s="239"/>
      <c r="U40" s="335" t="s">
        <v>880</v>
      </c>
      <c r="V40" s="627"/>
      <c r="W40" s="627"/>
      <c r="X40" s="627"/>
      <c r="Y40" s="239"/>
    </row>
    <row r="41" spans="2:25" ht="15.95" customHeight="1" x14ac:dyDescent="0.15">
      <c r="B41" s="422"/>
      <c r="C41" s="628" t="s">
        <v>741</v>
      </c>
      <c r="D41" s="629"/>
      <c r="E41" s="175">
        <v>1</v>
      </c>
      <c r="F41" s="212">
        <v>175.7</v>
      </c>
      <c r="G41" s="228" t="s">
        <v>461</v>
      </c>
      <c r="H41" s="228" t="s">
        <v>462</v>
      </c>
      <c r="I41" s="228" t="s">
        <v>480</v>
      </c>
      <c r="J41" s="335" t="s">
        <v>500</v>
      </c>
      <c r="K41" s="335"/>
      <c r="L41" s="335"/>
      <c r="M41" s="300">
        <v>1.95</v>
      </c>
      <c r="N41" s="300">
        <v>2.88</v>
      </c>
      <c r="O41" s="228" t="s">
        <v>623</v>
      </c>
      <c r="P41" s="228" t="s">
        <v>622</v>
      </c>
      <c r="Q41" s="228" t="s">
        <v>623</v>
      </c>
      <c r="R41" s="239" t="s">
        <v>475</v>
      </c>
      <c r="S41" s="239" t="s">
        <v>467</v>
      </c>
      <c r="T41" s="239" t="s">
        <v>468</v>
      </c>
      <c r="U41" s="335" t="s">
        <v>880</v>
      </c>
      <c r="V41" s="627"/>
      <c r="W41" s="627"/>
      <c r="X41" s="627"/>
      <c r="Y41" s="301" t="s">
        <v>874</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65" t="s">
        <v>277</v>
      </c>
      <c r="D44" s="265"/>
      <c r="E44" s="265"/>
      <c r="F44" s="265"/>
      <c r="G44" s="265"/>
      <c r="H44" s="265"/>
      <c r="I44" s="265"/>
      <c r="J44" s="265"/>
      <c r="K44" s="265"/>
      <c r="L44" s="265"/>
      <c r="M44" s="265"/>
      <c r="N44" s="265"/>
      <c r="O44" s="265"/>
      <c r="P44" s="265"/>
      <c r="Q44" s="265"/>
      <c r="R44" s="265"/>
      <c r="S44" s="265"/>
      <c r="T44" s="265"/>
      <c r="U44" s="265"/>
      <c r="V44" s="265"/>
      <c r="W44" s="265"/>
      <c r="X44" s="265"/>
    </row>
    <row r="45" spans="2:25" ht="15.95" customHeight="1" x14ac:dyDescent="0.15">
      <c r="B45" s="265"/>
      <c r="C45" s="265" t="s">
        <v>278</v>
      </c>
      <c r="D45" s="265"/>
      <c r="E45" s="265"/>
      <c r="F45" s="265"/>
      <c r="G45" s="265"/>
      <c r="H45" s="265"/>
      <c r="I45" s="265"/>
      <c r="J45" s="265"/>
      <c r="K45" s="265"/>
      <c r="L45" s="265"/>
      <c r="M45" s="265"/>
      <c r="N45" s="265"/>
      <c r="O45" s="265"/>
      <c r="P45" s="265"/>
      <c r="Q45" s="265"/>
      <c r="R45" s="265"/>
      <c r="S45" s="265"/>
      <c r="T45" s="265"/>
      <c r="U45" s="265"/>
      <c r="V45" s="265"/>
      <c r="W45" s="265"/>
      <c r="X45" s="265"/>
    </row>
    <row r="46" spans="2:25" ht="15.95" customHeight="1" x14ac:dyDescent="0.15">
      <c r="B46" s="265"/>
      <c r="C46" s="265" t="s">
        <v>279</v>
      </c>
      <c r="D46" s="265"/>
      <c r="E46" s="265"/>
      <c r="F46" s="265"/>
      <c r="G46" s="265"/>
      <c r="H46" s="265"/>
      <c r="I46" s="265"/>
      <c r="J46" s="265"/>
      <c r="K46" s="265"/>
      <c r="L46" s="265"/>
      <c r="M46" s="265"/>
      <c r="N46" s="265"/>
      <c r="O46" s="265"/>
      <c r="P46" s="265"/>
      <c r="Q46" s="265"/>
      <c r="R46" s="265"/>
      <c r="S46" s="265"/>
      <c r="T46" s="265"/>
      <c r="U46" s="265"/>
      <c r="V46" s="265"/>
      <c r="W46" s="265"/>
      <c r="X46" s="265"/>
    </row>
    <row r="47" spans="2:25" ht="15.95" customHeight="1" x14ac:dyDescent="0.15">
      <c r="C47" s="3" t="s">
        <v>209</v>
      </c>
    </row>
  </sheetData>
  <autoFilter ref="I7:L8" xr:uid="{605631F0-7FDC-4F49-9EDC-5BCD58F4C48E}">
    <filterColumn colId="1" showButton="0"/>
    <filterColumn colId="2" showButton="0"/>
  </autoFilter>
  <dataConsolidate/>
  <mergeCells count="134">
    <mergeCell ref="B2:X2"/>
    <mergeCell ref="B3:E3"/>
    <mergeCell ref="F3:H3"/>
    <mergeCell ref="I3:J3"/>
    <mergeCell ref="K3:N3"/>
    <mergeCell ref="O3:O4"/>
    <mergeCell ref="P3:S3"/>
    <mergeCell ref="T3:W4"/>
    <mergeCell ref="X3:Y4"/>
    <mergeCell ref="B4:E4"/>
    <mergeCell ref="F4:H4"/>
    <mergeCell ref="I4:J4"/>
    <mergeCell ref="K4:N4"/>
    <mergeCell ref="P4:S4"/>
    <mergeCell ref="C5:D8"/>
    <mergeCell ref="E5:E8"/>
    <mergeCell ref="F5:F8"/>
    <mergeCell ref="G5:H6"/>
    <mergeCell ref="I5:N6"/>
    <mergeCell ref="P5:S6"/>
    <mergeCell ref="R7:R8"/>
    <mergeCell ref="S7:S8"/>
    <mergeCell ref="T7:T8"/>
    <mergeCell ref="U7:X8"/>
    <mergeCell ref="T5:X6"/>
    <mergeCell ref="Y5:Y8"/>
    <mergeCell ref="G7:G8"/>
    <mergeCell ref="H7:H8"/>
    <mergeCell ref="I7:I8"/>
    <mergeCell ref="J7:L8"/>
    <mergeCell ref="M7:M8"/>
    <mergeCell ref="N7:N8"/>
    <mergeCell ref="O7:O8"/>
    <mergeCell ref="P7:Q7"/>
    <mergeCell ref="B9:B41"/>
    <mergeCell ref="C9:D9"/>
    <mergeCell ref="J9:L9"/>
    <mergeCell ref="U9:X9"/>
    <mergeCell ref="C10:D10"/>
    <mergeCell ref="J10:L10"/>
    <mergeCell ref="U10:X10"/>
    <mergeCell ref="C11:D11"/>
    <mergeCell ref="J11:L11"/>
    <mergeCell ref="U11:X11"/>
    <mergeCell ref="J15:L15"/>
    <mergeCell ref="U15:X15"/>
    <mergeCell ref="C27:D27"/>
    <mergeCell ref="J27:L27"/>
    <mergeCell ref="U27:X27"/>
    <mergeCell ref="C34:D34"/>
    <mergeCell ref="J34:L34"/>
    <mergeCell ref="U34:X34"/>
    <mergeCell ref="C16:D16"/>
    <mergeCell ref="J16:L16"/>
    <mergeCell ref="U16:X16"/>
    <mergeCell ref="C17:D17"/>
    <mergeCell ref="J17:L17"/>
    <mergeCell ref="U17:X17"/>
    <mergeCell ref="C12:D12"/>
    <mergeCell ref="J12:L12"/>
    <mergeCell ref="U12:X12"/>
    <mergeCell ref="C13:D13"/>
    <mergeCell ref="J13:L13"/>
    <mergeCell ref="U13:X13"/>
    <mergeCell ref="C14:D14"/>
    <mergeCell ref="J14:L14"/>
    <mergeCell ref="U14:X14"/>
    <mergeCell ref="C18:D18"/>
    <mergeCell ref="J18:L18"/>
    <mergeCell ref="U18:X18"/>
    <mergeCell ref="C19:D19"/>
    <mergeCell ref="J19:L19"/>
    <mergeCell ref="U19:X19"/>
    <mergeCell ref="C15:D15"/>
    <mergeCell ref="C24:D24"/>
    <mergeCell ref="J24:L24"/>
    <mergeCell ref="U24:X24"/>
    <mergeCell ref="C20:D20"/>
    <mergeCell ref="J20:L20"/>
    <mergeCell ref="U20:X20"/>
    <mergeCell ref="C21:D21"/>
    <mergeCell ref="J21:L21"/>
    <mergeCell ref="U21:X21"/>
    <mergeCell ref="C22:D22"/>
    <mergeCell ref="J22:L22"/>
    <mergeCell ref="U22:X22"/>
    <mergeCell ref="C26:D26"/>
    <mergeCell ref="J26:L26"/>
    <mergeCell ref="U26:X26"/>
    <mergeCell ref="C23:D23"/>
    <mergeCell ref="J23:L23"/>
    <mergeCell ref="U23:X23"/>
    <mergeCell ref="C28:D28"/>
    <mergeCell ref="J28:L28"/>
    <mergeCell ref="U28:X28"/>
    <mergeCell ref="C25:D25"/>
    <mergeCell ref="J25:L25"/>
    <mergeCell ref="U25:X25"/>
    <mergeCell ref="C29:D29"/>
    <mergeCell ref="J29:L29"/>
    <mergeCell ref="U29:X29"/>
    <mergeCell ref="C30:D30"/>
    <mergeCell ref="J30:L30"/>
    <mergeCell ref="U30:X30"/>
    <mergeCell ref="C33:D33"/>
    <mergeCell ref="J33:L33"/>
    <mergeCell ref="U33:X33"/>
    <mergeCell ref="C31:D31"/>
    <mergeCell ref="J31:L31"/>
    <mergeCell ref="U31:X31"/>
    <mergeCell ref="C32:D32"/>
    <mergeCell ref="J32:L32"/>
    <mergeCell ref="U32:X32"/>
    <mergeCell ref="C35:D35"/>
    <mergeCell ref="J35:L35"/>
    <mergeCell ref="U35:X35"/>
    <mergeCell ref="C36:D36"/>
    <mergeCell ref="J36:L36"/>
    <mergeCell ref="U36:X36"/>
    <mergeCell ref="C37:D37"/>
    <mergeCell ref="J37:L37"/>
    <mergeCell ref="C40:D40"/>
    <mergeCell ref="J40:L40"/>
    <mergeCell ref="U40:X40"/>
    <mergeCell ref="C41:D41"/>
    <mergeCell ref="J41:L41"/>
    <mergeCell ref="U41:X41"/>
    <mergeCell ref="U37:X37"/>
    <mergeCell ref="C38:D38"/>
    <mergeCell ref="J38:L38"/>
    <mergeCell ref="U38:X38"/>
    <mergeCell ref="C39:D39"/>
    <mergeCell ref="J39:L39"/>
    <mergeCell ref="U39:X39"/>
  </mergeCells>
  <phoneticPr fontId="11"/>
  <dataValidations disablePrompts="1" count="3">
    <dataValidation allowBlank="1" showInputMessage="1" showErrorMessage="1" prompt="覆工スパン毎に連番を記入。_x000a_数値で入力する。" sqref="E9:E41" xr:uid="{8531F333-42F8-4D42-A3D0-80925BC4FAAB}"/>
    <dataValidation allowBlank="1" showInputMessage="1" showErrorMessage="1" prompt="前回の定期点検年月日を入力" sqref="O6" xr:uid="{F89E2563-307C-4004-9A61-679BE291C58F}"/>
    <dataValidation type="list" errorStyle="warning" allowBlank="1" showInputMessage="1" showErrorMessage="1" error="選択出来ません" sqref="H9:H41" xr:uid="{EF2464A4-3886-4E38-92CE-89DE7B60D4A6}">
      <formula1>INDIRECT(G9)</formula1>
    </dataValidation>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32484C93-B338-446B-97F0-C8AFB20FDB9B}">
          <x14:formula1>
            <xm:f>'(参考)リスト'!$E$16:$E$27</xm:f>
          </x14:formula1>
          <xm:sqref>J9:L41</xm:sqref>
        </x14:dataValidation>
        <x14:dataValidation type="list" showInputMessage="1" showErrorMessage="1" xr:uid="{4EE64BF9-6197-4D1D-96B6-39B1779A3F0A}">
          <x14:formula1>
            <xm:f>'(参考)リスト'!$B$16:$B$21</xm:f>
          </x14:formula1>
          <xm:sqref>G9:G41</xm:sqref>
        </x14:dataValidation>
        <x14:dataValidation type="list" allowBlank="1" showInputMessage="1" showErrorMessage="1" xr:uid="{94665FC8-98CA-4015-AD8C-FD213AD36F66}">
          <x14:formula1>
            <xm:f>'(参考)リスト'!$F$16:$F$21</xm:f>
          </x14:formula1>
          <xm:sqref>O9:Q41</xm:sqref>
        </x14:dataValidation>
        <x14:dataValidation type="list" allowBlank="1" showInputMessage="1" showErrorMessage="1" xr:uid="{07FACA03-8541-44CC-ACF3-07654A78AC29}">
          <x14:formula1>
            <xm:f>'(参考)リスト'!$I$16:$I$18</xm:f>
          </x14:formula1>
          <xm:sqref>S9:S41</xm:sqref>
        </x14:dataValidation>
        <x14:dataValidation type="list" allowBlank="1" showInputMessage="1" showErrorMessage="1" xr:uid="{C2BFBE1F-4AFB-4FB1-8A2A-0B5E6D55C417}">
          <x14:formula1>
            <xm:f>'(参考)リスト'!$H$16:$H$17</xm:f>
          </x14:formula1>
          <xm:sqref>R9:R41</xm:sqref>
        </x14:dataValidation>
        <x14:dataValidation type="list" allowBlank="1" showInputMessage="1" showErrorMessage="1" xr:uid="{32F18C0B-D0DE-4AA7-A274-60A12A8C0030}">
          <x14:formula1>
            <xm:f>'(参考)リスト'!$J$16:$J$18</xm:f>
          </x14:formula1>
          <xm:sqref>T9:T41</xm:sqref>
        </x14:dataValidation>
        <x14:dataValidation type="list" allowBlank="1" showInputMessage="1" showErrorMessage="1" xr:uid="{56A58953-5773-47EC-8DBD-A0A4EBC14358}">
          <x14:formula1>
            <xm:f>'(参考)リスト'!$D$16:$D$18</xm:f>
          </x14:formula1>
          <xm:sqref>I9:I41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029B3-36C0-47E7-8644-417C7EEBE2D0}">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5" t="s">
        <v>248</v>
      </c>
      <c r="C2" s="635"/>
      <c r="D2" s="635"/>
      <c r="E2" s="635"/>
      <c r="F2" s="636"/>
      <c r="G2" s="636"/>
      <c r="H2" s="636"/>
      <c r="I2" s="635"/>
      <c r="J2" s="635"/>
      <c r="K2" s="635"/>
      <c r="L2" s="635"/>
      <c r="M2" s="635"/>
      <c r="N2" s="635"/>
      <c r="O2" s="635"/>
      <c r="P2" s="635"/>
      <c r="Q2" s="635"/>
      <c r="R2" s="635"/>
      <c r="S2" s="635"/>
      <c r="T2" s="635"/>
      <c r="U2" s="635"/>
      <c r="V2" s="635"/>
      <c r="W2" s="635"/>
      <c r="X2" s="635"/>
      <c r="Y2" s="194"/>
    </row>
    <row r="3" spans="2:25" ht="20.100000000000001" customHeight="1" x14ac:dyDescent="0.15">
      <c r="B3" s="403" t="s">
        <v>60</v>
      </c>
      <c r="C3" s="424"/>
      <c r="D3" s="424"/>
      <c r="E3" s="424"/>
      <c r="F3" s="637" t="str">
        <f>'様式A-1'!D3</f>
        <v>ムクノトンネル　クダリ</v>
      </c>
      <c r="G3" s="637"/>
      <c r="H3" s="637"/>
      <c r="I3" s="327" t="s">
        <v>61</v>
      </c>
      <c r="J3" s="328"/>
      <c r="K3" s="329" t="str">
        <f>'様式A-1'!J3</f>
        <v>山口県道57号下関港線（下り）</v>
      </c>
      <c r="L3" s="330"/>
      <c r="M3" s="330"/>
      <c r="N3" s="331"/>
      <c r="O3" s="379" t="s">
        <v>249</v>
      </c>
      <c r="P3" s="658" t="str">
        <f>'様式B (1)'!$S$3</f>
        <v>アジア航測株式会社</v>
      </c>
      <c r="Q3" s="581"/>
      <c r="R3" s="581"/>
      <c r="S3" s="659"/>
      <c r="T3" s="619" t="s">
        <v>250</v>
      </c>
      <c r="U3" s="650"/>
      <c r="V3" s="650"/>
      <c r="W3" s="595"/>
      <c r="X3" s="654">
        <f>'様式B (1)'!$P$2</f>
        <v>45890</v>
      </c>
      <c r="Y3" s="655"/>
    </row>
    <row r="4" spans="2:25" ht="20.100000000000001" customHeight="1" x14ac:dyDescent="0.15">
      <c r="B4" s="350" t="s">
        <v>167</v>
      </c>
      <c r="C4" s="351"/>
      <c r="D4" s="351"/>
      <c r="E4" s="351"/>
      <c r="F4" s="649" t="str">
        <f>'様式A-1'!D4</f>
        <v>椋野トンネル（下り）</v>
      </c>
      <c r="G4" s="649"/>
      <c r="H4" s="649"/>
      <c r="I4" s="647" t="s">
        <v>168</v>
      </c>
      <c r="J4" s="648"/>
      <c r="K4" s="329" t="str">
        <f>'様式A-1'!R3</f>
        <v>山口県
下関土木建築事務所</v>
      </c>
      <c r="L4" s="330"/>
      <c r="M4" s="330"/>
      <c r="N4" s="331"/>
      <c r="O4" s="353"/>
      <c r="P4" s="660" t="str">
        <f>'様式B (1)'!$S$4</f>
        <v>飯田　琢巳</v>
      </c>
      <c r="Q4" s="582"/>
      <c r="R4" s="582"/>
      <c r="S4" s="653"/>
      <c r="T4" s="651"/>
      <c r="U4" s="652"/>
      <c r="V4" s="652"/>
      <c r="W4" s="653"/>
      <c r="X4" s="656"/>
      <c r="Y4" s="657"/>
    </row>
    <row r="5" spans="2:25" ht="15" customHeight="1" x14ac:dyDescent="0.15">
      <c r="B5" s="266"/>
      <c r="C5" s="641" t="s">
        <v>252</v>
      </c>
      <c r="D5" s="642"/>
      <c r="E5" s="638" t="s">
        <v>253</v>
      </c>
      <c r="F5" s="638" t="s">
        <v>254</v>
      </c>
      <c r="G5" s="641" t="s">
        <v>255</v>
      </c>
      <c r="H5" s="642"/>
      <c r="I5" s="403" t="s">
        <v>256</v>
      </c>
      <c r="J5" s="424"/>
      <c r="K5" s="424"/>
      <c r="L5" s="424"/>
      <c r="M5" s="424"/>
      <c r="N5" s="425"/>
      <c r="O5" s="209" t="s">
        <v>257</v>
      </c>
      <c r="P5" s="589" t="s">
        <v>258</v>
      </c>
      <c r="Q5" s="664"/>
      <c r="R5" s="664"/>
      <c r="S5" s="665"/>
      <c r="T5" s="641" t="s">
        <v>259</v>
      </c>
      <c r="U5" s="662"/>
      <c r="V5" s="662"/>
      <c r="W5" s="662"/>
      <c r="X5" s="642"/>
      <c r="Y5" s="638" t="s">
        <v>260</v>
      </c>
    </row>
    <row r="6" spans="2:25" ht="15" customHeight="1" x14ac:dyDescent="0.15">
      <c r="B6" s="266"/>
      <c r="C6" s="643"/>
      <c r="D6" s="644"/>
      <c r="E6" s="639"/>
      <c r="F6" s="639"/>
      <c r="G6" s="645"/>
      <c r="H6" s="646"/>
      <c r="I6" s="350"/>
      <c r="J6" s="351"/>
      <c r="K6" s="351"/>
      <c r="L6" s="351"/>
      <c r="M6" s="351"/>
      <c r="N6" s="352"/>
      <c r="O6" s="210">
        <v>44166</v>
      </c>
      <c r="P6" s="590"/>
      <c r="Q6" s="666"/>
      <c r="R6" s="666"/>
      <c r="S6" s="667"/>
      <c r="T6" s="645"/>
      <c r="U6" s="663"/>
      <c r="V6" s="663"/>
      <c r="W6" s="663"/>
      <c r="X6" s="646"/>
      <c r="Y6" s="639"/>
    </row>
    <row r="7" spans="2:25" ht="16.149999999999999" customHeight="1" x14ac:dyDescent="0.15">
      <c r="B7" s="266"/>
      <c r="C7" s="643"/>
      <c r="D7" s="644"/>
      <c r="E7" s="639"/>
      <c r="F7" s="639"/>
      <c r="G7" s="617" t="s">
        <v>261</v>
      </c>
      <c r="H7" s="617" t="s">
        <v>262</v>
      </c>
      <c r="I7" s="632" t="s">
        <v>263</v>
      </c>
      <c r="J7" s="632" t="s">
        <v>264</v>
      </c>
      <c r="K7" s="627"/>
      <c r="L7" s="627"/>
      <c r="M7" s="633" t="s">
        <v>265</v>
      </c>
      <c r="N7" s="634" t="s">
        <v>266</v>
      </c>
      <c r="O7" s="632" t="s">
        <v>267</v>
      </c>
      <c r="P7" s="418" t="s">
        <v>268</v>
      </c>
      <c r="Q7" s="627"/>
      <c r="R7" s="617" t="s">
        <v>269</v>
      </c>
      <c r="S7" s="617" t="s">
        <v>270</v>
      </c>
      <c r="T7" s="661" t="s">
        <v>271</v>
      </c>
      <c r="U7" s="617" t="s">
        <v>272</v>
      </c>
      <c r="V7" s="627"/>
      <c r="W7" s="627"/>
      <c r="X7" s="627"/>
      <c r="Y7" s="639"/>
    </row>
    <row r="8" spans="2:25" ht="16.149999999999999" customHeight="1" x14ac:dyDescent="0.15">
      <c r="B8" s="266"/>
      <c r="C8" s="645"/>
      <c r="D8" s="646"/>
      <c r="E8" s="640"/>
      <c r="F8" s="640"/>
      <c r="G8" s="631"/>
      <c r="H8" s="631"/>
      <c r="I8" s="627"/>
      <c r="J8" s="627"/>
      <c r="K8" s="627"/>
      <c r="L8" s="627"/>
      <c r="M8" s="627"/>
      <c r="N8" s="627"/>
      <c r="O8" s="627"/>
      <c r="P8" s="211" t="s">
        <v>273</v>
      </c>
      <c r="Q8" s="211" t="s">
        <v>274</v>
      </c>
      <c r="R8" s="627"/>
      <c r="S8" s="627"/>
      <c r="T8" s="627"/>
      <c r="U8" s="627"/>
      <c r="V8" s="627"/>
      <c r="W8" s="627"/>
      <c r="X8" s="627"/>
      <c r="Y8" s="640"/>
    </row>
    <row r="9" spans="2:25" ht="15.95" customHeight="1" x14ac:dyDescent="0.15">
      <c r="B9" s="354" t="s">
        <v>251</v>
      </c>
      <c r="C9" s="628" t="s">
        <v>741</v>
      </c>
      <c r="D9" s="629"/>
      <c r="E9" s="175">
        <v>2</v>
      </c>
      <c r="F9" s="212">
        <v>180.9</v>
      </c>
      <c r="G9" s="228" t="s">
        <v>461</v>
      </c>
      <c r="H9" s="228" t="s">
        <v>462</v>
      </c>
      <c r="I9" s="228" t="s">
        <v>480</v>
      </c>
      <c r="J9" s="335" t="s">
        <v>500</v>
      </c>
      <c r="K9" s="335"/>
      <c r="L9" s="335"/>
      <c r="M9" s="300">
        <v>2.5</v>
      </c>
      <c r="N9" s="300">
        <v>9.1499999999999986</v>
      </c>
      <c r="O9" s="228" t="s">
        <v>623</v>
      </c>
      <c r="P9" s="228" t="s">
        <v>622</v>
      </c>
      <c r="Q9" s="228" t="s">
        <v>623</v>
      </c>
      <c r="R9" s="239" t="s">
        <v>475</v>
      </c>
      <c r="S9" s="239" t="s">
        <v>467</v>
      </c>
      <c r="T9" s="239" t="s">
        <v>468</v>
      </c>
      <c r="U9" s="335" t="s">
        <v>880</v>
      </c>
      <c r="V9" s="627"/>
      <c r="W9" s="627"/>
      <c r="X9" s="627"/>
      <c r="Y9" s="301" t="s">
        <v>874</v>
      </c>
    </row>
    <row r="10" spans="2:25" ht="15.95" customHeight="1" x14ac:dyDescent="0.15">
      <c r="B10" s="355"/>
      <c r="C10" s="628" t="s">
        <v>741</v>
      </c>
      <c r="D10" s="629"/>
      <c r="E10" s="175">
        <v>3</v>
      </c>
      <c r="F10" s="212">
        <v>178.4</v>
      </c>
      <c r="G10" s="228" t="s">
        <v>489</v>
      </c>
      <c r="H10" s="228" t="s">
        <v>511</v>
      </c>
      <c r="I10" s="228"/>
      <c r="J10" s="335" t="s">
        <v>506</v>
      </c>
      <c r="K10" s="335"/>
      <c r="L10" s="335"/>
      <c r="M10" s="300">
        <v>0.5</v>
      </c>
      <c r="N10" s="300">
        <v>0.5</v>
      </c>
      <c r="O10" s="228" t="s">
        <v>623</v>
      </c>
      <c r="P10" s="228" t="s">
        <v>622</v>
      </c>
      <c r="Q10" s="228"/>
      <c r="R10" s="239" t="s">
        <v>475</v>
      </c>
      <c r="S10" s="239" t="s">
        <v>475</v>
      </c>
      <c r="T10" s="239"/>
      <c r="U10" s="335" t="s">
        <v>880</v>
      </c>
      <c r="V10" s="627"/>
      <c r="W10" s="627"/>
      <c r="X10" s="627"/>
      <c r="Y10" s="239"/>
    </row>
    <row r="11" spans="2:25" ht="15.95" customHeight="1" x14ac:dyDescent="0.15">
      <c r="B11" s="355"/>
      <c r="C11" s="628" t="s">
        <v>747</v>
      </c>
      <c r="D11" s="629"/>
      <c r="E11" s="175">
        <v>1</v>
      </c>
      <c r="F11" s="212">
        <v>180.9</v>
      </c>
      <c r="G11" s="228" t="s">
        <v>461</v>
      </c>
      <c r="H11" s="228" t="s">
        <v>497</v>
      </c>
      <c r="I11" s="228" t="s">
        <v>471</v>
      </c>
      <c r="J11" s="409" t="s">
        <v>472</v>
      </c>
      <c r="K11" s="630"/>
      <c r="L11" s="410"/>
      <c r="M11" s="300">
        <v>0.15</v>
      </c>
      <c r="N11" s="300">
        <v>0.15</v>
      </c>
      <c r="O11" s="228" t="s">
        <v>629</v>
      </c>
      <c r="P11" s="228" t="s">
        <v>622</v>
      </c>
      <c r="Q11" s="228" t="s">
        <v>629</v>
      </c>
      <c r="R11" s="239" t="s">
        <v>475</v>
      </c>
      <c r="S11" s="239" t="s">
        <v>467</v>
      </c>
      <c r="T11" s="239" t="s">
        <v>468</v>
      </c>
      <c r="U11" s="409" t="s">
        <v>880</v>
      </c>
      <c r="V11" s="630"/>
      <c r="W11" s="630"/>
      <c r="X11" s="410"/>
      <c r="Y11" s="302" t="s">
        <v>873</v>
      </c>
    </row>
    <row r="12" spans="2:25" ht="15.95" customHeight="1" x14ac:dyDescent="0.15">
      <c r="B12" s="355"/>
      <c r="C12" s="628" t="s">
        <v>747</v>
      </c>
      <c r="D12" s="629"/>
      <c r="E12" s="175">
        <v>2</v>
      </c>
      <c r="F12" s="212">
        <v>180.9</v>
      </c>
      <c r="G12" s="228" t="s">
        <v>461</v>
      </c>
      <c r="H12" s="228" t="s">
        <v>470</v>
      </c>
      <c r="I12" s="228" t="s">
        <v>480</v>
      </c>
      <c r="J12" s="409" t="s">
        <v>500</v>
      </c>
      <c r="K12" s="630"/>
      <c r="L12" s="410"/>
      <c r="M12" s="300">
        <v>2.17</v>
      </c>
      <c r="N12" s="300">
        <v>2.4499999999999997</v>
      </c>
      <c r="O12" s="228" t="s">
        <v>623</v>
      </c>
      <c r="P12" s="228" t="s">
        <v>622</v>
      </c>
      <c r="Q12" s="228" t="s">
        <v>623</v>
      </c>
      <c r="R12" s="239" t="s">
        <v>475</v>
      </c>
      <c r="S12" s="239" t="s">
        <v>467</v>
      </c>
      <c r="T12" s="239" t="s">
        <v>468</v>
      </c>
      <c r="U12" s="409" t="s">
        <v>880</v>
      </c>
      <c r="V12" s="630"/>
      <c r="W12" s="630"/>
      <c r="X12" s="410"/>
      <c r="Y12" s="301" t="s">
        <v>874</v>
      </c>
    </row>
    <row r="13" spans="2:25" ht="15.95" customHeight="1" x14ac:dyDescent="0.15">
      <c r="B13" s="355"/>
      <c r="C13" s="628" t="s">
        <v>747</v>
      </c>
      <c r="D13" s="629"/>
      <c r="E13" s="175">
        <v>3</v>
      </c>
      <c r="F13" s="212">
        <v>186</v>
      </c>
      <c r="G13" s="228" t="s">
        <v>461</v>
      </c>
      <c r="H13" s="228" t="s">
        <v>470</v>
      </c>
      <c r="I13" s="228" t="s">
        <v>480</v>
      </c>
      <c r="J13" s="409" t="s">
        <v>500</v>
      </c>
      <c r="K13" s="630"/>
      <c r="L13" s="410"/>
      <c r="M13" s="300">
        <v>3.25</v>
      </c>
      <c r="N13" s="300">
        <v>3.8</v>
      </c>
      <c r="O13" s="228" t="s">
        <v>623</v>
      </c>
      <c r="P13" s="228" t="s">
        <v>622</v>
      </c>
      <c r="Q13" s="228" t="s">
        <v>623</v>
      </c>
      <c r="R13" s="239" t="s">
        <v>475</v>
      </c>
      <c r="S13" s="239" t="s">
        <v>467</v>
      </c>
      <c r="T13" s="239" t="s">
        <v>468</v>
      </c>
      <c r="U13" s="409" t="s">
        <v>880</v>
      </c>
      <c r="V13" s="630"/>
      <c r="W13" s="630"/>
      <c r="X13" s="410"/>
      <c r="Y13" s="301" t="s">
        <v>874</v>
      </c>
    </row>
    <row r="14" spans="2:25" ht="15.95" customHeight="1" x14ac:dyDescent="0.15">
      <c r="B14" s="355"/>
      <c r="C14" s="628" t="s">
        <v>747</v>
      </c>
      <c r="D14" s="629"/>
      <c r="E14" s="175">
        <v>4</v>
      </c>
      <c r="F14" s="212">
        <v>189.1</v>
      </c>
      <c r="G14" s="228" t="s">
        <v>461</v>
      </c>
      <c r="H14" s="228" t="s">
        <v>470</v>
      </c>
      <c r="I14" s="228" t="s">
        <v>480</v>
      </c>
      <c r="J14" s="409" t="s">
        <v>500</v>
      </c>
      <c r="K14" s="630"/>
      <c r="L14" s="410"/>
      <c r="M14" s="300">
        <v>1.8</v>
      </c>
      <c r="N14" s="300">
        <v>2.2000000000000002</v>
      </c>
      <c r="O14" s="228" t="s">
        <v>623</v>
      </c>
      <c r="P14" s="228" t="s">
        <v>622</v>
      </c>
      <c r="Q14" s="228" t="s">
        <v>623</v>
      </c>
      <c r="R14" s="239" t="s">
        <v>475</v>
      </c>
      <c r="S14" s="239" t="s">
        <v>467</v>
      </c>
      <c r="T14" s="239" t="s">
        <v>468</v>
      </c>
      <c r="U14" s="409" t="s">
        <v>880</v>
      </c>
      <c r="V14" s="630"/>
      <c r="W14" s="630"/>
      <c r="X14" s="410"/>
      <c r="Y14" s="301" t="s">
        <v>874</v>
      </c>
    </row>
    <row r="15" spans="2:25" ht="15.95" customHeight="1" x14ac:dyDescent="0.15">
      <c r="B15" s="355"/>
      <c r="C15" s="628" t="s">
        <v>747</v>
      </c>
      <c r="D15" s="629"/>
      <c r="E15" s="175">
        <v>5</v>
      </c>
      <c r="F15" s="212">
        <v>189.8</v>
      </c>
      <c r="G15" s="228" t="s">
        <v>461</v>
      </c>
      <c r="H15" s="228" t="s">
        <v>479</v>
      </c>
      <c r="I15" s="228" t="s">
        <v>471</v>
      </c>
      <c r="J15" s="409" t="s">
        <v>472</v>
      </c>
      <c r="K15" s="630"/>
      <c r="L15" s="410"/>
      <c r="M15" s="300">
        <v>0.13999999999999999</v>
      </c>
      <c r="N15" s="300">
        <v>0.13999999999999999</v>
      </c>
      <c r="O15" s="228" t="s">
        <v>629</v>
      </c>
      <c r="P15" s="228" t="s">
        <v>622</v>
      </c>
      <c r="Q15" s="228" t="s">
        <v>629</v>
      </c>
      <c r="R15" s="239" t="s">
        <v>475</v>
      </c>
      <c r="S15" s="239" t="s">
        <v>476</v>
      </c>
      <c r="T15" s="239" t="s">
        <v>468</v>
      </c>
      <c r="U15" s="409" t="s">
        <v>880</v>
      </c>
      <c r="V15" s="630"/>
      <c r="W15" s="630"/>
      <c r="X15" s="410"/>
      <c r="Y15" s="302" t="s">
        <v>873</v>
      </c>
    </row>
    <row r="16" spans="2:25" ht="15.95" customHeight="1" x14ac:dyDescent="0.15">
      <c r="B16" s="355"/>
      <c r="C16" s="628" t="s">
        <v>747</v>
      </c>
      <c r="D16" s="629"/>
      <c r="E16" s="175">
        <v>6</v>
      </c>
      <c r="F16" s="212">
        <v>189.8</v>
      </c>
      <c r="G16" s="228" t="s">
        <v>461</v>
      </c>
      <c r="H16" s="228" t="s">
        <v>462</v>
      </c>
      <c r="I16" s="228" t="s">
        <v>480</v>
      </c>
      <c r="J16" s="409" t="s">
        <v>500</v>
      </c>
      <c r="K16" s="630"/>
      <c r="L16" s="410"/>
      <c r="M16" s="300">
        <v>2.9</v>
      </c>
      <c r="N16" s="300">
        <v>2.16</v>
      </c>
      <c r="O16" s="228" t="s">
        <v>623</v>
      </c>
      <c r="P16" s="228" t="s">
        <v>622</v>
      </c>
      <c r="Q16" s="228" t="s">
        <v>623</v>
      </c>
      <c r="R16" s="239" t="s">
        <v>475</v>
      </c>
      <c r="S16" s="239" t="s">
        <v>467</v>
      </c>
      <c r="T16" s="239" t="s">
        <v>468</v>
      </c>
      <c r="U16" s="409" t="s">
        <v>880</v>
      </c>
      <c r="V16" s="630"/>
      <c r="W16" s="630"/>
      <c r="X16" s="410"/>
      <c r="Y16" s="301" t="s">
        <v>874</v>
      </c>
    </row>
    <row r="17" spans="2:25" ht="15.95" customHeight="1" x14ac:dyDescent="0.15">
      <c r="B17" s="355"/>
      <c r="C17" s="628" t="s">
        <v>747</v>
      </c>
      <c r="D17" s="629"/>
      <c r="E17" s="175">
        <v>7</v>
      </c>
      <c r="F17" s="212">
        <v>189.8</v>
      </c>
      <c r="G17" s="228" t="s">
        <v>461</v>
      </c>
      <c r="H17" s="228" t="s">
        <v>495</v>
      </c>
      <c r="I17" s="228" t="s">
        <v>480</v>
      </c>
      <c r="J17" s="409" t="s">
        <v>498</v>
      </c>
      <c r="K17" s="630"/>
      <c r="L17" s="410"/>
      <c r="M17" s="300">
        <v>0.15</v>
      </c>
      <c r="N17" s="228" t="s">
        <v>878</v>
      </c>
      <c r="O17" s="228" t="s">
        <v>622</v>
      </c>
      <c r="P17" s="228" t="s">
        <v>622</v>
      </c>
      <c r="Q17" s="228" t="s">
        <v>623</v>
      </c>
      <c r="R17" s="239" t="s">
        <v>475</v>
      </c>
      <c r="S17" s="239" t="s">
        <v>467</v>
      </c>
      <c r="T17" s="239" t="s">
        <v>468</v>
      </c>
      <c r="U17" s="409" t="s">
        <v>880</v>
      </c>
      <c r="V17" s="630"/>
      <c r="W17" s="630"/>
      <c r="X17" s="410"/>
      <c r="Y17" s="301" t="s">
        <v>877</v>
      </c>
    </row>
    <row r="18" spans="2:25" ht="15.95" customHeight="1" x14ac:dyDescent="0.15">
      <c r="B18" s="355"/>
      <c r="C18" s="628" t="s">
        <v>760</v>
      </c>
      <c r="D18" s="629"/>
      <c r="E18" s="175">
        <v>1</v>
      </c>
      <c r="F18" s="212">
        <v>193.2</v>
      </c>
      <c r="G18" s="228" t="s">
        <v>461</v>
      </c>
      <c r="H18" s="228" t="s">
        <v>462</v>
      </c>
      <c r="I18" s="228" t="s">
        <v>480</v>
      </c>
      <c r="J18" s="335" t="s">
        <v>500</v>
      </c>
      <c r="K18" s="335"/>
      <c r="L18" s="335"/>
      <c r="M18" s="300">
        <v>2.95</v>
      </c>
      <c r="N18" s="300">
        <v>10.88</v>
      </c>
      <c r="O18" s="228" t="s">
        <v>623</v>
      </c>
      <c r="P18" s="228" t="s">
        <v>622</v>
      </c>
      <c r="Q18" s="228" t="s">
        <v>623</v>
      </c>
      <c r="R18" s="239" t="s">
        <v>475</v>
      </c>
      <c r="S18" s="239" t="s">
        <v>467</v>
      </c>
      <c r="T18" s="239" t="s">
        <v>468</v>
      </c>
      <c r="U18" s="335" t="s">
        <v>880</v>
      </c>
      <c r="V18" s="627"/>
      <c r="W18" s="627"/>
      <c r="X18" s="627"/>
      <c r="Y18" s="301" t="s">
        <v>874</v>
      </c>
    </row>
    <row r="19" spans="2:25" ht="15.95" customHeight="1" x14ac:dyDescent="0.15">
      <c r="B19" s="355"/>
      <c r="C19" s="628" t="s">
        <v>760</v>
      </c>
      <c r="D19" s="629"/>
      <c r="E19" s="175">
        <v>2</v>
      </c>
      <c r="F19" s="212">
        <v>194.4</v>
      </c>
      <c r="G19" s="228" t="s">
        <v>461</v>
      </c>
      <c r="H19" s="228" t="s">
        <v>462</v>
      </c>
      <c r="I19" s="228" t="s">
        <v>480</v>
      </c>
      <c r="J19" s="335" t="s">
        <v>500</v>
      </c>
      <c r="K19" s="335"/>
      <c r="L19" s="335"/>
      <c r="M19" s="300">
        <v>8.1999999999999993</v>
      </c>
      <c r="N19" s="300">
        <v>8.9</v>
      </c>
      <c r="O19" s="228" t="s">
        <v>623</v>
      </c>
      <c r="P19" s="228" t="s">
        <v>622</v>
      </c>
      <c r="Q19" s="228" t="s">
        <v>623</v>
      </c>
      <c r="R19" s="239" t="s">
        <v>475</v>
      </c>
      <c r="S19" s="239" t="s">
        <v>467</v>
      </c>
      <c r="T19" s="239" t="s">
        <v>468</v>
      </c>
      <c r="U19" s="335" t="s">
        <v>880</v>
      </c>
      <c r="V19" s="627"/>
      <c r="W19" s="627"/>
      <c r="X19" s="627"/>
      <c r="Y19" s="301" t="s">
        <v>874</v>
      </c>
    </row>
    <row r="20" spans="2:25" ht="15.95" customHeight="1" x14ac:dyDescent="0.15">
      <c r="B20" s="355"/>
      <c r="C20" s="628" t="s">
        <v>760</v>
      </c>
      <c r="D20" s="629"/>
      <c r="E20" s="175">
        <v>3</v>
      </c>
      <c r="F20" s="212">
        <v>198.8</v>
      </c>
      <c r="G20" s="228" t="s">
        <v>461</v>
      </c>
      <c r="H20" s="228" t="s">
        <v>495</v>
      </c>
      <c r="I20" s="228" t="s">
        <v>480</v>
      </c>
      <c r="J20" s="335" t="s">
        <v>500</v>
      </c>
      <c r="K20" s="335"/>
      <c r="L20" s="335"/>
      <c r="M20" s="300">
        <v>3.2</v>
      </c>
      <c r="N20" s="300">
        <v>9.66</v>
      </c>
      <c r="O20" s="228" t="s">
        <v>623</v>
      </c>
      <c r="P20" s="228" t="s">
        <v>622</v>
      </c>
      <c r="Q20" s="228" t="s">
        <v>623</v>
      </c>
      <c r="R20" s="239" t="s">
        <v>475</v>
      </c>
      <c r="S20" s="239" t="s">
        <v>467</v>
      </c>
      <c r="T20" s="239" t="s">
        <v>468</v>
      </c>
      <c r="U20" s="335" t="s">
        <v>880</v>
      </c>
      <c r="V20" s="627"/>
      <c r="W20" s="627"/>
      <c r="X20" s="627"/>
      <c r="Y20" s="301" t="s">
        <v>874</v>
      </c>
    </row>
    <row r="21" spans="2:25" ht="15.95" customHeight="1" x14ac:dyDescent="0.15">
      <c r="B21" s="355"/>
      <c r="C21" s="628" t="s">
        <v>760</v>
      </c>
      <c r="D21" s="629"/>
      <c r="E21" s="175">
        <v>4</v>
      </c>
      <c r="F21" s="212">
        <v>198.4</v>
      </c>
      <c r="G21" s="228" t="s">
        <v>489</v>
      </c>
      <c r="H21" s="228" t="s">
        <v>512</v>
      </c>
      <c r="I21" s="228"/>
      <c r="J21" s="335" t="s">
        <v>506</v>
      </c>
      <c r="K21" s="335"/>
      <c r="L21" s="335"/>
      <c r="M21" s="228" t="s">
        <v>492</v>
      </c>
      <c r="N21" s="228" t="s">
        <v>726</v>
      </c>
      <c r="O21" s="228" t="s">
        <v>623</v>
      </c>
      <c r="P21" s="228" t="s">
        <v>622</v>
      </c>
      <c r="Q21" s="228"/>
      <c r="R21" s="239" t="s">
        <v>475</v>
      </c>
      <c r="S21" s="239" t="s">
        <v>475</v>
      </c>
      <c r="T21" s="239"/>
      <c r="U21" s="335" t="s">
        <v>880</v>
      </c>
      <c r="V21" s="627"/>
      <c r="W21" s="627"/>
      <c r="X21" s="627"/>
      <c r="Y21" s="239"/>
    </row>
    <row r="22" spans="2:25" ht="15.95" customHeight="1" x14ac:dyDescent="0.15">
      <c r="B22" s="355"/>
      <c r="C22" s="628" t="s">
        <v>760</v>
      </c>
      <c r="D22" s="629"/>
      <c r="E22" s="175">
        <v>5</v>
      </c>
      <c r="F22" s="212">
        <v>194.7</v>
      </c>
      <c r="G22" s="228" t="s">
        <v>489</v>
      </c>
      <c r="H22" s="228" t="s">
        <v>511</v>
      </c>
      <c r="I22" s="228"/>
      <c r="J22" s="335" t="s">
        <v>506</v>
      </c>
      <c r="K22" s="335"/>
      <c r="L22" s="335"/>
      <c r="M22" s="300">
        <v>0.96</v>
      </c>
      <c r="N22" s="300">
        <v>0.96</v>
      </c>
      <c r="O22" s="228" t="s">
        <v>623</v>
      </c>
      <c r="P22" s="228" t="s">
        <v>622</v>
      </c>
      <c r="Q22" s="228"/>
      <c r="R22" s="239" t="s">
        <v>475</v>
      </c>
      <c r="S22" s="239" t="s">
        <v>475</v>
      </c>
      <c r="T22" s="239"/>
      <c r="U22" s="335" t="s">
        <v>880</v>
      </c>
      <c r="V22" s="627"/>
      <c r="W22" s="627"/>
      <c r="X22" s="627"/>
      <c r="Y22" s="239"/>
    </row>
    <row r="23" spans="2:25" ht="15.95" customHeight="1" x14ac:dyDescent="0.15">
      <c r="B23" s="355"/>
      <c r="C23" s="628" t="s">
        <v>767</v>
      </c>
      <c r="D23" s="629"/>
      <c r="E23" s="175">
        <v>1</v>
      </c>
      <c r="F23" s="212">
        <v>202.1</v>
      </c>
      <c r="G23" s="228" t="s">
        <v>461</v>
      </c>
      <c r="H23" s="228" t="s">
        <v>462</v>
      </c>
      <c r="I23" s="228" t="s">
        <v>480</v>
      </c>
      <c r="J23" s="335" t="s">
        <v>500</v>
      </c>
      <c r="K23" s="335"/>
      <c r="L23" s="335"/>
      <c r="M23" s="300">
        <v>1.45</v>
      </c>
      <c r="N23" s="300">
        <v>5.9799999999999995</v>
      </c>
      <c r="O23" s="228" t="s">
        <v>482</v>
      </c>
      <c r="P23" s="228" t="s">
        <v>622</v>
      </c>
      <c r="Q23" s="228" t="s">
        <v>623</v>
      </c>
      <c r="R23" s="239" t="s">
        <v>475</v>
      </c>
      <c r="S23" s="239" t="s">
        <v>467</v>
      </c>
      <c r="T23" s="239" t="s">
        <v>468</v>
      </c>
      <c r="U23" s="335" t="s">
        <v>880</v>
      </c>
      <c r="V23" s="627"/>
      <c r="W23" s="627"/>
      <c r="X23" s="627"/>
      <c r="Y23" s="301" t="s">
        <v>874</v>
      </c>
    </row>
    <row r="24" spans="2:25" ht="15.95" customHeight="1" x14ac:dyDescent="0.15">
      <c r="B24" s="355"/>
      <c r="C24" s="628" t="s">
        <v>767</v>
      </c>
      <c r="D24" s="629"/>
      <c r="E24" s="175">
        <v>2</v>
      </c>
      <c r="F24" s="212">
        <v>204</v>
      </c>
      <c r="G24" s="228" t="s">
        <v>461</v>
      </c>
      <c r="H24" s="228" t="s">
        <v>462</v>
      </c>
      <c r="I24" s="228" t="s">
        <v>480</v>
      </c>
      <c r="J24" s="335" t="s">
        <v>500</v>
      </c>
      <c r="K24" s="335"/>
      <c r="L24" s="335"/>
      <c r="M24" s="300">
        <v>2.35</v>
      </c>
      <c r="N24" s="300">
        <v>3.5999999999999996</v>
      </c>
      <c r="O24" s="228" t="s">
        <v>482</v>
      </c>
      <c r="P24" s="228" t="s">
        <v>622</v>
      </c>
      <c r="Q24" s="228" t="s">
        <v>623</v>
      </c>
      <c r="R24" s="239" t="s">
        <v>475</v>
      </c>
      <c r="S24" s="239" t="s">
        <v>467</v>
      </c>
      <c r="T24" s="239" t="s">
        <v>468</v>
      </c>
      <c r="U24" s="335" t="s">
        <v>880</v>
      </c>
      <c r="V24" s="627"/>
      <c r="W24" s="627"/>
      <c r="X24" s="627"/>
      <c r="Y24" s="301" t="s">
        <v>874</v>
      </c>
    </row>
    <row r="25" spans="2:25" ht="15.95" customHeight="1" x14ac:dyDescent="0.15">
      <c r="B25" s="355"/>
      <c r="C25" s="628" t="s">
        <v>767</v>
      </c>
      <c r="D25" s="629"/>
      <c r="E25" s="175">
        <v>3</v>
      </c>
      <c r="F25" s="212">
        <v>207.7</v>
      </c>
      <c r="G25" s="228" t="s">
        <v>461</v>
      </c>
      <c r="H25" s="228" t="s">
        <v>462</v>
      </c>
      <c r="I25" s="228" t="s">
        <v>480</v>
      </c>
      <c r="J25" s="335" t="s">
        <v>500</v>
      </c>
      <c r="K25" s="335"/>
      <c r="L25" s="335"/>
      <c r="M25" s="300">
        <v>2.4500000000000002</v>
      </c>
      <c r="N25" s="300">
        <v>4.76</v>
      </c>
      <c r="O25" s="228" t="s">
        <v>482</v>
      </c>
      <c r="P25" s="228" t="s">
        <v>622</v>
      </c>
      <c r="Q25" s="228" t="s">
        <v>623</v>
      </c>
      <c r="R25" s="239" t="s">
        <v>475</v>
      </c>
      <c r="S25" s="239" t="s">
        <v>467</v>
      </c>
      <c r="T25" s="239" t="s">
        <v>468</v>
      </c>
      <c r="U25" s="335" t="s">
        <v>880</v>
      </c>
      <c r="V25" s="627"/>
      <c r="W25" s="627"/>
      <c r="X25" s="627"/>
      <c r="Y25" s="301" t="s">
        <v>874</v>
      </c>
    </row>
    <row r="26" spans="2:25" ht="15.95" customHeight="1" x14ac:dyDescent="0.15">
      <c r="B26" s="355"/>
      <c r="C26" s="628" t="s">
        <v>773</v>
      </c>
      <c r="D26" s="629"/>
      <c r="E26" s="175">
        <v>1</v>
      </c>
      <c r="F26" s="212">
        <v>207.7</v>
      </c>
      <c r="G26" s="228" t="s">
        <v>461</v>
      </c>
      <c r="H26" s="228" t="s">
        <v>470</v>
      </c>
      <c r="I26" s="228" t="s">
        <v>480</v>
      </c>
      <c r="J26" s="335" t="s">
        <v>500</v>
      </c>
      <c r="K26" s="335"/>
      <c r="L26" s="335"/>
      <c r="M26" s="300">
        <v>1.4</v>
      </c>
      <c r="N26" s="300">
        <v>2.59</v>
      </c>
      <c r="O26" s="228" t="s">
        <v>482</v>
      </c>
      <c r="P26" s="228" t="s">
        <v>622</v>
      </c>
      <c r="Q26" s="228" t="s">
        <v>623</v>
      </c>
      <c r="R26" s="239" t="s">
        <v>475</v>
      </c>
      <c r="S26" s="239" t="s">
        <v>467</v>
      </c>
      <c r="T26" s="239" t="s">
        <v>468</v>
      </c>
      <c r="U26" s="335" t="s">
        <v>880</v>
      </c>
      <c r="V26" s="627"/>
      <c r="W26" s="627"/>
      <c r="X26" s="627"/>
      <c r="Y26" s="301" t="s">
        <v>874</v>
      </c>
    </row>
    <row r="27" spans="2:25" ht="15.95" customHeight="1" x14ac:dyDescent="0.15">
      <c r="B27" s="355"/>
      <c r="C27" s="628" t="s">
        <v>773</v>
      </c>
      <c r="D27" s="629"/>
      <c r="E27" s="175">
        <v>2</v>
      </c>
      <c r="F27" s="212">
        <v>211.1</v>
      </c>
      <c r="G27" s="228" t="s">
        <v>461</v>
      </c>
      <c r="H27" s="228" t="s">
        <v>462</v>
      </c>
      <c r="I27" s="228" t="s">
        <v>480</v>
      </c>
      <c r="J27" s="335" t="s">
        <v>500</v>
      </c>
      <c r="K27" s="335"/>
      <c r="L27" s="335"/>
      <c r="M27" s="300">
        <v>3.9</v>
      </c>
      <c r="N27" s="300">
        <v>2.64</v>
      </c>
      <c r="O27" s="228" t="s">
        <v>482</v>
      </c>
      <c r="P27" s="228" t="s">
        <v>622</v>
      </c>
      <c r="Q27" s="228" t="s">
        <v>623</v>
      </c>
      <c r="R27" s="239" t="s">
        <v>475</v>
      </c>
      <c r="S27" s="239" t="s">
        <v>467</v>
      </c>
      <c r="T27" s="239" t="s">
        <v>468</v>
      </c>
      <c r="U27" s="335" t="s">
        <v>880</v>
      </c>
      <c r="V27" s="627"/>
      <c r="W27" s="627"/>
      <c r="X27" s="627"/>
      <c r="Y27" s="301" t="s">
        <v>874</v>
      </c>
    </row>
    <row r="28" spans="2:25" ht="15.95" customHeight="1" x14ac:dyDescent="0.15">
      <c r="B28" s="355"/>
      <c r="C28" s="628" t="s">
        <v>773</v>
      </c>
      <c r="D28" s="629"/>
      <c r="E28" s="175">
        <v>3</v>
      </c>
      <c r="F28" s="212">
        <v>211.7</v>
      </c>
      <c r="G28" s="228" t="s">
        <v>461</v>
      </c>
      <c r="H28" s="228" t="s">
        <v>470</v>
      </c>
      <c r="I28" s="228" t="s">
        <v>471</v>
      </c>
      <c r="J28" s="335" t="s">
        <v>464</v>
      </c>
      <c r="K28" s="335"/>
      <c r="L28" s="335"/>
      <c r="M28" s="300">
        <v>0.42000000000000004</v>
      </c>
      <c r="N28" s="300">
        <v>0.43</v>
      </c>
      <c r="O28" s="228" t="s">
        <v>623</v>
      </c>
      <c r="P28" s="228" t="s">
        <v>622</v>
      </c>
      <c r="Q28" s="228" t="s">
        <v>623</v>
      </c>
      <c r="R28" s="239" t="s">
        <v>475</v>
      </c>
      <c r="S28" s="239" t="s">
        <v>467</v>
      </c>
      <c r="T28" s="239" t="s">
        <v>468</v>
      </c>
      <c r="U28" s="335" t="s">
        <v>880</v>
      </c>
      <c r="V28" s="627"/>
      <c r="W28" s="627"/>
      <c r="X28" s="627"/>
      <c r="Y28" s="301" t="s">
        <v>874</v>
      </c>
    </row>
    <row r="29" spans="2:25" ht="15.95" customHeight="1" x14ac:dyDescent="0.15">
      <c r="B29" s="355"/>
      <c r="C29" s="628" t="s">
        <v>773</v>
      </c>
      <c r="D29" s="629"/>
      <c r="E29" s="175">
        <v>4</v>
      </c>
      <c r="F29" s="212">
        <v>216.8</v>
      </c>
      <c r="G29" s="228" t="s">
        <v>461</v>
      </c>
      <c r="H29" s="228" t="s">
        <v>499</v>
      </c>
      <c r="I29" s="228" t="s">
        <v>471</v>
      </c>
      <c r="J29" s="335" t="s">
        <v>472</v>
      </c>
      <c r="K29" s="335"/>
      <c r="L29" s="335"/>
      <c r="M29" s="300">
        <v>1.0000000000000002E-2</v>
      </c>
      <c r="N29" s="300">
        <v>0.03</v>
      </c>
      <c r="O29" s="228" t="s">
        <v>629</v>
      </c>
      <c r="P29" s="228" t="s">
        <v>622</v>
      </c>
      <c r="Q29" s="228" t="s">
        <v>629</v>
      </c>
      <c r="R29" s="239" t="s">
        <v>475</v>
      </c>
      <c r="S29" s="239" t="s">
        <v>476</v>
      </c>
      <c r="T29" s="239" t="s">
        <v>468</v>
      </c>
      <c r="U29" s="335" t="s">
        <v>880</v>
      </c>
      <c r="V29" s="627"/>
      <c r="W29" s="627"/>
      <c r="X29" s="627"/>
      <c r="Y29" s="302" t="s">
        <v>873</v>
      </c>
    </row>
    <row r="30" spans="2:25" ht="15.95" customHeight="1" x14ac:dyDescent="0.15">
      <c r="B30" s="355"/>
      <c r="C30" s="628" t="s">
        <v>773</v>
      </c>
      <c r="D30" s="629"/>
      <c r="E30" s="175">
        <v>5</v>
      </c>
      <c r="F30" s="212">
        <v>216.8</v>
      </c>
      <c r="G30" s="228" t="s">
        <v>461</v>
      </c>
      <c r="H30" s="228" t="s">
        <v>495</v>
      </c>
      <c r="I30" s="228" t="s">
        <v>480</v>
      </c>
      <c r="J30" s="335" t="s">
        <v>500</v>
      </c>
      <c r="K30" s="335"/>
      <c r="L30" s="335"/>
      <c r="M30" s="300">
        <v>4.05</v>
      </c>
      <c r="N30" s="300">
        <v>5.1599999999999993</v>
      </c>
      <c r="O30" s="228" t="s">
        <v>482</v>
      </c>
      <c r="P30" s="228" t="s">
        <v>622</v>
      </c>
      <c r="Q30" s="228" t="s">
        <v>623</v>
      </c>
      <c r="R30" s="239" t="s">
        <v>475</v>
      </c>
      <c r="S30" s="239" t="s">
        <v>467</v>
      </c>
      <c r="T30" s="239" t="s">
        <v>468</v>
      </c>
      <c r="U30" s="335" t="s">
        <v>880</v>
      </c>
      <c r="V30" s="627"/>
      <c r="W30" s="627"/>
      <c r="X30" s="627"/>
      <c r="Y30" s="301" t="s">
        <v>874</v>
      </c>
    </row>
    <row r="31" spans="2:25" ht="15.95" customHeight="1" x14ac:dyDescent="0.15">
      <c r="B31" s="355"/>
      <c r="C31" s="628" t="s">
        <v>782</v>
      </c>
      <c r="D31" s="629"/>
      <c r="E31" s="175">
        <v>1</v>
      </c>
      <c r="F31" s="212">
        <v>216.8</v>
      </c>
      <c r="G31" s="228" t="s">
        <v>461</v>
      </c>
      <c r="H31" s="228" t="s">
        <v>495</v>
      </c>
      <c r="I31" s="228" t="s">
        <v>471</v>
      </c>
      <c r="J31" s="335" t="s">
        <v>506</v>
      </c>
      <c r="K31" s="335"/>
      <c r="L31" s="335"/>
      <c r="M31" s="300">
        <v>0.35</v>
      </c>
      <c r="N31" s="300">
        <v>0.35</v>
      </c>
      <c r="O31" s="228" t="s">
        <v>482</v>
      </c>
      <c r="P31" s="228" t="s">
        <v>622</v>
      </c>
      <c r="Q31" s="228" t="s">
        <v>623</v>
      </c>
      <c r="R31" s="239" t="s">
        <v>475</v>
      </c>
      <c r="S31" s="239" t="s">
        <v>467</v>
      </c>
      <c r="T31" s="239" t="s">
        <v>468</v>
      </c>
      <c r="U31" s="335" t="s">
        <v>880</v>
      </c>
      <c r="V31" s="627"/>
      <c r="W31" s="627"/>
      <c r="X31" s="627"/>
      <c r="Y31" s="301" t="s">
        <v>874</v>
      </c>
    </row>
    <row r="32" spans="2:25" ht="15.95" customHeight="1" x14ac:dyDescent="0.15">
      <c r="B32" s="355"/>
      <c r="C32" s="628" t="s">
        <v>782</v>
      </c>
      <c r="D32" s="629"/>
      <c r="E32" s="175">
        <v>2</v>
      </c>
      <c r="F32" s="212">
        <v>217.1</v>
      </c>
      <c r="G32" s="228" t="s">
        <v>461</v>
      </c>
      <c r="H32" s="228" t="s">
        <v>470</v>
      </c>
      <c r="I32" s="228" t="s">
        <v>480</v>
      </c>
      <c r="J32" s="335" t="s">
        <v>500</v>
      </c>
      <c r="K32" s="335"/>
      <c r="L32" s="335"/>
      <c r="M32" s="300">
        <v>3.7</v>
      </c>
      <c r="N32" s="300">
        <v>2.59</v>
      </c>
      <c r="O32" s="228" t="s">
        <v>482</v>
      </c>
      <c r="P32" s="228" t="s">
        <v>622</v>
      </c>
      <c r="Q32" s="228" t="s">
        <v>623</v>
      </c>
      <c r="R32" s="239" t="s">
        <v>475</v>
      </c>
      <c r="S32" s="239" t="s">
        <v>467</v>
      </c>
      <c r="T32" s="239" t="s">
        <v>468</v>
      </c>
      <c r="U32" s="335" t="s">
        <v>880</v>
      </c>
      <c r="V32" s="627"/>
      <c r="W32" s="627"/>
      <c r="X32" s="627"/>
      <c r="Y32" s="301" t="s">
        <v>874</v>
      </c>
    </row>
    <row r="33" spans="2:25" ht="15.95" customHeight="1" x14ac:dyDescent="0.15">
      <c r="B33" s="355"/>
      <c r="C33" s="628" t="s">
        <v>782</v>
      </c>
      <c r="D33" s="629"/>
      <c r="E33" s="175">
        <v>3</v>
      </c>
      <c r="F33" s="212">
        <v>219.8</v>
      </c>
      <c r="G33" s="228" t="s">
        <v>461</v>
      </c>
      <c r="H33" s="228" t="s">
        <v>470</v>
      </c>
      <c r="I33" s="228" t="s">
        <v>471</v>
      </c>
      <c r="J33" s="335" t="s">
        <v>464</v>
      </c>
      <c r="K33" s="335"/>
      <c r="L33" s="335"/>
      <c r="M33" s="300">
        <v>0.55000000000000004</v>
      </c>
      <c r="N33" s="300">
        <v>0.42000000000000004</v>
      </c>
      <c r="O33" s="228" t="s">
        <v>482</v>
      </c>
      <c r="P33" s="228" t="s">
        <v>622</v>
      </c>
      <c r="Q33" s="228" t="s">
        <v>623</v>
      </c>
      <c r="R33" s="239" t="s">
        <v>475</v>
      </c>
      <c r="S33" s="239" t="s">
        <v>467</v>
      </c>
      <c r="T33" s="239" t="s">
        <v>468</v>
      </c>
      <c r="U33" s="335" t="s">
        <v>880</v>
      </c>
      <c r="V33" s="627"/>
      <c r="W33" s="627"/>
      <c r="X33" s="627"/>
      <c r="Y33" s="301" t="s">
        <v>874</v>
      </c>
    </row>
    <row r="34" spans="2:25" ht="15.95" customHeight="1" x14ac:dyDescent="0.15">
      <c r="B34" s="355"/>
      <c r="C34" s="628" t="s">
        <v>782</v>
      </c>
      <c r="D34" s="629"/>
      <c r="E34" s="175">
        <v>4</v>
      </c>
      <c r="F34" s="212">
        <v>222.5</v>
      </c>
      <c r="G34" s="228" t="s">
        <v>461</v>
      </c>
      <c r="H34" s="228" t="s">
        <v>462</v>
      </c>
      <c r="I34" s="228" t="s">
        <v>480</v>
      </c>
      <c r="J34" s="335" t="s">
        <v>500</v>
      </c>
      <c r="K34" s="335"/>
      <c r="L34" s="335"/>
      <c r="M34" s="300">
        <v>1.55</v>
      </c>
      <c r="N34" s="300">
        <v>2.59</v>
      </c>
      <c r="O34" s="228" t="s">
        <v>482</v>
      </c>
      <c r="P34" s="228" t="s">
        <v>622</v>
      </c>
      <c r="Q34" s="228" t="s">
        <v>623</v>
      </c>
      <c r="R34" s="239" t="s">
        <v>475</v>
      </c>
      <c r="S34" s="239" t="s">
        <v>467</v>
      </c>
      <c r="T34" s="239" t="s">
        <v>468</v>
      </c>
      <c r="U34" s="335" t="s">
        <v>880</v>
      </c>
      <c r="V34" s="627"/>
      <c r="W34" s="627"/>
      <c r="X34" s="627"/>
      <c r="Y34" s="301" t="s">
        <v>874</v>
      </c>
    </row>
    <row r="35" spans="2:25" ht="15.95" customHeight="1" x14ac:dyDescent="0.15">
      <c r="B35" s="355"/>
      <c r="C35" s="628" t="s">
        <v>782</v>
      </c>
      <c r="D35" s="629"/>
      <c r="E35" s="175">
        <v>5</v>
      </c>
      <c r="F35" s="212">
        <v>224.9</v>
      </c>
      <c r="G35" s="228" t="s">
        <v>461</v>
      </c>
      <c r="H35" s="228" t="s">
        <v>470</v>
      </c>
      <c r="I35" s="228" t="s">
        <v>471</v>
      </c>
      <c r="J35" s="335" t="s">
        <v>506</v>
      </c>
      <c r="K35" s="335"/>
      <c r="L35" s="335"/>
      <c r="M35" s="300">
        <v>0.05</v>
      </c>
      <c r="N35" s="300">
        <v>2.5000000000000001E-2</v>
      </c>
      <c r="O35" s="228" t="s">
        <v>482</v>
      </c>
      <c r="P35" s="228" t="s">
        <v>622</v>
      </c>
      <c r="Q35" s="228" t="s">
        <v>623</v>
      </c>
      <c r="R35" s="239" t="s">
        <v>475</v>
      </c>
      <c r="S35" s="239" t="s">
        <v>467</v>
      </c>
      <c r="T35" s="239" t="s">
        <v>468</v>
      </c>
      <c r="U35" s="335" t="s">
        <v>880</v>
      </c>
      <c r="V35" s="627"/>
      <c r="W35" s="627"/>
      <c r="X35" s="627"/>
      <c r="Y35" s="301" t="s">
        <v>874</v>
      </c>
    </row>
    <row r="36" spans="2:25" ht="15.95" customHeight="1" x14ac:dyDescent="0.15">
      <c r="B36" s="355"/>
      <c r="C36" s="628" t="s">
        <v>782</v>
      </c>
      <c r="D36" s="629"/>
      <c r="E36" s="175">
        <v>6</v>
      </c>
      <c r="F36" s="212">
        <v>225.9</v>
      </c>
      <c r="G36" s="228" t="s">
        <v>461</v>
      </c>
      <c r="H36" s="228" t="s">
        <v>495</v>
      </c>
      <c r="I36" s="228" t="s">
        <v>480</v>
      </c>
      <c r="J36" s="335" t="s">
        <v>500</v>
      </c>
      <c r="K36" s="335"/>
      <c r="L36" s="335"/>
      <c r="M36" s="300">
        <v>1.6</v>
      </c>
      <c r="N36" s="300">
        <v>2.59</v>
      </c>
      <c r="O36" s="228" t="s">
        <v>482</v>
      </c>
      <c r="P36" s="228" t="s">
        <v>622</v>
      </c>
      <c r="Q36" s="228" t="s">
        <v>623</v>
      </c>
      <c r="R36" s="239" t="s">
        <v>475</v>
      </c>
      <c r="S36" s="239" t="s">
        <v>467</v>
      </c>
      <c r="T36" s="239" t="s">
        <v>468</v>
      </c>
      <c r="U36" s="335" t="s">
        <v>880</v>
      </c>
      <c r="V36" s="627"/>
      <c r="W36" s="627"/>
      <c r="X36" s="627"/>
      <c r="Y36" s="301" t="s">
        <v>874</v>
      </c>
    </row>
    <row r="37" spans="2:25" ht="15.95" customHeight="1" x14ac:dyDescent="0.15">
      <c r="B37" s="355"/>
      <c r="C37" s="628" t="s">
        <v>782</v>
      </c>
      <c r="D37" s="629"/>
      <c r="E37" s="175">
        <v>7</v>
      </c>
      <c r="F37" s="212">
        <v>220.4</v>
      </c>
      <c r="G37" s="228" t="s">
        <v>461</v>
      </c>
      <c r="H37" s="228" t="s">
        <v>470</v>
      </c>
      <c r="I37" s="228" t="s">
        <v>480</v>
      </c>
      <c r="J37" s="335" t="s">
        <v>500</v>
      </c>
      <c r="K37" s="335"/>
      <c r="L37" s="335"/>
      <c r="M37" s="300">
        <v>1.3</v>
      </c>
      <c r="N37" s="228" t="s">
        <v>878</v>
      </c>
      <c r="O37" s="228" t="s">
        <v>622</v>
      </c>
      <c r="P37" s="228" t="s">
        <v>622</v>
      </c>
      <c r="Q37" s="228" t="s">
        <v>623</v>
      </c>
      <c r="R37" s="239" t="s">
        <v>475</v>
      </c>
      <c r="S37" s="239" t="s">
        <v>467</v>
      </c>
      <c r="T37" s="239" t="s">
        <v>468</v>
      </c>
      <c r="U37" s="335" t="s">
        <v>880</v>
      </c>
      <c r="V37" s="627"/>
      <c r="W37" s="627"/>
      <c r="X37" s="627"/>
      <c r="Y37" s="301" t="s">
        <v>877</v>
      </c>
    </row>
    <row r="38" spans="2:25" ht="15.95" customHeight="1" x14ac:dyDescent="0.15">
      <c r="B38" s="355"/>
      <c r="C38" s="628" t="s">
        <v>793</v>
      </c>
      <c r="D38" s="629"/>
      <c r="E38" s="175">
        <v>1</v>
      </c>
      <c r="F38" s="212">
        <v>226.3</v>
      </c>
      <c r="G38" s="228" t="s">
        <v>461</v>
      </c>
      <c r="H38" s="228" t="s">
        <v>470</v>
      </c>
      <c r="I38" s="228" t="s">
        <v>471</v>
      </c>
      <c r="J38" s="335" t="s">
        <v>506</v>
      </c>
      <c r="K38" s="335"/>
      <c r="L38" s="335"/>
      <c r="M38" s="300">
        <v>8.0000000000000016E-2</v>
      </c>
      <c r="N38" s="300">
        <v>0.06</v>
      </c>
      <c r="O38" s="228" t="s">
        <v>482</v>
      </c>
      <c r="P38" s="228" t="s">
        <v>622</v>
      </c>
      <c r="Q38" s="228" t="s">
        <v>623</v>
      </c>
      <c r="R38" s="239" t="s">
        <v>475</v>
      </c>
      <c r="S38" s="239" t="s">
        <v>467</v>
      </c>
      <c r="T38" s="239" t="s">
        <v>468</v>
      </c>
      <c r="U38" s="335" t="s">
        <v>880</v>
      </c>
      <c r="V38" s="627"/>
      <c r="W38" s="627"/>
      <c r="X38" s="627"/>
      <c r="Y38" s="301" t="s">
        <v>874</v>
      </c>
    </row>
    <row r="39" spans="2:25" ht="15.95" customHeight="1" x14ac:dyDescent="0.15">
      <c r="B39" s="355"/>
      <c r="C39" s="628" t="s">
        <v>793</v>
      </c>
      <c r="D39" s="629"/>
      <c r="E39" s="175">
        <v>2</v>
      </c>
      <c r="F39" s="212">
        <v>225.9</v>
      </c>
      <c r="G39" s="228" t="s">
        <v>461</v>
      </c>
      <c r="H39" s="228" t="s">
        <v>499</v>
      </c>
      <c r="I39" s="228" t="s">
        <v>471</v>
      </c>
      <c r="J39" s="335" t="s">
        <v>472</v>
      </c>
      <c r="K39" s="335"/>
      <c r="L39" s="335"/>
      <c r="M39" s="300">
        <v>6.9999999999999993E-2</v>
      </c>
      <c r="N39" s="300">
        <v>8.0000000000000016E-2</v>
      </c>
      <c r="O39" s="228" t="s">
        <v>629</v>
      </c>
      <c r="P39" s="228" t="s">
        <v>622</v>
      </c>
      <c r="Q39" s="228" t="s">
        <v>629</v>
      </c>
      <c r="R39" s="239" t="s">
        <v>475</v>
      </c>
      <c r="S39" s="239" t="s">
        <v>476</v>
      </c>
      <c r="T39" s="239" t="s">
        <v>468</v>
      </c>
      <c r="U39" s="335" t="s">
        <v>880</v>
      </c>
      <c r="V39" s="627"/>
      <c r="W39" s="627"/>
      <c r="X39" s="627"/>
      <c r="Y39" s="302" t="s">
        <v>873</v>
      </c>
    </row>
    <row r="40" spans="2:25" ht="15.95" customHeight="1" x14ac:dyDescent="0.15">
      <c r="B40" s="355"/>
      <c r="C40" s="628" t="s">
        <v>793</v>
      </c>
      <c r="D40" s="629"/>
      <c r="E40" s="175">
        <v>3</v>
      </c>
      <c r="F40" s="212">
        <v>227.5</v>
      </c>
      <c r="G40" s="228" t="s">
        <v>461</v>
      </c>
      <c r="H40" s="228" t="s">
        <v>462</v>
      </c>
      <c r="I40" s="228" t="s">
        <v>480</v>
      </c>
      <c r="J40" s="335" t="s">
        <v>500</v>
      </c>
      <c r="K40" s="335"/>
      <c r="L40" s="335"/>
      <c r="M40" s="300">
        <v>2.15</v>
      </c>
      <c r="N40" s="300">
        <v>10.95</v>
      </c>
      <c r="O40" s="228" t="s">
        <v>482</v>
      </c>
      <c r="P40" s="228" t="s">
        <v>622</v>
      </c>
      <c r="Q40" s="228" t="s">
        <v>623</v>
      </c>
      <c r="R40" s="239" t="s">
        <v>475</v>
      </c>
      <c r="S40" s="239" t="s">
        <v>467</v>
      </c>
      <c r="T40" s="239" t="s">
        <v>468</v>
      </c>
      <c r="U40" s="335" t="s">
        <v>880</v>
      </c>
      <c r="V40" s="627"/>
      <c r="W40" s="627"/>
      <c r="X40" s="627"/>
      <c r="Y40" s="301" t="s">
        <v>874</v>
      </c>
    </row>
    <row r="41" spans="2:25" ht="15.95" customHeight="1" x14ac:dyDescent="0.15">
      <c r="B41" s="422"/>
      <c r="C41" s="628" t="s">
        <v>793</v>
      </c>
      <c r="D41" s="629"/>
      <c r="E41" s="175">
        <v>4</v>
      </c>
      <c r="F41" s="212">
        <v>231</v>
      </c>
      <c r="G41" s="228" t="s">
        <v>461</v>
      </c>
      <c r="H41" s="228" t="s">
        <v>462</v>
      </c>
      <c r="I41" s="228" t="s">
        <v>480</v>
      </c>
      <c r="J41" s="335" t="s">
        <v>500</v>
      </c>
      <c r="K41" s="335"/>
      <c r="L41" s="335"/>
      <c r="M41" s="300">
        <v>2.0499999999999998</v>
      </c>
      <c r="N41" s="300">
        <v>9.9</v>
      </c>
      <c r="O41" s="228" t="s">
        <v>482</v>
      </c>
      <c r="P41" s="228" t="s">
        <v>622</v>
      </c>
      <c r="Q41" s="228" t="s">
        <v>623</v>
      </c>
      <c r="R41" s="239" t="s">
        <v>475</v>
      </c>
      <c r="S41" s="239" t="s">
        <v>467</v>
      </c>
      <c r="T41" s="239" t="s">
        <v>468</v>
      </c>
      <c r="U41" s="335" t="s">
        <v>880</v>
      </c>
      <c r="V41" s="627"/>
      <c r="W41" s="627"/>
      <c r="X41" s="627"/>
      <c r="Y41" s="301" t="s">
        <v>874</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65" t="s">
        <v>277</v>
      </c>
      <c r="D44" s="265"/>
      <c r="E44" s="265"/>
      <c r="F44" s="265"/>
      <c r="G44" s="265"/>
      <c r="H44" s="265"/>
      <c r="I44" s="265"/>
      <c r="J44" s="265"/>
      <c r="K44" s="265"/>
      <c r="L44" s="265"/>
      <c r="M44" s="265"/>
      <c r="N44" s="265"/>
      <c r="O44" s="265"/>
      <c r="P44" s="265"/>
      <c r="Q44" s="265"/>
      <c r="R44" s="265"/>
      <c r="S44" s="265"/>
      <c r="T44" s="265"/>
      <c r="U44" s="265"/>
      <c r="V44" s="265"/>
      <c r="W44" s="265"/>
      <c r="X44" s="265"/>
    </row>
    <row r="45" spans="2:25" ht="15.95" customHeight="1" x14ac:dyDescent="0.15">
      <c r="B45" s="265"/>
      <c r="C45" s="265" t="s">
        <v>278</v>
      </c>
      <c r="D45" s="265"/>
      <c r="E45" s="265"/>
      <c r="F45" s="265"/>
      <c r="G45" s="265"/>
      <c r="H45" s="265"/>
      <c r="I45" s="265"/>
      <c r="J45" s="265"/>
      <c r="K45" s="265"/>
      <c r="L45" s="265"/>
      <c r="M45" s="265"/>
      <c r="N45" s="265"/>
      <c r="O45" s="265"/>
      <c r="P45" s="265"/>
      <c r="Q45" s="265"/>
      <c r="R45" s="265"/>
      <c r="S45" s="265"/>
      <c r="T45" s="265"/>
      <c r="U45" s="265"/>
      <c r="V45" s="265"/>
      <c r="W45" s="265"/>
      <c r="X45" s="265"/>
    </row>
    <row r="46" spans="2:25" ht="15.95" customHeight="1" x14ac:dyDescent="0.15">
      <c r="B46" s="265"/>
      <c r="C46" s="265" t="s">
        <v>279</v>
      </c>
      <c r="D46" s="265"/>
      <c r="E46" s="265"/>
      <c r="F46" s="265"/>
      <c r="G46" s="265"/>
      <c r="H46" s="265"/>
      <c r="I46" s="265"/>
      <c r="J46" s="265"/>
      <c r="K46" s="265"/>
      <c r="L46" s="265"/>
      <c r="M46" s="265"/>
      <c r="N46" s="265"/>
      <c r="O46" s="265"/>
      <c r="P46" s="265"/>
      <c r="Q46" s="265"/>
      <c r="R46" s="265"/>
      <c r="S46" s="265"/>
      <c r="T46" s="265"/>
      <c r="U46" s="265"/>
      <c r="V46" s="265"/>
      <c r="W46" s="265"/>
      <c r="X46" s="265"/>
    </row>
    <row r="47" spans="2:25" ht="15.95" customHeight="1" x14ac:dyDescent="0.15">
      <c r="C47" s="3" t="s">
        <v>209</v>
      </c>
    </row>
  </sheetData>
  <autoFilter ref="I7:L8" xr:uid="{B7A029B3-36C0-47E7-8644-417C7EEBE2D0}">
    <filterColumn colId="1" showButton="0"/>
    <filterColumn colId="2" showButton="0"/>
  </autoFilter>
  <dataConsolidate/>
  <mergeCells count="134">
    <mergeCell ref="B2:X2"/>
    <mergeCell ref="B3:E3"/>
    <mergeCell ref="F3:H3"/>
    <mergeCell ref="I3:J3"/>
    <mergeCell ref="K3:N3"/>
    <mergeCell ref="O3:O4"/>
    <mergeCell ref="P3:S3"/>
    <mergeCell ref="T3:W4"/>
    <mergeCell ref="X3:Y4"/>
    <mergeCell ref="B4:E4"/>
    <mergeCell ref="F4:H4"/>
    <mergeCell ref="I4:J4"/>
    <mergeCell ref="K4:N4"/>
    <mergeCell ref="P4:S4"/>
    <mergeCell ref="Y5:Y8"/>
    <mergeCell ref="G7:G8"/>
    <mergeCell ref="H7:H8"/>
    <mergeCell ref="I7:I8"/>
    <mergeCell ref="J7:L8"/>
    <mergeCell ref="M7:M8"/>
    <mergeCell ref="N7:N8"/>
    <mergeCell ref="O7:O8"/>
    <mergeCell ref="P7:Q7"/>
    <mergeCell ref="G5:H6"/>
    <mergeCell ref="I5:N6"/>
    <mergeCell ref="P5:S6"/>
    <mergeCell ref="R7:R8"/>
    <mergeCell ref="S7:S8"/>
    <mergeCell ref="T7:T8"/>
    <mergeCell ref="U13:X13"/>
    <mergeCell ref="C14:D14"/>
    <mergeCell ref="J14:L14"/>
    <mergeCell ref="C17:D17"/>
    <mergeCell ref="J17:L17"/>
    <mergeCell ref="U17:X17"/>
    <mergeCell ref="C18:D18"/>
    <mergeCell ref="U7:X8"/>
    <mergeCell ref="T5:X6"/>
    <mergeCell ref="C5:D8"/>
    <mergeCell ref="E5:E8"/>
    <mergeCell ref="F5:F8"/>
    <mergeCell ref="U14:X14"/>
    <mergeCell ref="C15:D15"/>
    <mergeCell ref="J15:L15"/>
    <mergeCell ref="U15:X15"/>
    <mergeCell ref="C16:D16"/>
    <mergeCell ref="J16:L16"/>
    <mergeCell ref="U16:X16"/>
    <mergeCell ref="J18:L18"/>
    <mergeCell ref="U18:X18"/>
    <mergeCell ref="B9:B41"/>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C22:D22"/>
    <mergeCell ref="J22:L22"/>
    <mergeCell ref="U22:X22"/>
    <mergeCell ref="C23:D23"/>
    <mergeCell ref="J23:L23"/>
    <mergeCell ref="U23:X23"/>
    <mergeCell ref="C19:D19"/>
    <mergeCell ref="J19:L19"/>
    <mergeCell ref="U19:X19"/>
    <mergeCell ref="C24:D24"/>
    <mergeCell ref="J24:L24"/>
    <mergeCell ref="U24:X24"/>
    <mergeCell ref="C25:D25"/>
    <mergeCell ref="J25:L25"/>
    <mergeCell ref="U25:X25"/>
    <mergeCell ref="C20:D20"/>
    <mergeCell ref="J20:L20"/>
    <mergeCell ref="U20:X20"/>
    <mergeCell ref="C21:D21"/>
    <mergeCell ref="J21:L21"/>
    <mergeCell ref="U21:X21"/>
    <mergeCell ref="C29:D29"/>
    <mergeCell ref="J29:L29"/>
    <mergeCell ref="U29:X29"/>
    <mergeCell ref="C30:D30"/>
    <mergeCell ref="J30:L30"/>
    <mergeCell ref="U30:X30"/>
    <mergeCell ref="C26:D26"/>
    <mergeCell ref="J26:L26"/>
    <mergeCell ref="U26:X26"/>
    <mergeCell ref="C28:D28"/>
    <mergeCell ref="J28:L28"/>
    <mergeCell ref="U28:X28"/>
    <mergeCell ref="C27:D27"/>
    <mergeCell ref="J27:L27"/>
    <mergeCell ref="U27:X27"/>
    <mergeCell ref="C31:D31"/>
    <mergeCell ref="J31:L31"/>
    <mergeCell ref="U31:X31"/>
    <mergeCell ref="C32:D32"/>
    <mergeCell ref="J32:L32"/>
    <mergeCell ref="U32:X32"/>
    <mergeCell ref="C33:D33"/>
    <mergeCell ref="J33:L33"/>
    <mergeCell ref="U33:X33"/>
    <mergeCell ref="C36:D36"/>
    <mergeCell ref="J36:L36"/>
    <mergeCell ref="U36:X36"/>
    <mergeCell ref="C37:D37"/>
    <mergeCell ref="J37:L37"/>
    <mergeCell ref="U37:X37"/>
    <mergeCell ref="C34:D34"/>
    <mergeCell ref="J34:L34"/>
    <mergeCell ref="U34:X34"/>
    <mergeCell ref="C35:D35"/>
    <mergeCell ref="J35:L35"/>
    <mergeCell ref="U35:X35"/>
    <mergeCell ref="C41:D41"/>
    <mergeCell ref="J41:L41"/>
    <mergeCell ref="U41:X41"/>
    <mergeCell ref="C38:D38"/>
    <mergeCell ref="J38:L38"/>
    <mergeCell ref="U38:X38"/>
    <mergeCell ref="C39:D39"/>
    <mergeCell ref="J39:L39"/>
    <mergeCell ref="U39:X39"/>
    <mergeCell ref="C40:D40"/>
    <mergeCell ref="J40:L40"/>
    <mergeCell ref="U40:X40"/>
  </mergeCells>
  <phoneticPr fontId="11"/>
  <dataValidations disablePrompts="1" count="3">
    <dataValidation type="list" errorStyle="warning" allowBlank="1" showInputMessage="1" showErrorMessage="1" error="選択出来ません" sqref="H9:H41" xr:uid="{DEC8A066-9692-4B04-8962-DFEA7A5B20BB}">
      <formula1>INDIRECT(G9)</formula1>
    </dataValidation>
    <dataValidation allowBlank="1" showInputMessage="1" showErrorMessage="1" prompt="前回の定期点検年月日を入力" sqref="O6" xr:uid="{E14E8324-C3E5-4526-9EB3-AC9588BE1773}"/>
    <dataValidation allowBlank="1" showInputMessage="1" showErrorMessage="1" prompt="覆工スパン毎に連番を記入。_x000a_数値で入力する。" sqref="E9:E41" xr:uid="{38F1426B-6DDB-4651-A67C-20E3047FDC1E}"/>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CBC8C1F1-458F-4FB4-9AD6-E9BE0EB2A393}">
          <x14:formula1>
            <xm:f>'(参考)リスト'!$D$16:$D$18</xm:f>
          </x14:formula1>
          <xm:sqref>I9:I41</xm:sqref>
        </x14:dataValidation>
        <x14:dataValidation type="list" allowBlank="1" showInputMessage="1" showErrorMessage="1" xr:uid="{8E047418-E16F-4CC0-AD24-C860FED8F889}">
          <x14:formula1>
            <xm:f>'(参考)リスト'!$J$16:$J$18</xm:f>
          </x14:formula1>
          <xm:sqref>T9:T41</xm:sqref>
        </x14:dataValidation>
        <x14:dataValidation type="list" allowBlank="1" showInputMessage="1" showErrorMessage="1" xr:uid="{A0CC0BE5-E43F-47CA-990F-4151DEA84ED0}">
          <x14:formula1>
            <xm:f>'(参考)リスト'!$H$16:$H$17</xm:f>
          </x14:formula1>
          <xm:sqref>R9:R41</xm:sqref>
        </x14:dataValidation>
        <x14:dataValidation type="list" allowBlank="1" showInputMessage="1" showErrorMessage="1" xr:uid="{0D73251F-592F-4A2F-8F68-E915A9FD7D1F}">
          <x14:formula1>
            <xm:f>'(参考)リスト'!$I$16:$I$18</xm:f>
          </x14:formula1>
          <xm:sqref>S9:S41</xm:sqref>
        </x14:dataValidation>
        <x14:dataValidation type="list" allowBlank="1" showInputMessage="1" showErrorMessage="1" xr:uid="{5361C49D-2E5A-4E2E-ADB0-0077B9FF6325}">
          <x14:formula1>
            <xm:f>'(参考)リスト'!$F$16:$F$21</xm:f>
          </x14:formula1>
          <xm:sqref>O9:Q41</xm:sqref>
        </x14:dataValidation>
        <x14:dataValidation type="list" showInputMessage="1" showErrorMessage="1" xr:uid="{CE3271BD-99FC-4ED5-B734-FB1AFE51F15C}">
          <x14:formula1>
            <xm:f>'(参考)リスト'!$B$16:$B$21</xm:f>
          </x14:formula1>
          <xm:sqref>G9:G41</xm:sqref>
        </x14:dataValidation>
        <x14:dataValidation type="list" allowBlank="1" showInputMessage="1" showErrorMessage="1" xr:uid="{82C3583E-F57A-496A-BCE0-879FEECBEC88}">
          <x14:formula1>
            <xm:f>'(参考)リスト'!$E$16:$E$27</xm:f>
          </x14:formula1>
          <xm:sqref>J9:L41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F9DC-EBB8-4158-8828-166D633D45AF}">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5" t="s">
        <v>248</v>
      </c>
      <c r="C2" s="635"/>
      <c r="D2" s="635"/>
      <c r="E2" s="635"/>
      <c r="F2" s="636"/>
      <c r="G2" s="636"/>
      <c r="H2" s="636"/>
      <c r="I2" s="635"/>
      <c r="J2" s="635"/>
      <c r="K2" s="635"/>
      <c r="L2" s="635"/>
      <c r="M2" s="635"/>
      <c r="N2" s="635"/>
      <c r="O2" s="635"/>
      <c r="P2" s="635"/>
      <c r="Q2" s="635"/>
      <c r="R2" s="635"/>
      <c r="S2" s="635"/>
      <c r="T2" s="635"/>
      <c r="U2" s="635"/>
      <c r="V2" s="635"/>
      <c r="W2" s="635"/>
      <c r="X2" s="635"/>
      <c r="Y2" s="194"/>
    </row>
    <row r="3" spans="2:25" ht="20.100000000000001" customHeight="1" x14ac:dyDescent="0.15">
      <c r="B3" s="403" t="s">
        <v>60</v>
      </c>
      <c r="C3" s="424"/>
      <c r="D3" s="424"/>
      <c r="E3" s="424"/>
      <c r="F3" s="637" t="str">
        <f>'様式A-1'!D3</f>
        <v>ムクノトンネル　クダリ</v>
      </c>
      <c r="G3" s="637"/>
      <c r="H3" s="637"/>
      <c r="I3" s="327" t="s">
        <v>61</v>
      </c>
      <c r="J3" s="328"/>
      <c r="K3" s="329" t="str">
        <f>'様式A-1'!J3</f>
        <v>山口県道57号下関港線（下り）</v>
      </c>
      <c r="L3" s="330"/>
      <c r="M3" s="330"/>
      <c r="N3" s="331"/>
      <c r="O3" s="379" t="s">
        <v>249</v>
      </c>
      <c r="P3" s="658" t="str">
        <f>'様式B (1)'!$S$3</f>
        <v>アジア航測株式会社</v>
      </c>
      <c r="Q3" s="581"/>
      <c r="R3" s="581"/>
      <c r="S3" s="659"/>
      <c r="T3" s="619" t="s">
        <v>250</v>
      </c>
      <c r="U3" s="650"/>
      <c r="V3" s="650"/>
      <c r="W3" s="595"/>
      <c r="X3" s="654">
        <f>'様式B (1)'!$P$2</f>
        <v>45890</v>
      </c>
      <c r="Y3" s="655"/>
    </row>
    <row r="4" spans="2:25" ht="20.100000000000001" customHeight="1" x14ac:dyDescent="0.15">
      <c r="B4" s="350" t="s">
        <v>167</v>
      </c>
      <c r="C4" s="351"/>
      <c r="D4" s="351"/>
      <c r="E4" s="351"/>
      <c r="F4" s="649" t="str">
        <f>'様式A-1'!D4</f>
        <v>椋野トンネル（下り）</v>
      </c>
      <c r="G4" s="649"/>
      <c r="H4" s="649"/>
      <c r="I4" s="647" t="s">
        <v>168</v>
      </c>
      <c r="J4" s="648"/>
      <c r="K4" s="329" t="str">
        <f>'様式A-1'!R3</f>
        <v>山口県
下関土木建築事務所</v>
      </c>
      <c r="L4" s="330"/>
      <c r="M4" s="330"/>
      <c r="N4" s="331"/>
      <c r="O4" s="353"/>
      <c r="P4" s="660" t="str">
        <f>'様式B (1)'!$S$4</f>
        <v>飯田　琢巳</v>
      </c>
      <c r="Q4" s="582"/>
      <c r="R4" s="582"/>
      <c r="S4" s="653"/>
      <c r="T4" s="651"/>
      <c r="U4" s="652"/>
      <c r="V4" s="652"/>
      <c r="W4" s="653"/>
      <c r="X4" s="656"/>
      <c r="Y4" s="657"/>
    </row>
    <row r="5" spans="2:25" ht="15" customHeight="1" x14ac:dyDescent="0.15">
      <c r="B5" s="266"/>
      <c r="C5" s="641" t="s">
        <v>252</v>
      </c>
      <c r="D5" s="642"/>
      <c r="E5" s="638" t="s">
        <v>253</v>
      </c>
      <c r="F5" s="638" t="s">
        <v>254</v>
      </c>
      <c r="G5" s="641" t="s">
        <v>255</v>
      </c>
      <c r="H5" s="642"/>
      <c r="I5" s="403" t="s">
        <v>256</v>
      </c>
      <c r="J5" s="424"/>
      <c r="K5" s="424"/>
      <c r="L5" s="424"/>
      <c r="M5" s="424"/>
      <c r="N5" s="425"/>
      <c r="O5" s="209" t="s">
        <v>257</v>
      </c>
      <c r="P5" s="589" t="s">
        <v>258</v>
      </c>
      <c r="Q5" s="664"/>
      <c r="R5" s="664"/>
      <c r="S5" s="665"/>
      <c r="T5" s="641" t="s">
        <v>259</v>
      </c>
      <c r="U5" s="662"/>
      <c r="V5" s="662"/>
      <c r="W5" s="662"/>
      <c r="X5" s="642"/>
      <c r="Y5" s="638" t="s">
        <v>260</v>
      </c>
    </row>
    <row r="6" spans="2:25" ht="15" customHeight="1" x14ac:dyDescent="0.15">
      <c r="B6" s="266"/>
      <c r="C6" s="643"/>
      <c r="D6" s="644"/>
      <c r="E6" s="639"/>
      <c r="F6" s="639"/>
      <c r="G6" s="645"/>
      <c r="H6" s="646"/>
      <c r="I6" s="350"/>
      <c r="J6" s="351"/>
      <c r="K6" s="351"/>
      <c r="L6" s="351"/>
      <c r="M6" s="351"/>
      <c r="N6" s="352"/>
      <c r="O6" s="210">
        <v>44166</v>
      </c>
      <c r="P6" s="590"/>
      <c r="Q6" s="666"/>
      <c r="R6" s="666"/>
      <c r="S6" s="667"/>
      <c r="T6" s="645"/>
      <c r="U6" s="663"/>
      <c r="V6" s="663"/>
      <c r="W6" s="663"/>
      <c r="X6" s="646"/>
      <c r="Y6" s="639"/>
    </row>
    <row r="7" spans="2:25" ht="16.149999999999999" customHeight="1" x14ac:dyDescent="0.15">
      <c r="B7" s="266"/>
      <c r="C7" s="643"/>
      <c r="D7" s="644"/>
      <c r="E7" s="639"/>
      <c r="F7" s="639"/>
      <c r="G7" s="617" t="s">
        <v>261</v>
      </c>
      <c r="H7" s="617" t="s">
        <v>262</v>
      </c>
      <c r="I7" s="632" t="s">
        <v>263</v>
      </c>
      <c r="J7" s="632" t="s">
        <v>264</v>
      </c>
      <c r="K7" s="627"/>
      <c r="L7" s="627"/>
      <c r="M7" s="633" t="s">
        <v>265</v>
      </c>
      <c r="N7" s="634" t="s">
        <v>266</v>
      </c>
      <c r="O7" s="632" t="s">
        <v>267</v>
      </c>
      <c r="P7" s="418" t="s">
        <v>268</v>
      </c>
      <c r="Q7" s="627"/>
      <c r="R7" s="617" t="s">
        <v>269</v>
      </c>
      <c r="S7" s="617" t="s">
        <v>270</v>
      </c>
      <c r="T7" s="661" t="s">
        <v>271</v>
      </c>
      <c r="U7" s="617" t="s">
        <v>272</v>
      </c>
      <c r="V7" s="627"/>
      <c r="W7" s="627"/>
      <c r="X7" s="627"/>
      <c r="Y7" s="639"/>
    </row>
    <row r="8" spans="2:25" ht="16.149999999999999" customHeight="1" x14ac:dyDescent="0.15">
      <c r="B8" s="266"/>
      <c r="C8" s="645"/>
      <c r="D8" s="646"/>
      <c r="E8" s="640"/>
      <c r="F8" s="640"/>
      <c r="G8" s="631"/>
      <c r="H8" s="631"/>
      <c r="I8" s="627"/>
      <c r="J8" s="627"/>
      <c r="K8" s="627"/>
      <c r="L8" s="627"/>
      <c r="M8" s="627"/>
      <c r="N8" s="627"/>
      <c r="O8" s="627"/>
      <c r="P8" s="211" t="s">
        <v>273</v>
      </c>
      <c r="Q8" s="211" t="s">
        <v>274</v>
      </c>
      <c r="R8" s="627"/>
      <c r="S8" s="627"/>
      <c r="T8" s="627"/>
      <c r="U8" s="627"/>
      <c r="V8" s="627"/>
      <c r="W8" s="627"/>
      <c r="X8" s="627"/>
      <c r="Y8" s="640"/>
    </row>
    <row r="9" spans="2:25" ht="15.95" customHeight="1" x14ac:dyDescent="0.15">
      <c r="B9" s="354" t="s">
        <v>251</v>
      </c>
      <c r="C9" s="628" t="s">
        <v>793</v>
      </c>
      <c r="D9" s="629"/>
      <c r="E9" s="175">
        <v>5</v>
      </c>
      <c r="F9" s="212">
        <v>234.5</v>
      </c>
      <c r="G9" s="228" t="s">
        <v>461</v>
      </c>
      <c r="H9" s="228" t="s">
        <v>499</v>
      </c>
      <c r="I9" s="228" t="s">
        <v>471</v>
      </c>
      <c r="J9" s="335" t="s">
        <v>472</v>
      </c>
      <c r="K9" s="335"/>
      <c r="L9" s="335"/>
      <c r="M9" s="300">
        <v>4.0000000000000008E-2</v>
      </c>
      <c r="N9" s="300">
        <v>4.0000000000000008E-2</v>
      </c>
      <c r="O9" s="228" t="s">
        <v>629</v>
      </c>
      <c r="P9" s="228" t="s">
        <v>622</v>
      </c>
      <c r="Q9" s="228" t="s">
        <v>629</v>
      </c>
      <c r="R9" s="239" t="s">
        <v>475</v>
      </c>
      <c r="S9" s="239" t="s">
        <v>476</v>
      </c>
      <c r="T9" s="239" t="s">
        <v>468</v>
      </c>
      <c r="U9" s="335" t="s">
        <v>880</v>
      </c>
      <c r="V9" s="627"/>
      <c r="W9" s="627"/>
      <c r="X9" s="627"/>
      <c r="Y9" s="302" t="s">
        <v>873</v>
      </c>
    </row>
    <row r="10" spans="2:25" ht="15.95" customHeight="1" x14ac:dyDescent="0.15">
      <c r="B10" s="355"/>
      <c r="C10" s="628" t="s">
        <v>793</v>
      </c>
      <c r="D10" s="629"/>
      <c r="E10" s="175">
        <v>6</v>
      </c>
      <c r="F10" s="212">
        <v>234.5</v>
      </c>
      <c r="G10" s="228" t="s">
        <v>461</v>
      </c>
      <c r="H10" s="228" t="s">
        <v>495</v>
      </c>
      <c r="I10" s="228" t="s">
        <v>471</v>
      </c>
      <c r="J10" s="335" t="s">
        <v>472</v>
      </c>
      <c r="K10" s="335"/>
      <c r="L10" s="335"/>
      <c r="M10" s="300">
        <v>4.0000000000000008E-2</v>
      </c>
      <c r="N10" s="300">
        <v>4.0000000000000008E-2</v>
      </c>
      <c r="O10" s="228" t="s">
        <v>629</v>
      </c>
      <c r="P10" s="228" t="s">
        <v>622</v>
      </c>
      <c r="Q10" s="228" t="s">
        <v>629</v>
      </c>
      <c r="R10" s="239" t="s">
        <v>475</v>
      </c>
      <c r="S10" s="239" t="s">
        <v>476</v>
      </c>
      <c r="T10" s="239" t="s">
        <v>468</v>
      </c>
      <c r="U10" s="335" t="s">
        <v>880</v>
      </c>
      <c r="V10" s="627"/>
      <c r="W10" s="627"/>
      <c r="X10" s="627"/>
      <c r="Y10" s="302" t="s">
        <v>873</v>
      </c>
    </row>
    <row r="11" spans="2:25" ht="15.95" customHeight="1" x14ac:dyDescent="0.15">
      <c r="B11" s="355"/>
      <c r="C11" s="628" t="s">
        <v>803</v>
      </c>
      <c r="D11" s="629"/>
      <c r="E11" s="175">
        <v>1</v>
      </c>
      <c r="F11" s="212">
        <v>243.3</v>
      </c>
      <c r="G11" s="228" t="s">
        <v>461</v>
      </c>
      <c r="H11" s="228" t="s">
        <v>497</v>
      </c>
      <c r="I11" s="228" t="s">
        <v>480</v>
      </c>
      <c r="J11" s="335" t="s">
        <v>500</v>
      </c>
      <c r="K11" s="335"/>
      <c r="L11" s="335"/>
      <c r="M11" s="300">
        <v>1.55</v>
      </c>
      <c r="N11" s="300">
        <v>4.6399999999999997</v>
      </c>
      <c r="O11" s="228" t="s">
        <v>482</v>
      </c>
      <c r="P11" s="228" t="s">
        <v>622</v>
      </c>
      <c r="Q11" s="228" t="s">
        <v>623</v>
      </c>
      <c r="R11" s="239" t="s">
        <v>475</v>
      </c>
      <c r="S11" s="239" t="s">
        <v>467</v>
      </c>
      <c r="T11" s="239" t="s">
        <v>468</v>
      </c>
      <c r="U11" s="335" t="s">
        <v>880</v>
      </c>
      <c r="V11" s="627"/>
      <c r="W11" s="627"/>
      <c r="X11" s="627"/>
      <c r="Y11" s="301" t="s">
        <v>874</v>
      </c>
    </row>
    <row r="12" spans="2:25" ht="15.95" customHeight="1" x14ac:dyDescent="0.15">
      <c r="B12" s="355"/>
      <c r="C12" s="628" t="s">
        <v>803</v>
      </c>
      <c r="D12" s="629"/>
      <c r="E12" s="175">
        <v>2</v>
      </c>
      <c r="F12" s="212">
        <v>243.3</v>
      </c>
      <c r="G12" s="228" t="s">
        <v>461</v>
      </c>
      <c r="H12" s="228" t="s">
        <v>495</v>
      </c>
      <c r="I12" s="228" t="s">
        <v>480</v>
      </c>
      <c r="J12" s="335" t="s">
        <v>500</v>
      </c>
      <c r="K12" s="335"/>
      <c r="L12" s="335"/>
      <c r="M12" s="300">
        <v>3.35</v>
      </c>
      <c r="N12" s="300">
        <v>14</v>
      </c>
      <c r="O12" s="228" t="s">
        <v>482</v>
      </c>
      <c r="P12" s="228" t="s">
        <v>622</v>
      </c>
      <c r="Q12" s="228" t="s">
        <v>623</v>
      </c>
      <c r="R12" s="239" t="s">
        <v>475</v>
      </c>
      <c r="S12" s="239" t="s">
        <v>467</v>
      </c>
      <c r="T12" s="239" t="s">
        <v>468</v>
      </c>
      <c r="U12" s="335" t="s">
        <v>880</v>
      </c>
      <c r="V12" s="627"/>
      <c r="W12" s="627"/>
      <c r="X12" s="627"/>
      <c r="Y12" s="301" t="s">
        <v>874</v>
      </c>
    </row>
    <row r="13" spans="2:25" ht="15.95" customHeight="1" x14ac:dyDescent="0.15">
      <c r="B13" s="355"/>
      <c r="C13" s="628" t="s">
        <v>805</v>
      </c>
      <c r="D13" s="629"/>
      <c r="E13" s="175">
        <v>1</v>
      </c>
      <c r="F13" s="212">
        <v>243.3</v>
      </c>
      <c r="G13" s="228" t="s">
        <v>461</v>
      </c>
      <c r="H13" s="228" t="s">
        <v>499</v>
      </c>
      <c r="I13" s="228" t="s">
        <v>471</v>
      </c>
      <c r="J13" s="335" t="s">
        <v>506</v>
      </c>
      <c r="K13" s="335"/>
      <c r="L13" s="335"/>
      <c r="M13" s="300">
        <v>11.47</v>
      </c>
      <c r="N13" s="300">
        <v>11.47</v>
      </c>
      <c r="O13" s="228" t="s">
        <v>482</v>
      </c>
      <c r="P13" s="228" t="s">
        <v>622</v>
      </c>
      <c r="Q13" s="228" t="s">
        <v>623</v>
      </c>
      <c r="R13" s="239" t="s">
        <v>475</v>
      </c>
      <c r="S13" s="239" t="s">
        <v>467</v>
      </c>
      <c r="T13" s="239" t="s">
        <v>468</v>
      </c>
      <c r="U13" s="335" t="s">
        <v>880</v>
      </c>
      <c r="V13" s="627"/>
      <c r="W13" s="627"/>
      <c r="X13" s="627"/>
      <c r="Y13" s="301" t="s">
        <v>874</v>
      </c>
    </row>
    <row r="14" spans="2:25" ht="15.95" customHeight="1" x14ac:dyDescent="0.15">
      <c r="B14" s="355"/>
      <c r="C14" s="628" t="s">
        <v>805</v>
      </c>
      <c r="D14" s="629"/>
      <c r="E14" s="175">
        <v>2</v>
      </c>
      <c r="F14" s="212">
        <v>252.5</v>
      </c>
      <c r="G14" s="228" t="s">
        <v>461</v>
      </c>
      <c r="H14" s="228" t="s">
        <v>495</v>
      </c>
      <c r="I14" s="228" t="s">
        <v>480</v>
      </c>
      <c r="J14" s="335" t="s">
        <v>498</v>
      </c>
      <c r="K14" s="335"/>
      <c r="L14" s="335"/>
      <c r="M14" s="300">
        <v>0.09</v>
      </c>
      <c r="N14" s="228" t="s">
        <v>878</v>
      </c>
      <c r="O14" s="228" t="s">
        <v>622</v>
      </c>
      <c r="P14" s="228" t="s">
        <v>622</v>
      </c>
      <c r="Q14" s="228" t="s">
        <v>623</v>
      </c>
      <c r="R14" s="239" t="s">
        <v>475</v>
      </c>
      <c r="S14" s="239" t="s">
        <v>467</v>
      </c>
      <c r="T14" s="239" t="s">
        <v>468</v>
      </c>
      <c r="U14" s="335" t="s">
        <v>880</v>
      </c>
      <c r="V14" s="627"/>
      <c r="W14" s="627"/>
      <c r="X14" s="627"/>
      <c r="Y14" s="301" t="s">
        <v>874</v>
      </c>
    </row>
    <row r="15" spans="2:25" ht="15.95" customHeight="1" x14ac:dyDescent="0.15">
      <c r="B15" s="355"/>
      <c r="C15" s="628" t="s">
        <v>807</v>
      </c>
      <c r="D15" s="629"/>
      <c r="E15" s="175">
        <v>1</v>
      </c>
      <c r="F15" s="212">
        <v>252.5</v>
      </c>
      <c r="G15" s="228" t="s">
        <v>461</v>
      </c>
      <c r="H15" s="228" t="s">
        <v>499</v>
      </c>
      <c r="I15" s="228" t="s">
        <v>471</v>
      </c>
      <c r="J15" s="335" t="s">
        <v>506</v>
      </c>
      <c r="K15" s="335"/>
      <c r="L15" s="335"/>
      <c r="M15" s="300">
        <v>5.64</v>
      </c>
      <c r="N15" s="300">
        <v>5.64</v>
      </c>
      <c r="O15" s="228" t="s">
        <v>482</v>
      </c>
      <c r="P15" s="228" t="s">
        <v>622</v>
      </c>
      <c r="Q15" s="228" t="s">
        <v>623</v>
      </c>
      <c r="R15" s="239" t="s">
        <v>475</v>
      </c>
      <c r="S15" s="239" t="s">
        <v>467</v>
      </c>
      <c r="T15" s="239" t="s">
        <v>468</v>
      </c>
      <c r="U15" s="335" t="s">
        <v>880</v>
      </c>
      <c r="V15" s="627"/>
      <c r="W15" s="627"/>
      <c r="X15" s="627"/>
      <c r="Y15" s="301" t="s">
        <v>874</v>
      </c>
    </row>
    <row r="16" spans="2:25" ht="15.95" customHeight="1" x14ac:dyDescent="0.15">
      <c r="B16" s="355"/>
      <c r="C16" s="628" t="s">
        <v>807</v>
      </c>
      <c r="D16" s="629"/>
      <c r="E16" s="175">
        <v>2</v>
      </c>
      <c r="F16" s="212">
        <v>257.89999999999998</v>
      </c>
      <c r="G16" s="228" t="s">
        <v>461</v>
      </c>
      <c r="H16" s="228" t="s">
        <v>462</v>
      </c>
      <c r="I16" s="228" t="s">
        <v>480</v>
      </c>
      <c r="J16" s="335" t="s">
        <v>500</v>
      </c>
      <c r="K16" s="335"/>
      <c r="L16" s="335"/>
      <c r="M16" s="300">
        <v>3</v>
      </c>
      <c r="N16" s="300">
        <v>6.12</v>
      </c>
      <c r="O16" s="228" t="s">
        <v>482</v>
      </c>
      <c r="P16" s="228" t="s">
        <v>622</v>
      </c>
      <c r="Q16" s="228" t="s">
        <v>623</v>
      </c>
      <c r="R16" s="239" t="s">
        <v>475</v>
      </c>
      <c r="S16" s="239" t="s">
        <v>467</v>
      </c>
      <c r="T16" s="239" t="s">
        <v>468</v>
      </c>
      <c r="U16" s="335" t="s">
        <v>880</v>
      </c>
      <c r="V16" s="627"/>
      <c r="W16" s="627"/>
      <c r="X16" s="627"/>
      <c r="Y16" s="301" t="s">
        <v>874</v>
      </c>
    </row>
    <row r="17" spans="2:25" ht="15.95" customHeight="1" x14ac:dyDescent="0.15">
      <c r="B17" s="355"/>
      <c r="C17" s="628" t="s">
        <v>807</v>
      </c>
      <c r="D17" s="629"/>
      <c r="E17" s="175">
        <v>3</v>
      </c>
      <c r="F17" s="212">
        <v>261.5</v>
      </c>
      <c r="G17" s="228" t="s">
        <v>461</v>
      </c>
      <c r="H17" s="228" t="s">
        <v>470</v>
      </c>
      <c r="I17" s="228" t="s">
        <v>480</v>
      </c>
      <c r="J17" s="335" t="s">
        <v>500</v>
      </c>
      <c r="K17" s="335"/>
      <c r="L17" s="335"/>
      <c r="M17" s="300">
        <v>1.9</v>
      </c>
      <c r="N17" s="228" t="s">
        <v>878</v>
      </c>
      <c r="O17" s="228" t="s">
        <v>622</v>
      </c>
      <c r="P17" s="228" t="s">
        <v>622</v>
      </c>
      <c r="Q17" s="228" t="s">
        <v>623</v>
      </c>
      <c r="R17" s="239" t="s">
        <v>475</v>
      </c>
      <c r="S17" s="239" t="s">
        <v>467</v>
      </c>
      <c r="T17" s="239" t="s">
        <v>468</v>
      </c>
      <c r="U17" s="335" t="s">
        <v>880</v>
      </c>
      <c r="V17" s="627"/>
      <c r="W17" s="627"/>
      <c r="X17" s="627"/>
      <c r="Y17" s="301" t="s">
        <v>877</v>
      </c>
    </row>
    <row r="18" spans="2:25" ht="15.95" customHeight="1" x14ac:dyDescent="0.15">
      <c r="B18" s="355"/>
      <c r="C18" s="628" t="s">
        <v>812</v>
      </c>
      <c r="D18" s="629"/>
      <c r="E18" s="175">
        <v>1</v>
      </c>
      <c r="F18" s="212">
        <v>261.5</v>
      </c>
      <c r="G18" s="228" t="s">
        <v>461</v>
      </c>
      <c r="H18" s="228" t="s">
        <v>497</v>
      </c>
      <c r="I18" s="228" t="s">
        <v>471</v>
      </c>
      <c r="J18" s="335" t="s">
        <v>506</v>
      </c>
      <c r="K18" s="335"/>
      <c r="L18" s="335"/>
      <c r="M18" s="300">
        <v>0.78</v>
      </c>
      <c r="N18" s="300">
        <v>0.78</v>
      </c>
      <c r="O18" s="228" t="s">
        <v>482</v>
      </c>
      <c r="P18" s="228" t="s">
        <v>622</v>
      </c>
      <c r="Q18" s="228" t="s">
        <v>623</v>
      </c>
      <c r="R18" s="239" t="s">
        <v>475</v>
      </c>
      <c r="S18" s="239" t="s">
        <v>467</v>
      </c>
      <c r="T18" s="239" t="s">
        <v>468</v>
      </c>
      <c r="U18" s="335" t="s">
        <v>880</v>
      </c>
      <c r="V18" s="627"/>
      <c r="W18" s="627"/>
      <c r="X18" s="627"/>
      <c r="Y18" s="301" t="s">
        <v>874</v>
      </c>
    </row>
    <row r="19" spans="2:25" ht="15.95" customHeight="1" x14ac:dyDescent="0.15">
      <c r="B19" s="355"/>
      <c r="C19" s="628" t="s">
        <v>812</v>
      </c>
      <c r="D19" s="629"/>
      <c r="E19" s="175">
        <v>2</v>
      </c>
      <c r="F19" s="212">
        <v>266.7</v>
      </c>
      <c r="G19" s="228" t="s">
        <v>461</v>
      </c>
      <c r="H19" s="228" t="s">
        <v>470</v>
      </c>
      <c r="I19" s="228" t="s">
        <v>480</v>
      </c>
      <c r="J19" s="335" t="s">
        <v>500</v>
      </c>
      <c r="K19" s="335"/>
      <c r="L19" s="335"/>
      <c r="M19" s="300">
        <v>1.25</v>
      </c>
      <c r="N19" s="300">
        <v>1.1199999999999999</v>
      </c>
      <c r="O19" s="228" t="s">
        <v>482</v>
      </c>
      <c r="P19" s="228" t="s">
        <v>622</v>
      </c>
      <c r="Q19" s="228" t="s">
        <v>623</v>
      </c>
      <c r="R19" s="239" t="s">
        <v>475</v>
      </c>
      <c r="S19" s="239" t="s">
        <v>467</v>
      </c>
      <c r="T19" s="239" t="s">
        <v>468</v>
      </c>
      <c r="U19" s="335" t="s">
        <v>880</v>
      </c>
      <c r="V19" s="627"/>
      <c r="W19" s="627"/>
      <c r="X19" s="627"/>
      <c r="Y19" s="301" t="s">
        <v>874</v>
      </c>
    </row>
    <row r="20" spans="2:25" ht="15.95" customHeight="1" x14ac:dyDescent="0.15">
      <c r="B20" s="355"/>
      <c r="C20" s="628" t="s">
        <v>812</v>
      </c>
      <c r="D20" s="629"/>
      <c r="E20" s="175">
        <v>3</v>
      </c>
      <c r="F20" s="212">
        <v>269.8</v>
      </c>
      <c r="G20" s="228" t="s">
        <v>461</v>
      </c>
      <c r="H20" s="228" t="s">
        <v>470</v>
      </c>
      <c r="I20" s="228" t="s">
        <v>480</v>
      </c>
      <c r="J20" s="335" t="s">
        <v>500</v>
      </c>
      <c r="K20" s="335"/>
      <c r="L20" s="335"/>
      <c r="M20" s="300">
        <v>4.4000000000000004</v>
      </c>
      <c r="N20" s="300">
        <v>4.29</v>
      </c>
      <c r="O20" s="228" t="s">
        <v>482</v>
      </c>
      <c r="P20" s="228" t="s">
        <v>622</v>
      </c>
      <c r="Q20" s="228" t="s">
        <v>623</v>
      </c>
      <c r="R20" s="239" t="s">
        <v>475</v>
      </c>
      <c r="S20" s="239" t="s">
        <v>467</v>
      </c>
      <c r="T20" s="239" t="s">
        <v>468</v>
      </c>
      <c r="U20" s="335" t="s">
        <v>880</v>
      </c>
      <c r="V20" s="627"/>
      <c r="W20" s="627"/>
      <c r="X20" s="627"/>
      <c r="Y20" s="301" t="s">
        <v>874</v>
      </c>
    </row>
    <row r="21" spans="2:25" ht="15.95" customHeight="1" x14ac:dyDescent="0.15">
      <c r="B21" s="355"/>
      <c r="C21" s="628" t="s">
        <v>812</v>
      </c>
      <c r="D21" s="629"/>
      <c r="E21" s="175">
        <v>4</v>
      </c>
      <c r="F21" s="212">
        <v>270.3</v>
      </c>
      <c r="G21" s="228" t="s">
        <v>489</v>
      </c>
      <c r="H21" s="228" t="s">
        <v>512</v>
      </c>
      <c r="I21" s="228"/>
      <c r="J21" s="335" t="s">
        <v>506</v>
      </c>
      <c r="K21" s="335"/>
      <c r="L21" s="335"/>
      <c r="M21" s="300">
        <v>0.15</v>
      </c>
      <c r="N21" s="300">
        <v>0.15</v>
      </c>
      <c r="O21" s="228" t="s">
        <v>623</v>
      </c>
      <c r="P21" s="228" t="s">
        <v>622</v>
      </c>
      <c r="Q21" s="228"/>
      <c r="R21" s="239" t="s">
        <v>475</v>
      </c>
      <c r="S21" s="239" t="s">
        <v>475</v>
      </c>
      <c r="T21" s="239"/>
      <c r="U21" s="335" t="s">
        <v>880</v>
      </c>
      <c r="V21" s="627"/>
      <c r="W21" s="627"/>
      <c r="X21" s="627"/>
      <c r="Y21" s="239"/>
    </row>
    <row r="22" spans="2:25" ht="15.95" customHeight="1" x14ac:dyDescent="0.15">
      <c r="B22" s="355"/>
      <c r="C22" s="628" t="s">
        <v>812</v>
      </c>
      <c r="D22" s="629"/>
      <c r="E22" s="175">
        <v>5</v>
      </c>
      <c r="F22" s="212">
        <v>266.5</v>
      </c>
      <c r="G22" s="228" t="s">
        <v>461</v>
      </c>
      <c r="H22" s="228" t="s">
        <v>462</v>
      </c>
      <c r="I22" s="228" t="s">
        <v>480</v>
      </c>
      <c r="J22" s="335" t="s">
        <v>498</v>
      </c>
      <c r="K22" s="335"/>
      <c r="L22" s="335"/>
      <c r="M22" s="300">
        <v>0.12</v>
      </c>
      <c r="N22" s="228" t="s">
        <v>878</v>
      </c>
      <c r="O22" s="228" t="s">
        <v>622</v>
      </c>
      <c r="P22" s="228" t="s">
        <v>622</v>
      </c>
      <c r="Q22" s="228" t="s">
        <v>623</v>
      </c>
      <c r="R22" s="239" t="s">
        <v>475</v>
      </c>
      <c r="S22" s="239" t="s">
        <v>467</v>
      </c>
      <c r="T22" s="239" t="s">
        <v>468</v>
      </c>
      <c r="U22" s="335" t="s">
        <v>880</v>
      </c>
      <c r="V22" s="627"/>
      <c r="W22" s="627"/>
      <c r="X22" s="627"/>
      <c r="Y22" s="301" t="s">
        <v>877</v>
      </c>
    </row>
    <row r="23" spans="2:25" ht="15.95" customHeight="1" x14ac:dyDescent="0.15">
      <c r="B23" s="355"/>
      <c r="C23" s="628" t="s">
        <v>812</v>
      </c>
      <c r="D23" s="629"/>
      <c r="E23" s="175">
        <v>6</v>
      </c>
      <c r="F23" s="212">
        <v>266</v>
      </c>
      <c r="G23" s="228" t="s">
        <v>461</v>
      </c>
      <c r="H23" s="228" t="s">
        <v>462</v>
      </c>
      <c r="I23" s="228" t="s">
        <v>480</v>
      </c>
      <c r="J23" s="335" t="s">
        <v>500</v>
      </c>
      <c r="K23" s="335"/>
      <c r="L23" s="335"/>
      <c r="M23" s="300">
        <v>1.55</v>
      </c>
      <c r="N23" s="228" t="s">
        <v>878</v>
      </c>
      <c r="O23" s="228" t="s">
        <v>622</v>
      </c>
      <c r="P23" s="228" t="s">
        <v>622</v>
      </c>
      <c r="Q23" s="228" t="s">
        <v>623</v>
      </c>
      <c r="R23" s="239" t="s">
        <v>475</v>
      </c>
      <c r="S23" s="239" t="s">
        <v>467</v>
      </c>
      <c r="T23" s="239" t="s">
        <v>468</v>
      </c>
      <c r="U23" s="335" t="s">
        <v>880</v>
      </c>
      <c r="V23" s="627"/>
      <c r="W23" s="627"/>
      <c r="X23" s="627"/>
      <c r="Y23" s="301" t="s">
        <v>877</v>
      </c>
    </row>
    <row r="24" spans="2:25" ht="15.95" customHeight="1" x14ac:dyDescent="0.15">
      <c r="B24" s="355"/>
      <c r="C24" s="628" t="s">
        <v>820</v>
      </c>
      <c r="D24" s="629"/>
      <c r="E24" s="175">
        <v>1</v>
      </c>
      <c r="F24" s="212">
        <v>274.10000000000002</v>
      </c>
      <c r="G24" s="228" t="s">
        <v>461</v>
      </c>
      <c r="H24" s="228" t="s">
        <v>470</v>
      </c>
      <c r="I24" s="228" t="s">
        <v>480</v>
      </c>
      <c r="J24" s="335" t="s">
        <v>500</v>
      </c>
      <c r="K24" s="335"/>
      <c r="L24" s="335"/>
      <c r="M24" s="300">
        <v>2.8</v>
      </c>
      <c r="N24" s="300">
        <v>0.54</v>
      </c>
      <c r="O24" s="228" t="s">
        <v>482</v>
      </c>
      <c r="P24" s="228" t="s">
        <v>622</v>
      </c>
      <c r="Q24" s="228" t="s">
        <v>623</v>
      </c>
      <c r="R24" s="239" t="s">
        <v>475</v>
      </c>
      <c r="S24" s="239" t="s">
        <v>467</v>
      </c>
      <c r="T24" s="239" t="s">
        <v>468</v>
      </c>
      <c r="U24" s="335" t="s">
        <v>880</v>
      </c>
      <c r="V24" s="627"/>
      <c r="W24" s="627"/>
      <c r="X24" s="627"/>
      <c r="Y24" s="301" t="s">
        <v>874</v>
      </c>
    </row>
    <row r="25" spans="2:25" ht="15.95" customHeight="1" x14ac:dyDescent="0.15">
      <c r="B25" s="355"/>
      <c r="C25" s="628" t="s">
        <v>820</v>
      </c>
      <c r="D25" s="629"/>
      <c r="E25" s="175">
        <v>2</v>
      </c>
      <c r="F25" s="212">
        <v>270.3</v>
      </c>
      <c r="G25" s="228" t="s">
        <v>489</v>
      </c>
      <c r="H25" s="228" t="s">
        <v>512</v>
      </c>
      <c r="I25" s="228"/>
      <c r="J25" s="335" t="s">
        <v>506</v>
      </c>
      <c r="K25" s="335"/>
      <c r="L25" s="335"/>
      <c r="M25" s="300">
        <v>0.25</v>
      </c>
      <c r="N25" s="300">
        <v>0.25</v>
      </c>
      <c r="O25" s="228" t="s">
        <v>623</v>
      </c>
      <c r="P25" s="228" t="s">
        <v>622</v>
      </c>
      <c r="Q25" s="228"/>
      <c r="R25" s="239" t="s">
        <v>475</v>
      </c>
      <c r="S25" s="239" t="s">
        <v>475</v>
      </c>
      <c r="T25" s="239"/>
      <c r="U25" s="335" t="s">
        <v>880</v>
      </c>
      <c r="V25" s="627"/>
      <c r="W25" s="627"/>
      <c r="X25" s="627"/>
      <c r="Y25" s="239"/>
    </row>
    <row r="26" spans="2:25" ht="15.95" customHeight="1" x14ac:dyDescent="0.15">
      <c r="B26" s="355"/>
      <c r="C26" s="628" t="s">
        <v>820</v>
      </c>
      <c r="D26" s="629"/>
      <c r="E26" s="175">
        <v>3</v>
      </c>
      <c r="F26" s="212">
        <v>274.5</v>
      </c>
      <c r="G26" s="228" t="s">
        <v>489</v>
      </c>
      <c r="H26" s="228" t="s">
        <v>512</v>
      </c>
      <c r="I26" s="228"/>
      <c r="J26" s="335" t="s">
        <v>506</v>
      </c>
      <c r="K26" s="335"/>
      <c r="L26" s="335"/>
      <c r="M26" s="228" t="s">
        <v>726</v>
      </c>
      <c r="N26" s="228" t="s">
        <v>726</v>
      </c>
      <c r="O26" s="228" t="s">
        <v>623</v>
      </c>
      <c r="P26" s="228" t="s">
        <v>622</v>
      </c>
      <c r="Q26" s="228"/>
      <c r="R26" s="239" t="s">
        <v>475</v>
      </c>
      <c r="S26" s="239" t="s">
        <v>475</v>
      </c>
      <c r="T26" s="239"/>
      <c r="U26" s="335" t="s">
        <v>880</v>
      </c>
      <c r="V26" s="627"/>
      <c r="W26" s="627"/>
      <c r="X26" s="627"/>
      <c r="Y26" s="239"/>
    </row>
    <row r="27" spans="2:25" ht="15.95" customHeight="1" x14ac:dyDescent="0.15">
      <c r="B27" s="355"/>
      <c r="C27" s="628" t="s">
        <v>820</v>
      </c>
      <c r="D27" s="629"/>
      <c r="E27" s="175">
        <v>4</v>
      </c>
      <c r="F27" s="212">
        <v>270.3</v>
      </c>
      <c r="G27" s="228" t="s">
        <v>461</v>
      </c>
      <c r="H27" s="228" t="s">
        <v>499</v>
      </c>
      <c r="I27" s="228" t="s">
        <v>463</v>
      </c>
      <c r="J27" s="335" t="s">
        <v>487</v>
      </c>
      <c r="K27" s="335"/>
      <c r="L27" s="335"/>
      <c r="M27" s="228" t="s">
        <v>823</v>
      </c>
      <c r="N27" s="228" t="s">
        <v>878</v>
      </c>
      <c r="O27" s="228" t="s">
        <v>622</v>
      </c>
      <c r="P27" s="228" t="s">
        <v>622</v>
      </c>
      <c r="Q27" s="228" t="s">
        <v>623</v>
      </c>
      <c r="R27" s="239" t="s">
        <v>475</v>
      </c>
      <c r="S27" s="239" t="s">
        <v>467</v>
      </c>
      <c r="T27" s="239" t="s">
        <v>468</v>
      </c>
      <c r="U27" s="335" t="s">
        <v>880</v>
      </c>
      <c r="V27" s="627"/>
      <c r="W27" s="627"/>
      <c r="X27" s="627"/>
      <c r="Y27" s="301" t="s">
        <v>877</v>
      </c>
    </row>
    <row r="28" spans="2:25" ht="15.95" customHeight="1" x14ac:dyDescent="0.15">
      <c r="B28" s="355"/>
      <c r="C28" s="628" t="s">
        <v>824</v>
      </c>
      <c r="D28" s="629"/>
      <c r="E28" s="175">
        <v>1</v>
      </c>
      <c r="F28" s="212">
        <v>283.89999999999998</v>
      </c>
      <c r="G28" s="228" t="s">
        <v>461</v>
      </c>
      <c r="H28" s="228" t="s">
        <v>470</v>
      </c>
      <c r="I28" s="228" t="s">
        <v>480</v>
      </c>
      <c r="J28" s="335" t="s">
        <v>500</v>
      </c>
      <c r="K28" s="335"/>
      <c r="L28" s="335"/>
      <c r="M28" s="300">
        <v>2.4500000000000002</v>
      </c>
      <c r="N28" s="300">
        <v>2.82</v>
      </c>
      <c r="O28" s="228" t="s">
        <v>482</v>
      </c>
      <c r="P28" s="228" t="s">
        <v>622</v>
      </c>
      <c r="Q28" s="228" t="s">
        <v>623</v>
      </c>
      <c r="R28" s="239" t="s">
        <v>475</v>
      </c>
      <c r="S28" s="239" t="s">
        <v>467</v>
      </c>
      <c r="T28" s="239" t="s">
        <v>468</v>
      </c>
      <c r="U28" s="335" t="s">
        <v>880</v>
      </c>
      <c r="V28" s="627"/>
      <c r="W28" s="627"/>
      <c r="X28" s="627"/>
      <c r="Y28" s="301" t="s">
        <v>874</v>
      </c>
    </row>
    <row r="29" spans="2:25" ht="15.95" customHeight="1" x14ac:dyDescent="0.15">
      <c r="B29" s="355"/>
      <c r="C29" s="628" t="s">
        <v>824</v>
      </c>
      <c r="D29" s="629"/>
      <c r="E29" s="175">
        <v>2</v>
      </c>
      <c r="F29" s="212">
        <v>288</v>
      </c>
      <c r="G29" s="228" t="s">
        <v>461</v>
      </c>
      <c r="H29" s="228" t="s">
        <v>497</v>
      </c>
      <c r="I29" s="228" t="s">
        <v>480</v>
      </c>
      <c r="J29" s="335" t="s">
        <v>500</v>
      </c>
      <c r="K29" s="335"/>
      <c r="L29" s="335"/>
      <c r="M29" s="300">
        <v>3.1</v>
      </c>
      <c r="N29" s="300">
        <v>4.8000000000000007</v>
      </c>
      <c r="O29" s="228" t="s">
        <v>482</v>
      </c>
      <c r="P29" s="228" t="s">
        <v>622</v>
      </c>
      <c r="Q29" s="228" t="s">
        <v>623</v>
      </c>
      <c r="R29" s="239" t="s">
        <v>475</v>
      </c>
      <c r="S29" s="239" t="s">
        <v>467</v>
      </c>
      <c r="T29" s="239" t="s">
        <v>468</v>
      </c>
      <c r="U29" s="335" t="s">
        <v>880</v>
      </c>
      <c r="V29" s="627"/>
      <c r="W29" s="627"/>
      <c r="X29" s="627"/>
      <c r="Y29" s="301" t="s">
        <v>874</v>
      </c>
    </row>
    <row r="30" spans="2:25" ht="15.95" customHeight="1" x14ac:dyDescent="0.15">
      <c r="B30" s="355"/>
      <c r="C30" s="628" t="s">
        <v>824</v>
      </c>
      <c r="D30" s="629"/>
      <c r="E30" s="175">
        <v>3</v>
      </c>
      <c r="F30" s="212">
        <v>283.2</v>
      </c>
      <c r="G30" s="228" t="s">
        <v>461</v>
      </c>
      <c r="H30" s="228" t="s">
        <v>470</v>
      </c>
      <c r="I30" s="228" t="s">
        <v>480</v>
      </c>
      <c r="J30" s="335" t="s">
        <v>498</v>
      </c>
      <c r="K30" s="335"/>
      <c r="L30" s="335"/>
      <c r="M30" s="300">
        <v>2.0000000000000004E-2</v>
      </c>
      <c r="N30" s="228" t="s">
        <v>878</v>
      </c>
      <c r="O30" s="228" t="s">
        <v>622</v>
      </c>
      <c r="P30" s="228" t="s">
        <v>622</v>
      </c>
      <c r="Q30" s="228" t="s">
        <v>623</v>
      </c>
      <c r="R30" s="239" t="s">
        <v>475</v>
      </c>
      <c r="S30" s="239" t="s">
        <v>467</v>
      </c>
      <c r="T30" s="239" t="s">
        <v>468</v>
      </c>
      <c r="U30" s="335" t="s">
        <v>880</v>
      </c>
      <c r="V30" s="627"/>
      <c r="W30" s="627"/>
      <c r="X30" s="627"/>
      <c r="Y30" s="301" t="s">
        <v>877</v>
      </c>
    </row>
    <row r="31" spans="2:25" ht="15.95" customHeight="1" x14ac:dyDescent="0.15">
      <c r="B31" s="355"/>
      <c r="C31" s="628" t="s">
        <v>827</v>
      </c>
      <c r="D31" s="629"/>
      <c r="E31" s="175">
        <v>1</v>
      </c>
      <c r="F31" s="212">
        <v>291.2</v>
      </c>
      <c r="G31" s="228" t="s">
        <v>461</v>
      </c>
      <c r="H31" s="228" t="s">
        <v>470</v>
      </c>
      <c r="I31" s="228" t="s">
        <v>471</v>
      </c>
      <c r="J31" s="335" t="s">
        <v>506</v>
      </c>
      <c r="K31" s="335"/>
      <c r="L31" s="335"/>
      <c r="M31" s="300">
        <v>1.08</v>
      </c>
      <c r="N31" s="300">
        <v>0.44000000000000006</v>
      </c>
      <c r="O31" s="228" t="s">
        <v>482</v>
      </c>
      <c r="P31" s="228" t="s">
        <v>622</v>
      </c>
      <c r="Q31" s="228" t="s">
        <v>623</v>
      </c>
      <c r="R31" s="239" t="s">
        <v>475</v>
      </c>
      <c r="S31" s="239" t="s">
        <v>467</v>
      </c>
      <c r="T31" s="239" t="s">
        <v>468</v>
      </c>
      <c r="U31" s="335" t="s">
        <v>880</v>
      </c>
      <c r="V31" s="627"/>
      <c r="W31" s="627"/>
      <c r="X31" s="627"/>
      <c r="Y31" s="301" t="s">
        <v>874</v>
      </c>
    </row>
    <row r="32" spans="2:25" ht="15.95" customHeight="1" x14ac:dyDescent="0.15">
      <c r="B32" s="355"/>
      <c r="C32" s="628" t="s">
        <v>827</v>
      </c>
      <c r="D32" s="629"/>
      <c r="E32" s="175">
        <v>2</v>
      </c>
      <c r="F32" s="212">
        <v>293</v>
      </c>
      <c r="G32" s="228" t="s">
        <v>461</v>
      </c>
      <c r="H32" s="228" t="s">
        <v>470</v>
      </c>
      <c r="I32" s="228" t="s">
        <v>480</v>
      </c>
      <c r="J32" s="335" t="s">
        <v>500</v>
      </c>
      <c r="K32" s="335"/>
      <c r="L32" s="335"/>
      <c r="M32" s="300">
        <v>3.2</v>
      </c>
      <c r="N32" s="300">
        <v>5.36</v>
      </c>
      <c r="O32" s="228" t="s">
        <v>482</v>
      </c>
      <c r="P32" s="228" t="s">
        <v>622</v>
      </c>
      <c r="Q32" s="228" t="s">
        <v>623</v>
      </c>
      <c r="R32" s="239" t="s">
        <v>475</v>
      </c>
      <c r="S32" s="239" t="s">
        <v>467</v>
      </c>
      <c r="T32" s="239" t="s">
        <v>468</v>
      </c>
      <c r="U32" s="335" t="s">
        <v>880</v>
      </c>
      <c r="V32" s="627"/>
      <c r="W32" s="627"/>
      <c r="X32" s="627"/>
      <c r="Y32" s="301" t="s">
        <v>874</v>
      </c>
    </row>
    <row r="33" spans="2:25" ht="15.95" customHeight="1" x14ac:dyDescent="0.15">
      <c r="B33" s="355"/>
      <c r="C33" s="628" t="s">
        <v>827</v>
      </c>
      <c r="D33" s="629"/>
      <c r="E33" s="175">
        <v>3</v>
      </c>
      <c r="F33" s="212">
        <v>296.7</v>
      </c>
      <c r="G33" s="228" t="s">
        <v>461</v>
      </c>
      <c r="H33" s="228" t="s">
        <v>497</v>
      </c>
      <c r="I33" s="228" t="s">
        <v>480</v>
      </c>
      <c r="J33" s="335" t="s">
        <v>500</v>
      </c>
      <c r="K33" s="335"/>
      <c r="L33" s="335"/>
      <c r="M33" s="300">
        <v>3.3</v>
      </c>
      <c r="N33" s="300">
        <v>3.28</v>
      </c>
      <c r="O33" s="228" t="s">
        <v>482</v>
      </c>
      <c r="P33" s="228" t="s">
        <v>622</v>
      </c>
      <c r="Q33" s="228" t="s">
        <v>623</v>
      </c>
      <c r="R33" s="239" t="s">
        <v>475</v>
      </c>
      <c r="S33" s="239" t="s">
        <v>467</v>
      </c>
      <c r="T33" s="239" t="s">
        <v>468</v>
      </c>
      <c r="U33" s="335" t="s">
        <v>880</v>
      </c>
      <c r="V33" s="627"/>
      <c r="W33" s="627"/>
      <c r="X33" s="627"/>
      <c r="Y33" s="301" t="s">
        <v>874</v>
      </c>
    </row>
    <row r="34" spans="2:25" ht="15.95" customHeight="1" x14ac:dyDescent="0.15">
      <c r="B34" s="355"/>
      <c r="C34" s="628" t="s">
        <v>827</v>
      </c>
      <c r="D34" s="629"/>
      <c r="E34" s="175">
        <v>4</v>
      </c>
      <c r="F34" s="212">
        <v>294.89999999999998</v>
      </c>
      <c r="G34" s="228" t="s">
        <v>489</v>
      </c>
      <c r="H34" s="228" t="s">
        <v>512</v>
      </c>
      <c r="I34" s="228"/>
      <c r="J34" s="335" t="s">
        <v>506</v>
      </c>
      <c r="K34" s="335"/>
      <c r="L34" s="335"/>
      <c r="M34" s="228" t="s">
        <v>832</v>
      </c>
      <c r="N34" s="228" t="s">
        <v>832</v>
      </c>
      <c r="O34" s="228" t="s">
        <v>623</v>
      </c>
      <c r="P34" s="228" t="s">
        <v>622</v>
      </c>
      <c r="Q34" s="228"/>
      <c r="R34" s="239" t="s">
        <v>475</v>
      </c>
      <c r="S34" s="239" t="s">
        <v>475</v>
      </c>
      <c r="T34" s="239"/>
      <c r="U34" s="335" t="s">
        <v>880</v>
      </c>
      <c r="V34" s="627"/>
      <c r="W34" s="627"/>
      <c r="X34" s="627"/>
      <c r="Y34" s="239"/>
    </row>
    <row r="35" spans="2:25" ht="15.95" customHeight="1" x14ac:dyDescent="0.15">
      <c r="B35" s="355"/>
      <c r="C35" s="628" t="s">
        <v>827</v>
      </c>
      <c r="D35" s="629"/>
      <c r="E35" s="175">
        <v>5</v>
      </c>
      <c r="F35" s="212">
        <v>295.10000000000002</v>
      </c>
      <c r="G35" s="228" t="s">
        <v>461</v>
      </c>
      <c r="H35" s="228" t="s">
        <v>470</v>
      </c>
      <c r="I35" s="228" t="s">
        <v>480</v>
      </c>
      <c r="J35" s="335" t="s">
        <v>500</v>
      </c>
      <c r="K35" s="335"/>
      <c r="L35" s="335"/>
      <c r="M35" s="300">
        <v>1.45</v>
      </c>
      <c r="N35" s="228" t="s">
        <v>878</v>
      </c>
      <c r="O35" s="228" t="s">
        <v>622</v>
      </c>
      <c r="P35" s="228" t="s">
        <v>622</v>
      </c>
      <c r="Q35" s="228" t="s">
        <v>623</v>
      </c>
      <c r="R35" s="239" t="s">
        <v>475</v>
      </c>
      <c r="S35" s="239" t="s">
        <v>467</v>
      </c>
      <c r="T35" s="239" t="s">
        <v>468</v>
      </c>
      <c r="U35" s="335" t="s">
        <v>880</v>
      </c>
      <c r="V35" s="627"/>
      <c r="W35" s="627"/>
      <c r="X35" s="627"/>
      <c r="Y35" s="301" t="s">
        <v>877</v>
      </c>
    </row>
    <row r="36" spans="2:25" ht="15.95" customHeight="1" x14ac:dyDescent="0.15">
      <c r="B36" s="355"/>
      <c r="C36" s="628" t="s">
        <v>827</v>
      </c>
      <c r="D36" s="629"/>
      <c r="E36" s="175">
        <v>6</v>
      </c>
      <c r="F36" s="212">
        <v>292.89999999999998</v>
      </c>
      <c r="G36" s="228" t="s">
        <v>461</v>
      </c>
      <c r="H36" s="228" t="s">
        <v>462</v>
      </c>
      <c r="I36" s="228" t="s">
        <v>480</v>
      </c>
      <c r="J36" s="335" t="s">
        <v>500</v>
      </c>
      <c r="K36" s="335"/>
      <c r="L36" s="335"/>
      <c r="M36" s="300">
        <v>1.5</v>
      </c>
      <c r="N36" s="228" t="s">
        <v>878</v>
      </c>
      <c r="O36" s="228" t="s">
        <v>622</v>
      </c>
      <c r="P36" s="228" t="s">
        <v>622</v>
      </c>
      <c r="Q36" s="228" t="s">
        <v>623</v>
      </c>
      <c r="R36" s="239" t="s">
        <v>475</v>
      </c>
      <c r="S36" s="239" t="s">
        <v>467</v>
      </c>
      <c r="T36" s="239" t="s">
        <v>468</v>
      </c>
      <c r="U36" s="335" t="s">
        <v>880</v>
      </c>
      <c r="V36" s="627"/>
      <c r="W36" s="627"/>
      <c r="X36" s="627"/>
      <c r="Y36" s="301" t="s">
        <v>877</v>
      </c>
    </row>
    <row r="37" spans="2:25" ht="15.95" customHeight="1" x14ac:dyDescent="0.15">
      <c r="B37" s="355"/>
      <c r="C37" s="628" t="s">
        <v>834</v>
      </c>
      <c r="D37" s="629"/>
      <c r="E37" s="175">
        <v>1</v>
      </c>
      <c r="F37" s="212">
        <v>306</v>
      </c>
      <c r="G37" s="228" t="s">
        <v>461</v>
      </c>
      <c r="H37" s="228" t="s">
        <v>497</v>
      </c>
      <c r="I37" s="228" t="s">
        <v>480</v>
      </c>
      <c r="J37" s="335" t="s">
        <v>500</v>
      </c>
      <c r="K37" s="335"/>
      <c r="L37" s="335"/>
      <c r="M37" s="300">
        <v>3.3</v>
      </c>
      <c r="N37" s="300">
        <v>5.04</v>
      </c>
      <c r="O37" s="228" t="s">
        <v>482</v>
      </c>
      <c r="P37" s="228" t="s">
        <v>622</v>
      </c>
      <c r="Q37" s="228" t="s">
        <v>623</v>
      </c>
      <c r="R37" s="239" t="s">
        <v>475</v>
      </c>
      <c r="S37" s="239" t="s">
        <v>467</v>
      </c>
      <c r="T37" s="239" t="s">
        <v>468</v>
      </c>
      <c r="U37" s="335" t="s">
        <v>880</v>
      </c>
      <c r="V37" s="627"/>
      <c r="W37" s="627"/>
      <c r="X37" s="627"/>
      <c r="Y37" s="301" t="s">
        <v>874</v>
      </c>
    </row>
    <row r="38" spans="2:25" ht="15.95" customHeight="1" x14ac:dyDescent="0.15">
      <c r="B38" s="355"/>
      <c r="C38" s="628" t="s">
        <v>834</v>
      </c>
      <c r="D38" s="629"/>
      <c r="E38" s="175">
        <v>2</v>
      </c>
      <c r="F38" s="212">
        <v>306</v>
      </c>
      <c r="G38" s="228" t="s">
        <v>461</v>
      </c>
      <c r="H38" s="228" t="s">
        <v>495</v>
      </c>
      <c r="I38" s="228" t="s">
        <v>480</v>
      </c>
      <c r="J38" s="335" t="s">
        <v>500</v>
      </c>
      <c r="K38" s="335"/>
      <c r="L38" s="335"/>
      <c r="M38" s="300">
        <v>3.25</v>
      </c>
      <c r="N38" s="300">
        <v>2.52</v>
      </c>
      <c r="O38" s="228" t="s">
        <v>482</v>
      </c>
      <c r="P38" s="228" t="s">
        <v>622</v>
      </c>
      <c r="Q38" s="228" t="s">
        <v>623</v>
      </c>
      <c r="R38" s="239" t="s">
        <v>475</v>
      </c>
      <c r="S38" s="239" t="s">
        <v>467</v>
      </c>
      <c r="T38" s="239" t="s">
        <v>468</v>
      </c>
      <c r="U38" s="335" t="s">
        <v>880</v>
      </c>
      <c r="V38" s="627"/>
      <c r="W38" s="627"/>
      <c r="X38" s="627"/>
      <c r="Y38" s="301" t="s">
        <v>874</v>
      </c>
    </row>
    <row r="39" spans="2:25" ht="15.95" customHeight="1" x14ac:dyDescent="0.15">
      <c r="B39" s="355"/>
      <c r="C39" s="628" t="s">
        <v>838</v>
      </c>
      <c r="D39" s="629"/>
      <c r="E39" s="175">
        <v>1</v>
      </c>
      <c r="F39" s="212">
        <v>306</v>
      </c>
      <c r="G39" s="228" t="s">
        <v>461</v>
      </c>
      <c r="H39" s="228" t="s">
        <v>497</v>
      </c>
      <c r="I39" s="228" t="s">
        <v>471</v>
      </c>
      <c r="J39" s="335" t="s">
        <v>472</v>
      </c>
      <c r="K39" s="335"/>
      <c r="L39" s="335"/>
      <c r="M39" s="300">
        <v>0.12</v>
      </c>
      <c r="N39" s="300">
        <v>0.12</v>
      </c>
      <c r="O39" s="228" t="s">
        <v>629</v>
      </c>
      <c r="P39" s="228" t="s">
        <v>622</v>
      </c>
      <c r="Q39" s="228" t="s">
        <v>629</v>
      </c>
      <c r="R39" s="239" t="s">
        <v>475</v>
      </c>
      <c r="S39" s="239" t="s">
        <v>476</v>
      </c>
      <c r="T39" s="239" t="s">
        <v>468</v>
      </c>
      <c r="U39" s="335" t="s">
        <v>880</v>
      </c>
      <c r="V39" s="627"/>
      <c r="W39" s="627"/>
      <c r="X39" s="627"/>
      <c r="Y39" s="302" t="s">
        <v>873</v>
      </c>
    </row>
    <row r="40" spans="2:25" ht="15.95" customHeight="1" x14ac:dyDescent="0.15">
      <c r="B40" s="355"/>
      <c r="C40" s="628" t="s">
        <v>838</v>
      </c>
      <c r="D40" s="629"/>
      <c r="E40" s="175">
        <v>2</v>
      </c>
      <c r="F40" s="212">
        <v>310.3</v>
      </c>
      <c r="G40" s="228" t="s">
        <v>461</v>
      </c>
      <c r="H40" s="228" t="s">
        <v>470</v>
      </c>
      <c r="I40" s="228" t="s">
        <v>471</v>
      </c>
      <c r="J40" s="335" t="s">
        <v>464</v>
      </c>
      <c r="K40" s="335"/>
      <c r="L40" s="335"/>
      <c r="M40" s="300">
        <v>0.51</v>
      </c>
      <c r="N40" s="300">
        <v>0.63</v>
      </c>
      <c r="O40" s="228" t="s">
        <v>482</v>
      </c>
      <c r="P40" s="228" t="s">
        <v>622</v>
      </c>
      <c r="Q40" s="228" t="s">
        <v>623</v>
      </c>
      <c r="R40" s="239" t="s">
        <v>475</v>
      </c>
      <c r="S40" s="239" t="s">
        <v>467</v>
      </c>
      <c r="T40" s="239" t="s">
        <v>468</v>
      </c>
      <c r="U40" s="335" t="s">
        <v>880</v>
      </c>
      <c r="V40" s="627"/>
      <c r="W40" s="627"/>
      <c r="X40" s="627"/>
      <c r="Y40" s="301" t="s">
        <v>874</v>
      </c>
    </row>
    <row r="41" spans="2:25" ht="15.95" customHeight="1" x14ac:dyDescent="0.15">
      <c r="B41" s="422"/>
      <c r="C41" s="628" t="s">
        <v>838</v>
      </c>
      <c r="D41" s="629"/>
      <c r="E41" s="175">
        <v>3</v>
      </c>
      <c r="F41" s="212">
        <v>314.8</v>
      </c>
      <c r="G41" s="228" t="s">
        <v>461</v>
      </c>
      <c r="H41" s="228" t="s">
        <v>495</v>
      </c>
      <c r="I41" s="228" t="s">
        <v>471</v>
      </c>
      <c r="J41" s="335" t="s">
        <v>472</v>
      </c>
      <c r="K41" s="335"/>
      <c r="L41" s="335"/>
      <c r="M41" s="300">
        <v>0.06</v>
      </c>
      <c r="N41" s="300">
        <v>0.06</v>
      </c>
      <c r="O41" s="228" t="s">
        <v>629</v>
      </c>
      <c r="P41" s="228" t="s">
        <v>622</v>
      </c>
      <c r="Q41" s="228" t="s">
        <v>629</v>
      </c>
      <c r="R41" s="239" t="s">
        <v>475</v>
      </c>
      <c r="S41" s="239" t="s">
        <v>476</v>
      </c>
      <c r="T41" s="239" t="s">
        <v>468</v>
      </c>
      <c r="U41" s="335" t="s">
        <v>880</v>
      </c>
      <c r="V41" s="627"/>
      <c r="W41" s="627"/>
      <c r="X41" s="627"/>
      <c r="Y41" s="302" t="s">
        <v>873</v>
      </c>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65" t="s">
        <v>277</v>
      </c>
      <c r="D44" s="265"/>
      <c r="E44" s="265"/>
      <c r="F44" s="265"/>
      <c r="G44" s="265"/>
      <c r="H44" s="265"/>
      <c r="I44" s="265"/>
      <c r="J44" s="265"/>
      <c r="K44" s="265"/>
      <c r="L44" s="265"/>
      <c r="M44" s="265"/>
      <c r="N44" s="265"/>
      <c r="O44" s="265"/>
      <c r="P44" s="265"/>
      <c r="Q44" s="265"/>
      <c r="R44" s="265"/>
      <c r="S44" s="265"/>
      <c r="T44" s="265"/>
      <c r="U44" s="265"/>
      <c r="V44" s="265"/>
      <c r="W44" s="265"/>
      <c r="X44" s="265"/>
    </row>
    <row r="45" spans="2:25" ht="15.95" customHeight="1" x14ac:dyDescent="0.15">
      <c r="B45" s="265"/>
      <c r="C45" s="265" t="s">
        <v>278</v>
      </c>
      <c r="D45" s="265"/>
      <c r="E45" s="265"/>
      <c r="F45" s="265"/>
      <c r="G45" s="265"/>
      <c r="H45" s="265"/>
      <c r="I45" s="265"/>
      <c r="J45" s="265"/>
      <c r="K45" s="265"/>
      <c r="L45" s="265"/>
      <c r="M45" s="265"/>
      <c r="N45" s="265"/>
      <c r="O45" s="265"/>
      <c r="P45" s="265"/>
      <c r="Q45" s="265"/>
      <c r="R45" s="265"/>
      <c r="S45" s="265"/>
      <c r="T45" s="265"/>
      <c r="U45" s="265"/>
      <c r="V45" s="265"/>
      <c r="W45" s="265"/>
      <c r="X45" s="265"/>
    </row>
    <row r="46" spans="2:25" ht="15.95" customHeight="1" x14ac:dyDescent="0.15">
      <c r="B46" s="265"/>
      <c r="C46" s="265" t="s">
        <v>279</v>
      </c>
      <c r="D46" s="265"/>
      <c r="E46" s="265"/>
      <c r="F46" s="265"/>
      <c r="G46" s="265"/>
      <c r="H46" s="265"/>
      <c r="I46" s="265"/>
      <c r="J46" s="265"/>
      <c r="K46" s="265"/>
      <c r="L46" s="265"/>
      <c r="M46" s="265"/>
      <c r="N46" s="265"/>
      <c r="O46" s="265"/>
      <c r="P46" s="265"/>
      <c r="Q46" s="265"/>
      <c r="R46" s="265"/>
      <c r="S46" s="265"/>
      <c r="T46" s="265"/>
      <c r="U46" s="265"/>
      <c r="V46" s="265"/>
      <c r="W46" s="265"/>
      <c r="X46" s="265"/>
    </row>
    <row r="47" spans="2:25" ht="15.95" customHeight="1" x14ac:dyDescent="0.15">
      <c r="C47" s="3" t="s">
        <v>209</v>
      </c>
    </row>
  </sheetData>
  <autoFilter ref="I7:L8" xr:uid="{CBB3F9DC-EBB8-4158-8828-166D633D45AF}">
    <filterColumn colId="1" showButton="0"/>
    <filterColumn colId="2" showButton="0"/>
  </autoFilter>
  <dataConsolidate/>
  <mergeCells count="134">
    <mergeCell ref="B2:X2"/>
    <mergeCell ref="B3:E3"/>
    <mergeCell ref="F3:H3"/>
    <mergeCell ref="I3:J3"/>
    <mergeCell ref="K3:N3"/>
    <mergeCell ref="O3:O4"/>
    <mergeCell ref="P3:S3"/>
    <mergeCell ref="T3:W4"/>
    <mergeCell ref="X3:Y4"/>
    <mergeCell ref="B4:E4"/>
    <mergeCell ref="F4:H4"/>
    <mergeCell ref="I4:J4"/>
    <mergeCell ref="K4:N4"/>
    <mergeCell ref="P4:S4"/>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9:B41"/>
    <mergeCell ref="C9:D9"/>
    <mergeCell ref="J9:L9"/>
    <mergeCell ref="U9:X9"/>
    <mergeCell ref="C10:D10"/>
    <mergeCell ref="J10:L10"/>
    <mergeCell ref="U10:X10"/>
    <mergeCell ref="R7:R8"/>
    <mergeCell ref="S7:S8"/>
    <mergeCell ref="T7:T8"/>
    <mergeCell ref="U7:X8"/>
    <mergeCell ref="C13:D13"/>
    <mergeCell ref="J13:L13"/>
    <mergeCell ref="U13:X13"/>
    <mergeCell ref="C14:D14"/>
    <mergeCell ref="J14:L14"/>
    <mergeCell ref="U14:X14"/>
    <mergeCell ref="C11:D11"/>
    <mergeCell ref="J11:L11"/>
    <mergeCell ref="U11:X11"/>
    <mergeCell ref="C12:D12"/>
    <mergeCell ref="J12:L12"/>
    <mergeCell ref="U12:X12"/>
    <mergeCell ref="C15:D15"/>
    <mergeCell ref="J15:L15"/>
    <mergeCell ref="U15:X15"/>
    <mergeCell ref="C16:D16"/>
    <mergeCell ref="J16:L16"/>
    <mergeCell ref="U16:X16"/>
    <mergeCell ref="C17:D17"/>
    <mergeCell ref="J17:L17"/>
    <mergeCell ref="U17:X17"/>
    <mergeCell ref="C19:D19"/>
    <mergeCell ref="J19:L19"/>
    <mergeCell ref="U19:X19"/>
    <mergeCell ref="C18:D18"/>
    <mergeCell ref="J18:L18"/>
    <mergeCell ref="U18:X18"/>
    <mergeCell ref="C20:D20"/>
    <mergeCell ref="J20:L20"/>
    <mergeCell ref="U20:X20"/>
    <mergeCell ref="C23:D23"/>
    <mergeCell ref="J23:L23"/>
    <mergeCell ref="U23:X23"/>
    <mergeCell ref="C21:D21"/>
    <mergeCell ref="J21:L21"/>
    <mergeCell ref="U21:X21"/>
    <mergeCell ref="C22:D22"/>
    <mergeCell ref="J22:L22"/>
    <mergeCell ref="U22:X22"/>
    <mergeCell ref="C24:D24"/>
    <mergeCell ref="J24:L24"/>
    <mergeCell ref="U24:X24"/>
    <mergeCell ref="C28:D28"/>
    <mergeCell ref="J28:L28"/>
    <mergeCell ref="U28:X28"/>
    <mergeCell ref="C29:D29"/>
    <mergeCell ref="J29:L29"/>
    <mergeCell ref="U29:X29"/>
    <mergeCell ref="C25:D25"/>
    <mergeCell ref="J25:L25"/>
    <mergeCell ref="U25:X25"/>
    <mergeCell ref="C26:D26"/>
    <mergeCell ref="J26:L26"/>
    <mergeCell ref="U26:X26"/>
    <mergeCell ref="C27:D27"/>
    <mergeCell ref="J27:L27"/>
    <mergeCell ref="U27:X27"/>
    <mergeCell ref="C30:D30"/>
    <mergeCell ref="J30:L30"/>
    <mergeCell ref="U30:X30"/>
    <mergeCell ref="C32:D32"/>
    <mergeCell ref="J32:L32"/>
    <mergeCell ref="U32:X32"/>
    <mergeCell ref="C33:D33"/>
    <mergeCell ref="J33:L33"/>
    <mergeCell ref="U33:X33"/>
    <mergeCell ref="C31:D31"/>
    <mergeCell ref="J31:L31"/>
    <mergeCell ref="U31:X31"/>
    <mergeCell ref="C36:D36"/>
    <mergeCell ref="J36:L36"/>
    <mergeCell ref="U36:X36"/>
    <mergeCell ref="C34:D34"/>
    <mergeCell ref="J34:L34"/>
    <mergeCell ref="U34:X34"/>
    <mergeCell ref="C35:D35"/>
    <mergeCell ref="J35:L35"/>
    <mergeCell ref="U35:X35"/>
    <mergeCell ref="C37:D37"/>
    <mergeCell ref="J37:L37"/>
    <mergeCell ref="U37:X37"/>
    <mergeCell ref="U40:X40"/>
    <mergeCell ref="C41:D41"/>
    <mergeCell ref="J41:L41"/>
    <mergeCell ref="U41:X41"/>
    <mergeCell ref="C38:D38"/>
    <mergeCell ref="J38:L38"/>
    <mergeCell ref="U38:X38"/>
    <mergeCell ref="C39:D39"/>
    <mergeCell ref="J39:L39"/>
    <mergeCell ref="U39:X39"/>
    <mergeCell ref="C40:D40"/>
    <mergeCell ref="J40:L40"/>
  </mergeCells>
  <phoneticPr fontId="11"/>
  <dataValidations count="3">
    <dataValidation allowBlank="1" showInputMessage="1" showErrorMessage="1" prompt="覆工スパン毎に連番を記入。_x000a_数値で入力する。" sqref="E9:E41" xr:uid="{ECE8F299-E332-4F6E-8EDE-6A8ECA782D79}"/>
    <dataValidation allowBlank="1" showInputMessage="1" showErrorMessage="1" prompt="前回の定期点検年月日を入力" sqref="O6" xr:uid="{ABB0FDC1-8EE0-437D-BB07-164A7954FDBF}"/>
    <dataValidation type="list" errorStyle="warning" allowBlank="1" showInputMessage="1" showErrorMessage="1" error="選択出来ません" sqref="H9:H41" xr:uid="{315D31DB-D710-4723-97EE-D2C40365845A}">
      <formula1>INDIRECT(G9)</formula1>
    </dataValidation>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A48F1E9C-0744-4FDE-A168-4BBB5BE946D8}">
          <x14:formula1>
            <xm:f>'(参考)リスト'!$E$16:$E$27</xm:f>
          </x14:formula1>
          <xm:sqref>J9:L41</xm:sqref>
        </x14:dataValidation>
        <x14:dataValidation type="list" showInputMessage="1" showErrorMessage="1" xr:uid="{510B7008-1F47-4915-B1E9-BD69443CC6FD}">
          <x14:formula1>
            <xm:f>'(参考)リスト'!$B$16:$B$21</xm:f>
          </x14:formula1>
          <xm:sqref>G9:G41</xm:sqref>
        </x14:dataValidation>
        <x14:dataValidation type="list" allowBlank="1" showInputMessage="1" showErrorMessage="1" xr:uid="{0E2DC2CA-4D48-421A-83D9-76237BB04A92}">
          <x14:formula1>
            <xm:f>'(参考)リスト'!$F$16:$F$21</xm:f>
          </x14:formula1>
          <xm:sqref>O9:Q41</xm:sqref>
        </x14:dataValidation>
        <x14:dataValidation type="list" allowBlank="1" showInputMessage="1" showErrorMessage="1" xr:uid="{A99814CF-C71F-44CB-85D8-200E67F73AB2}">
          <x14:formula1>
            <xm:f>'(参考)リスト'!$I$16:$I$18</xm:f>
          </x14:formula1>
          <xm:sqref>S9:S41</xm:sqref>
        </x14:dataValidation>
        <x14:dataValidation type="list" allowBlank="1" showInputMessage="1" showErrorMessage="1" xr:uid="{48C6FEC2-1F7D-4DE5-9D04-A870EA2A46D7}">
          <x14:formula1>
            <xm:f>'(参考)リスト'!$H$16:$H$17</xm:f>
          </x14:formula1>
          <xm:sqref>R9:R41</xm:sqref>
        </x14:dataValidation>
        <x14:dataValidation type="list" allowBlank="1" showInputMessage="1" showErrorMessage="1" xr:uid="{EA347E82-5F74-4D98-9359-6434D52B7180}">
          <x14:formula1>
            <xm:f>'(参考)リスト'!$J$16:$J$18</xm:f>
          </x14:formula1>
          <xm:sqref>T9:T41</xm:sqref>
        </x14:dataValidation>
        <x14:dataValidation type="list" allowBlank="1" showInputMessage="1" showErrorMessage="1" xr:uid="{B3F6C6B0-56E4-4A4B-AD72-FD8FA4ABD771}">
          <x14:formula1>
            <xm:f>'(参考)リスト'!$D$16:$D$18</xm:f>
          </x14:formula1>
          <xm:sqref>I9:I41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90BCE-FF14-4B2C-A99A-283A7C059809}">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5" t="s">
        <v>248</v>
      </c>
      <c r="C2" s="635"/>
      <c r="D2" s="635"/>
      <c r="E2" s="635"/>
      <c r="F2" s="636"/>
      <c r="G2" s="636"/>
      <c r="H2" s="636"/>
      <c r="I2" s="635"/>
      <c r="J2" s="635"/>
      <c r="K2" s="635"/>
      <c r="L2" s="635"/>
      <c r="M2" s="635"/>
      <c r="N2" s="635"/>
      <c r="O2" s="635"/>
      <c r="P2" s="635"/>
      <c r="Q2" s="635"/>
      <c r="R2" s="635"/>
      <c r="S2" s="635"/>
      <c r="T2" s="635"/>
      <c r="U2" s="635"/>
      <c r="V2" s="635"/>
      <c r="W2" s="635"/>
      <c r="X2" s="635"/>
      <c r="Y2" s="194"/>
    </row>
    <row r="3" spans="2:25" ht="20.100000000000001" customHeight="1" x14ac:dyDescent="0.15">
      <c r="B3" s="403" t="s">
        <v>60</v>
      </c>
      <c r="C3" s="424"/>
      <c r="D3" s="424"/>
      <c r="E3" s="424"/>
      <c r="F3" s="637" t="str">
        <f>'様式A-1'!D3</f>
        <v>ムクノトンネル　クダリ</v>
      </c>
      <c r="G3" s="637"/>
      <c r="H3" s="637"/>
      <c r="I3" s="327" t="s">
        <v>61</v>
      </c>
      <c r="J3" s="328"/>
      <c r="K3" s="329" t="str">
        <f>'様式A-1'!J3</f>
        <v>山口県道57号下関港線（下り）</v>
      </c>
      <c r="L3" s="330"/>
      <c r="M3" s="330"/>
      <c r="N3" s="331"/>
      <c r="O3" s="379" t="s">
        <v>249</v>
      </c>
      <c r="P3" s="658" t="str">
        <f>'様式B (1)'!$S$3</f>
        <v>アジア航測株式会社</v>
      </c>
      <c r="Q3" s="581"/>
      <c r="R3" s="581"/>
      <c r="S3" s="659"/>
      <c r="T3" s="619" t="s">
        <v>250</v>
      </c>
      <c r="U3" s="650"/>
      <c r="V3" s="650"/>
      <c r="W3" s="595"/>
      <c r="X3" s="654">
        <f>'様式B (1)'!$P$2</f>
        <v>45890</v>
      </c>
      <c r="Y3" s="655"/>
    </row>
    <row r="4" spans="2:25" ht="20.100000000000001" customHeight="1" x14ac:dyDescent="0.15">
      <c r="B4" s="350" t="s">
        <v>167</v>
      </c>
      <c r="C4" s="351"/>
      <c r="D4" s="351"/>
      <c r="E4" s="351"/>
      <c r="F4" s="649" t="str">
        <f>'様式A-1'!D4</f>
        <v>椋野トンネル（下り）</v>
      </c>
      <c r="G4" s="649"/>
      <c r="H4" s="649"/>
      <c r="I4" s="647" t="s">
        <v>168</v>
      </c>
      <c r="J4" s="648"/>
      <c r="K4" s="329" t="str">
        <f>'様式A-1'!R3</f>
        <v>山口県
下関土木建築事務所</v>
      </c>
      <c r="L4" s="330"/>
      <c r="M4" s="330"/>
      <c r="N4" s="331"/>
      <c r="O4" s="353"/>
      <c r="P4" s="660" t="str">
        <f>'様式B (1)'!$S$4</f>
        <v>飯田　琢巳</v>
      </c>
      <c r="Q4" s="582"/>
      <c r="R4" s="582"/>
      <c r="S4" s="653"/>
      <c r="T4" s="651"/>
      <c r="U4" s="652"/>
      <c r="V4" s="652"/>
      <c r="W4" s="653"/>
      <c r="X4" s="656"/>
      <c r="Y4" s="657"/>
    </row>
    <row r="5" spans="2:25" ht="15" customHeight="1" x14ac:dyDescent="0.15">
      <c r="B5" s="266"/>
      <c r="C5" s="641" t="s">
        <v>252</v>
      </c>
      <c r="D5" s="642"/>
      <c r="E5" s="638" t="s">
        <v>253</v>
      </c>
      <c r="F5" s="638" t="s">
        <v>254</v>
      </c>
      <c r="G5" s="641" t="s">
        <v>255</v>
      </c>
      <c r="H5" s="642"/>
      <c r="I5" s="403" t="s">
        <v>256</v>
      </c>
      <c r="J5" s="424"/>
      <c r="K5" s="424"/>
      <c r="L5" s="424"/>
      <c r="M5" s="424"/>
      <c r="N5" s="425"/>
      <c r="O5" s="209" t="s">
        <v>257</v>
      </c>
      <c r="P5" s="589" t="s">
        <v>258</v>
      </c>
      <c r="Q5" s="664"/>
      <c r="R5" s="664"/>
      <c r="S5" s="665"/>
      <c r="T5" s="641" t="s">
        <v>259</v>
      </c>
      <c r="U5" s="662"/>
      <c r="V5" s="662"/>
      <c r="W5" s="662"/>
      <c r="X5" s="642"/>
      <c r="Y5" s="638" t="s">
        <v>260</v>
      </c>
    </row>
    <row r="6" spans="2:25" ht="15" customHeight="1" x14ac:dyDescent="0.15">
      <c r="B6" s="266"/>
      <c r="C6" s="643"/>
      <c r="D6" s="644"/>
      <c r="E6" s="639"/>
      <c r="F6" s="639"/>
      <c r="G6" s="645"/>
      <c r="H6" s="646"/>
      <c r="I6" s="350"/>
      <c r="J6" s="351"/>
      <c r="K6" s="351"/>
      <c r="L6" s="351"/>
      <c r="M6" s="351"/>
      <c r="N6" s="352"/>
      <c r="O6" s="210">
        <v>44166</v>
      </c>
      <c r="P6" s="590"/>
      <c r="Q6" s="666"/>
      <c r="R6" s="666"/>
      <c r="S6" s="667"/>
      <c r="T6" s="645"/>
      <c r="U6" s="663"/>
      <c r="V6" s="663"/>
      <c r="W6" s="663"/>
      <c r="X6" s="646"/>
      <c r="Y6" s="639"/>
    </row>
    <row r="7" spans="2:25" ht="16.149999999999999" customHeight="1" x14ac:dyDescent="0.15">
      <c r="B7" s="266"/>
      <c r="C7" s="643"/>
      <c r="D7" s="644"/>
      <c r="E7" s="639"/>
      <c r="F7" s="639"/>
      <c r="G7" s="617" t="s">
        <v>261</v>
      </c>
      <c r="H7" s="617" t="s">
        <v>262</v>
      </c>
      <c r="I7" s="632" t="s">
        <v>263</v>
      </c>
      <c r="J7" s="632" t="s">
        <v>264</v>
      </c>
      <c r="K7" s="627"/>
      <c r="L7" s="627"/>
      <c r="M7" s="633" t="s">
        <v>265</v>
      </c>
      <c r="N7" s="634" t="s">
        <v>266</v>
      </c>
      <c r="O7" s="632" t="s">
        <v>267</v>
      </c>
      <c r="P7" s="418" t="s">
        <v>268</v>
      </c>
      <c r="Q7" s="627"/>
      <c r="R7" s="617" t="s">
        <v>269</v>
      </c>
      <c r="S7" s="617" t="s">
        <v>270</v>
      </c>
      <c r="T7" s="661" t="s">
        <v>271</v>
      </c>
      <c r="U7" s="617" t="s">
        <v>272</v>
      </c>
      <c r="V7" s="627"/>
      <c r="W7" s="627"/>
      <c r="X7" s="627"/>
      <c r="Y7" s="639"/>
    </row>
    <row r="8" spans="2:25" ht="16.149999999999999" customHeight="1" x14ac:dyDescent="0.15">
      <c r="B8" s="266"/>
      <c r="C8" s="645"/>
      <c r="D8" s="646"/>
      <c r="E8" s="640"/>
      <c r="F8" s="640"/>
      <c r="G8" s="631"/>
      <c r="H8" s="631"/>
      <c r="I8" s="627"/>
      <c r="J8" s="627"/>
      <c r="K8" s="627"/>
      <c r="L8" s="627"/>
      <c r="M8" s="627"/>
      <c r="N8" s="627"/>
      <c r="O8" s="627"/>
      <c r="P8" s="211" t="s">
        <v>273</v>
      </c>
      <c r="Q8" s="211" t="s">
        <v>274</v>
      </c>
      <c r="R8" s="627"/>
      <c r="S8" s="627"/>
      <c r="T8" s="627"/>
      <c r="U8" s="627"/>
      <c r="V8" s="627"/>
      <c r="W8" s="627"/>
      <c r="X8" s="627"/>
      <c r="Y8" s="640"/>
    </row>
    <row r="9" spans="2:25" ht="15.95" customHeight="1" x14ac:dyDescent="0.15">
      <c r="B9" s="354" t="s">
        <v>251</v>
      </c>
      <c r="C9" s="628" t="s">
        <v>838</v>
      </c>
      <c r="D9" s="629"/>
      <c r="E9" s="175">
        <v>4</v>
      </c>
      <c r="F9" s="212">
        <v>314.8</v>
      </c>
      <c r="G9" s="228" t="s">
        <v>461</v>
      </c>
      <c r="H9" s="228" t="s">
        <v>495</v>
      </c>
      <c r="I9" s="228" t="s">
        <v>480</v>
      </c>
      <c r="J9" s="335" t="s">
        <v>500</v>
      </c>
      <c r="K9" s="335"/>
      <c r="L9" s="335"/>
      <c r="M9" s="300">
        <v>1.55</v>
      </c>
      <c r="N9" s="228" t="s">
        <v>878</v>
      </c>
      <c r="O9" s="228" t="s">
        <v>622</v>
      </c>
      <c r="P9" s="228" t="s">
        <v>622</v>
      </c>
      <c r="Q9" s="228" t="s">
        <v>623</v>
      </c>
      <c r="R9" s="239" t="s">
        <v>475</v>
      </c>
      <c r="S9" s="239" t="s">
        <v>467</v>
      </c>
      <c r="T9" s="239" t="s">
        <v>468</v>
      </c>
      <c r="U9" s="335" t="s">
        <v>880</v>
      </c>
      <c r="V9" s="627"/>
      <c r="W9" s="627"/>
      <c r="X9" s="627"/>
      <c r="Y9" s="301" t="s">
        <v>877</v>
      </c>
    </row>
    <row r="10" spans="2:25" ht="15.95" customHeight="1" x14ac:dyDescent="0.15">
      <c r="B10" s="355"/>
      <c r="C10" s="628" t="s">
        <v>842</v>
      </c>
      <c r="D10" s="629"/>
      <c r="E10" s="175">
        <v>1</v>
      </c>
      <c r="F10" s="212">
        <v>314.8</v>
      </c>
      <c r="G10" s="228" t="s">
        <v>461</v>
      </c>
      <c r="H10" s="228" t="s">
        <v>470</v>
      </c>
      <c r="I10" s="228" t="s">
        <v>480</v>
      </c>
      <c r="J10" s="335" t="s">
        <v>500</v>
      </c>
      <c r="K10" s="335"/>
      <c r="L10" s="335"/>
      <c r="M10" s="300">
        <v>3.84</v>
      </c>
      <c r="N10" s="300">
        <v>12.25</v>
      </c>
      <c r="O10" s="228" t="s">
        <v>482</v>
      </c>
      <c r="P10" s="228" t="s">
        <v>622</v>
      </c>
      <c r="Q10" s="228" t="s">
        <v>623</v>
      </c>
      <c r="R10" s="239" t="s">
        <v>475</v>
      </c>
      <c r="S10" s="239" t="s">
        <v>467</v>
      </c>
      <c r="T10" s="239" t="s">
        <v>468</v>
      </c>
      <c r="U10" s="335" t="s">
        <v>880</v>
      </c>
      <c r="V10" s="627"/>
      <c r="W10" s="627"/>
      <c r="X10" s="627"/>
      <c r="Y10" s="301" t="s">
        <v>874</v>
      </c>
    </row>
    <row r="11" spans="2:25" ht="15.95" customHeight="1" x14ac:dyDescent="0.15">
      <c r="B11" s="355"/>
      <c r="C11" s="628" t="s">
        <v>842</v>
      </c>
      <c r="D11" s="629"/>
      <c r="E11" s="175">
        <v>2</v>
      </c>
      <c r="F11" s="212">
        <v>318.10000000000002</v>
      </c>
      <c r="G11" s="228" t="s">
        <v>461</v>
      </c>
      <c r="H11" s="228" t="s">
        <v>470</v>
      </c>
      <c r="I11" s="228" t="s">
        <v>480</v>
      </c>
      <c r="J11" s="335" t="s">
        <v>500</v>
      </c>
      <c r="K11" s="335"/>
      <c r="L11" s="335"/>
      <c r="M11" s="300">
        <v>2.5799999999999996</v>
      </c>
      <c r="N11" s="300">
        <v>2.5799999999999996</v>
      </c>
      <c r="O11" s="228" t="s">
        <v>482</v>
      </c>
      <c r="P11" s="228" t="s">
        <v>622</v>
      </c>
      <c r="Q11" s="228" t="s">
        <v>623</v>
      </c>
      <c r="R11" s="239" t="s">
        <v>475</v>
      </c>
      <c r="S11" s="239" t="s">
        <v>467</v>
      </c>
      <c r="T11" s="239" t="s">
        <v>468</v>
      </c>
      <c r="U11" s="335" t="s">
        <v>880</v>
      </c>
      <c r="V11" s="627"/>
      <c r="W11" s="627"/>
      <c r="X11" s="627"/>
      <c r="Y11" s="301" t="s">
        <v>874</v>
      </c>
    </row>
    <row r="12" spans="2:25" ht="15.95" customHeight="1" x14ac:dyDescent="0.15">
      <c r="B12" s="355"/>
      <c r="C12" s="628" t="s">
        <v>842</v>
      </c>
      <c r="D12" s="629"/>
      <c r="E12" s="175">
        <v>3</v>
      </c>
      <c r="F12" s="212">
        <v>323.8</v>
      </c>
      <c r="G12" s="228" t="s">
        <v>461</v>
      </c>
      <c r="H12" s="228" t="s">
        <v>495</v>
      </c>
      <c r="I12" s="228" t="s">
        <v>480</v>
      </c>
      <c r="J12" s="335" t="s">
        <v>500</v>
      </c>
      <c r="K12" s="335"/>
      <c r="L12" s="335"/>
      <c r="M12" s="300">
        <v>1.95</v>
      </c>
      <c r="N12" s="300">
        <v>3.9899999999999998</v>
      </c>
      <c r="O12" s="228" t="s">
        <v>482</v>
      </c>
      <c r="P12" s="228" t="s">
        <v>622</v>
      </c>
      <c r="Q12" s="228" t="s">
        <v>623</v>
      </c>
      <c r="R12" s="239" t="s">
        <v>475</v>
      </c>
      <c r="S12" s="239" t="s">
        <v>467</v>
      </c>
      <c r="T12" s="239" t="s">
        <v>468</v>
      </c>
      <c r="U12" s="335" t="s">
        <v>880</v>
      </c>
      <c r="V12" s="627"/>
      <c r="W12" s="627"/>
      <c r="X12" s="627"/>
      <c r="Y12" s="301" t="s">
        <v>874</v>
      </c>
    </row>
    <row r="13" spans="2:25" ht="15.95" customHeight="1" x14ac:dyDescent="0.15">
      <c r="B13" s="355"/>
      <c r="C13" s="628" t="s">
        <v>842</v>
      </c>
      <c r="D13" s="629"/>
      <c r="E13" s="175">
        <v>4</v>
      </c>
      <c r="F13" s="212">
        <v>315.2</v>
      </c>
      <c r="G13" s="228" t="s">
        <v>489</v>
      </c>
      <c r="H13" s="228" t="s">
        <v>512</v>
      </c>
      <c r="I13" s="228"/>
      <c r="J13" s="335" t="s">
        <v>506</v>
      </c>
      <c r="K13" s="335"/>
      <c r="L13" s="335"/>
      <c r="M13" s="228" t="s">
        <v>726</v>
      </c>
      <c r="N13" s="228" t="s">
        <v>726</v>
      </c>
      <c r="O13" s="228" t="s">
        <v>623</v>
      </c>
      <c r="P13" s="228" t="s">
        <v>622</v>
      </c>
      <c r="Q13" s="228"/>
      <c r="R13" s="239" t="s">
        <v>475</v>
      </c>
      <c r="S13" s="239" t="s">
        <v>475</v>
      </c>
      <c r="T13" s="239"/>
      <c r="U13" s="335" t="s">
        <v>880</v>
      </c>
      <c r="V13" s="627"/>
      <c r="W13" s="627"/>
      <c r="X13" s="627"/>
      <c r="Y13" s="239"/>
    </row>
    <row r="14" spans="2:25" ht="15.95" customHeight="1" x14ac:dyDescent="0.15">
      <c r="B14" s="355"/>
      <c r="C14" s="628" t="s">
        <v>847</v>
      </c>
      <c r="D14" s="629"/>
      <c r="E14" s="175">
        <v>1</v>
      </c>
      <c r="F14" s="212">
        <v>324.60000000000002</v>
      </c>
      <c r="G14" s="228" t="s">
        <v>461</v>
      </c>
      <c r="H14" s="228" t="s">
        <v>470</v>
      </c>
      <c r="I14" s="228" t="s">
        <v>471</v>
      </c>
      <c r="J14" s="335" t="s">
        <v>506</v>
      </c>
      <c r="K14" s="335"/>
      <c r="L14" s="335"/>
      <c r="M14" s="300">
        <v>1.8</v>
      </c>
      <c r="N14" s="300">
        <v>1.8</v>
      </c>
      <c r="O14" s="228" t="s">
        <v>623</v>
      </c>
      <c r="P14" s="228" t="s">
        <v>622</v>
      </c>
      <c r="Q14" s="228" t="s">
        <v>623</v>
      </c>
      <c r="R14" s="239" t="s">
        <v>475</v>
      </c>
      <c r="S14" s="239" t="s">
        <v>467</v>
      </c>
      <c r="T14" s="239" t="s">
        <v>468</v>
      </c>
      <c r="U14" s="335" t="s">
        <v>880</v>
      </c>
      <c r="V14" s="627"/>
      <c r="W14" s="627"/>
      <c r="X14" s="627"/>
      <c r="Y14" s="301" t="s">
        <v>874</v>
      </c>
    </row>
    <row r="15" spans="2:25" ht="15.95" customHeight="1" x14ac:dyDescent="0.15">
      <c r="B15" s="355"/>
      <c r="C15" s="628" t="s">
        <v>847</v>
      </c>
      <c r="D15" s="629"/>
      <c r="E15" s="175">
        <v>2</v>
      </c>
      <c r="F15" s="212">
        <v>328</v>
      </c>
      <c r="G15" s="228" t="s">
        <v>461</v>
      </c>
      <c r="H15" s="228" t="s">
        <v>462</v>
      </c>
      <c r="I15" s="228" t="s">
        <v>480</v>
      </c>
      <c r="J15" s="335" t="s">
        <v>500</v>
      </c>
      <c r="K15" s="335"/>
      <c r="L15" s="335"/>
      <c r="M15" s="300">
        <v>8.68</v>
      </c>
      <c r="N15" s="300">
        <v>10.08</v>
      </c>
      <c r="O15" s="228" t="s">
        <v>482</v>
      </c>
      <c r="P15" s="228" t="s">
        <v>622</v>
      </c>
      <c r="Q15" s="228" t="s">
        <v>623</v>
      </c>
      <c r="R15" s="239" t="s">
        <v>475</v>
      </c>
      <c r="S15" s="239" t="s">
        <v>467</v>
      </c>
      <c r="T15" s="239" t="s">
        <v>468</v>
      </c>
      <c r="U15" s="335" t="s">
        <v>880</v>
      </c>
      <c r="V15" s="627"/>
      <c r="W15" s="627"/>
      <c r="X15" s="627"/>
      <c r="Y15" s="301" t="s">
        <v>874</v>
      </c>
    </row>
    <row r="16" spans="2:25" ht="15.95" customHeight="1" x14ac:dyDescent="0.15">
      <c r="B16" s="355"/>
      <c r="C16" s="628" t="s">
        <v>851</v>
      </c>
      <c r="D16" s="629"/>
      <c r="E16" s="175">
        <v>1</v>
      </c>
      <c r="F16" s="212">
        <v>332.6</v>
      </c>
      <c r="G16" s="228" t="s">
        <v>461</v>
      </c>
      <c r="H16" s="228" t="s">
        <v>462</v>
      </c>
      <c r="I16" s="228" t="s">
        <v>471</v>
      </c>
      <c r="J16" s="335" t="s">
        <v>464</v>
      </c>
      <c r="K16" s="335"/>
      <c r="L16" s="335"/>
      <c r="M16" s="300">
        <v>0.43</v>
      </c>
      <c r="N16" s="300">
        <v>0.32000000000000006</v>
      </c>
      <c r="O16" s="228" t="s">
        <v>482</v>
      </c>
      <c r="P16" s="228" t="s">
        <v>622</v>
      </c>
      <c r="Q16" s="228" t="s">
        <v>623</v>
      </c>
      <c r="R16" s="239" t="s">
        <v>475</v>
      </c>
      <c r="S16" s="239" t="s">
        <v>467</v>
      </c>
      <c r="T16" s="239" t="s">
        <v>468</v>
      </c>
      <c r="U16" s="335" t="s">
        <v>880</v>
      </c>
      <c r="V16" s="627"/>
      <c r="W16" s="627"/>
      <c r="X16" s="627"/>
      <c r="Y16" s="301" t="s">
        <v>874</v>
      </c>
    </row>
    <row r="17" spans="2:25" ht="15.95" customHeight="1" x14ac:dyDescent="0.15">
      <c r="B17" s="355"/>
      <c r="C17" s="628" t="s">
        <v>851</v>
      </c>
      <c r="D17" s="629"/>
      <c r="E17" s="175">
        <v>2</v>
      </c>
      <c r="F17" s="212">
        <v>335.9</v>
      </c>
      <c r="G17" s="228" t="s">
        <v>461</v>
      </c>
      <c r="H17" s="228" t="s">
        <v>479</v>
      </c>
      <c r="I17" s="228" t="s">
        <v>471</v>
      </c>
      <c r="J17" s="335" t="s">
        <v>506</v>
      </c>
      <c r="K17" s="335"/>
      <c r="L17" s="335"/>
      <c r="M17" s="300">
        <v>3.19</v>
      </c>
      <c r="N17" s="228" t="s">
        <v>878</v>
      </c>
      <c r="O17" s="228" t="s">
        <v>622</v>
      </c>
      <c r="P17" s="228" t="s">
        <v>622</v>
      </c>
      <c r="Q17" s="228" t="s">
        <v>623</v>
      </c>
      <c r="R17" s="239" t="s">
        <v>475</v>
      </c>
      <c r="S17" s="239" t="s">
        <v>467</v>
      </c>
      <c r="T17" s="239" t="s">
        <v>468</v>
      </c>
      <c r="U17" s="335" t="s">
        <v>880</v>
      </c>
      <c r="V17" s="627"/>
      <c r="W17" s="627"/>
      <c r="X17" s="627"/>
      <c r="Y17" s="301" t="s">
        <v>877</v>
      </c>
    </row>
    <row r="18" spans="2:25" ht="15.95" customHeight="1" x14ac:dyDescent="0.15">
      <c r="B18" s="355"/>
      <c r="C18" s="628" t="s">
        <v>851</v>
      </c>
      <c r="D18" s="629"/>
      <c r="E18" s="175">
        <v>3</v>
      </c>
      <c r="F18" s="212">
        <v>333.8</v>
      </c>
      <c r="G18" s="228" t="s">
        <v>461</v>
      </c>
      <c r="H18" s="228" t="s">
        <v>462</v>
      </c>
      <c r="I18" s="228" t="s">
        <v>480</v>
      </c>
      <c r="J18" s="335" t="s">
        <v>500</v>
      </c>
      <c r="K18" s="335"/>
      <c r="L18" s="335"/>
      <c r="M18" s="300">
        <v>1.1499999999999999</v>
      </c>
      <c r="N18" s="228" t="s">
        <v>878</v>
      </c>
      <c r="O18" s="228" t="s">
        <v>622</v>
      </c>
      <c r="P18" s="228" t="s">
        <v>622</v>
      </c>
      <c r="Q18" s="228" t="s">
        <v>623</v>
      </c>
      <c r="R18" s="239" t="s">
        <v>475</v>
      </c>
      <c r="S18" s="239" t="s">
        <v>467</v>
      </c>
      <c r="T18" s="239" t="s">
        <v>468</v>
      </c>
      <c r="U18" s="335" t="s">
        <v>880</v>
      </c>
      <c r="V18" s="627"/>
      <c r="W18" s="627"/>
      <c r="X18" s="627"/>
      <c r="Y18" s="301" t="s">
        <v>877</v>
      </c>
    </row>
    <row r="19" spans="2:25" ht="15.95" customHeight="1" x14ac:dyDescent="0.15">
      <c r="B19" s="355"/>
      <c r="C19" s="628" t="s">
        <v>856</v>
      </c>
      <c r="D19" s="629"/>
      <c r="E19" s="175">
        <v>1</v>
      </c>
      <c r="F19" s="212">
        <v>345.3</v>
      </c>
      <c r="G19" s="228" t="s">
        <v>461</v>
      </c>
      <c r="H19" s="228" t="s">
        <v>479</v>
      </c>
      <c r="I19" s="228" t="s">
        <v>471</v>
      </c>
      <c r="J19" s="335" t="s">
        <v>464</v>
      </c>
      <c r="K19" s="335"/>
      <c r="L19" s="335"/>
      <c r="M19" s="300">
        <v>0.98000000000000009</v>
      </c>
      <c r="N19" s="300">
        <v>0.98000000000000009</v>
      </c>
      <c r="O19" s="228" t="s">
        <v>482</v>
      </c>
      <c r="P19" s="228" t="s">
        <v>622</v>
      </c>
      <c r="Q19" s="228" t="s">
        <v>623</v>
      </c>
      <c r="R19" s="239" t="s">
        <v>475</v>
      </c>
      <c r="S19" s="239" t="s">
        <v>467</v>
      </c>
      <c r="T19" s="239" t="s">
        <v>468</v>
      </c>
      <c r="U19" s="335" t="s">
        <v>880</v>
      </c>
      <c r="V19" s="627"/>
      <c r="W19" s="627"/>
      <c r="X19" s="627"/>
      <c r="Y19" s="301" t="s">
        <v>874</v>
      </c>
    </row>
    <row r="20" spans="2:25" ht="15.95" customHeight="1" x14ac:dyDescent="0.15">
      <c r="B20" s="355"/>
      <c r="C20" s="628" t="s">
        <v>856</v>
      </c>
      <c r="D20" s="629"/>
      <c r="E20" s="175">
        <v>2</v>
      </c>
      <c r="F20" s="212">
        <v>344.5</v>
      </c>
      <c r="G20" s="228" t="s">
        <v>461</v>
      </c>
      <c r="H20" s="228" t="s">
        <v>462</v>
      </c>
      <c r="I20" s="228" t="s">
        <v>471</v>
      </c>
      <c r="J20" s="335" t="s">
        <v>464</v>
      </c>
      <c r="K20" s="335"/>
      <c r="L20" s="335"/>
      <c r="M20" s="300">
        <v>0.64000000000000012</v>
      </c>
      <c r="N20" s="300">
        <v>0.42000000000000004</v>
      </c>
      <c r="O20" s="228" t="s">
        <v>482</v>
      </c>
      <c r="P20" s="228" t="s">
        <v>622</v>
      </c>
      <c r="Q20" s="228" t="s">
        <v>623</v>
      </c>
      <c r="R20" s="239" t="s">
        <v>475</v>
      </c>
      <c r="S20" s="239" t="s">
        <v>467</v>
      </c>
      <c r="T20" s="239" t="s">
        <v>468</v>
      </c>
      <c r="U20" s="335" t="s">
        <v>880</v>
      </c>
      <c r="V20" s="627"/>
      <c r="W20" s="627"/>
      <c r="X20" s="627"/>
      <c r="Y20" s="301" t="s">
        <v>874</v>
      </c>
    </row>
    <row r="21" spans="2:25" ht="15.95" customHeight="1" x14ac:dyDescent="0.15">
      <c r="B21" s="355"/>
      <c r="C21" s="628" t="s">
        <v>859</v>
      </c>
      <c r="D21" s="629"/>
      <c r="E21" s="175">
        <v>1</v>
      </c>
      <c r="F21" s="212">
        <v>351</v>
      </c>
      <c r="G21" s="228" t="s">
        <v>461</v>
      </c>
      <c r="H21" s="228" t="s">
        <v>470</v>
      </c>
      <c r="I21" s="228" t="s">
        <v>480</v>
      </c>
      <c r="J21" s="335" t="s">
        <v>500</v>
      </c>
      <c r="K21" s="335"/>
      <c r="L21" s="335"/>
      <c r="M21" s="300">
        <v>11.76</v>
      </c>
      <c r="N21" s="300">
        <v>11.76</v>
      </c>
      <c r="O21" s="228" t="s">
        <v>482</v>
      </c>
      <c r="P21" s="228" t="s">
        <v>622</v>
      </c>
      <c r="Q21" s="228" t="s">
        <v>623</v>
      </c>
      <c r="R21" s="239" t="s">
        <v>475</v>
      </c>
      <c r="S21" s="239" t="s">
        <v>467</v>
      </c>
      <c r="T21" s="239" t="s">
        <v>468</v>
      </c>
      <c r="U21" s="335" t="s">
        <v>880</v>
      </c>
      <c r="V21" s="627"/>
      <c r="W21" s="627"/>
      <c r="X21" s="627"/>
      <c r="Y21" s="301" t="s">
        <v>874</v>
      </c>
    </row>
    <row r="22" spans="2:25" ht="15.95" customHeight="1" x14ac:dyDescent="0.15">
      <c r="B22" s="355"/>
      <c r="C22" s="628" t="s">
        <v>859</v>
      </c>
      <c r="D22" s="629"/>
      <c r="E22" s="175">
        <v>2</v>
      </c>
      <c r="F22" s="212">
        <v>352.6</v>
      </c>
      <c r="G22" s="228" t="s">
        <v>461</v>
      </c>
      <c r="H22" s="228" t="s">
        <v>470</v>
      </c>
      <c r="I22" s="228" t="s">
        <v>471</v>
      </c>
      <c r="J22" s="335" t="s">
        <v>464</v>
      </c>
      <c r="K22" s="335"/>
      <c r="L22" s="335"/>
      <c r="M22" s="300">
        <v>0.82</v>
      </c>
      <c r="N22" s="300">
        <v>0.97</v>
      </c>
      <c r="O22" s="228" t="s">
        <v>482</v>
      </c>
      <c r="P22" s="228" t="s">
        <v>622</v>
      </c>
      <c r="Q22" s="228" t="s">
        <v>623</v>
      </c>
      <c r="R22" s="239" t="s">
        <v>475</v>
      </c>
      <c r="S22" s="239" t="s">
        <v>467</v>
      </c>
      <c r="T22" s="239" t="s">
        <v>468</v>
      </c>
      <c r="U22" s="335" t="s">
        <v>880</v>
      </c>
      <c r="V22" s="627"/>
      <c r="W22" s="627"/>
      <c r="X22" s="627"/>
      <c r="Y22" s="301" t="s">
        <v>874</v>
      </c>
    </row>
    <row r="23" spans="2:25" ht="15.95" customHeight="1" x14ac:dyDescent="0.15">
      <c r="B23" s="355"/>
      <c r="C23" s="628" t="s">
        <v>859</v>
      </c>
      <c r="D23" s="629"/>
      <c r="E23" s="175">
        <v>3</v>
      </c>
      <c r="F23" s="212">
        <v>355.7</v>
      </c>
      <c r="G23" s="228" t="s">
        <v>461</v>
      </c>
      <c r="H23" s="228" t="s">
        <v>470</v>
      </c>
      <c r="I23" s="228" t="s">
        <v>480</v>
      </c>
      <c r="J23" s="335" t="s">
        <v>500</v>
      </c>
      <c r="K23" s="335"/>
      <c r="L23" s="335"/>
      <c r="M23" s="300">
        <v>3.4</v>
      </c>
      <c r="N23" s="300">
        <v>6.08</v>
      </c>
      <c r="O23" s="228" t="s">
        <v>482</v>
      </c>
      <c r="P23" s="228" t="s">
        <v>622</v>
      </c>
      <c r="Q23" s="228" t="s">
        <v>623</v>
      </c>
      <c r="R23" s="239" t="s">
        <v>475</v>
      </c>
      <c r="S23" s="239" t="s">
        <v>467</v>
      </c>
      <c r="T23" s="239" t="s">
        <v>468</v>
      </c>
      <c r="U23" s="335" t="s">
        <v>880</v>
      </c>
      <c r="V23" s="627"/>
      <c r="W23" s="627"/>
      <c r="X23" s="627"/>
      <c r="Y23" s="301" t="s">
        <v>874</v>
      </c>
    </row>
    <row r="24" spans="2:25" ht="15.95" customHeight="1" x14ac:dyDescent="0.15">
      <c r="B24" s="355"/>
      <c r="C24" s="628" t="s">
        <v>863</v>
      </c>
      <c r="D24" s="629"/>
      <c r="E24" s="175">
        <v>1</v>
      </c>
      <c r="F24" s="212">
        <v>363.9</v>
      </c>
      <c r="G24" s="228" t="s">
        <v>461</v>
      </c>
      <c r="H24" s="228" t="s">
        <v>470</v>
      </c>
      <c r="I24" s="228" t="s">
        <v>471</v>
      </c>
      <c r="J24" s="335" t="s">
        <v>464</v>
      </c>
      <c r="K24" s="335"/>
      <c r="L24" s="335"/>
      <c r="M24" s="300">
        <v>0.48</v>
      </c>
      <c r="N24" s="300">
        <v>0.45999999999999996</v>
      </c>
      <c r="O24" s="228" t="s">
        <v>482</v>
      </c>
      <c r="P24" s="228" t="s">
        <v>622</v>
      </c>
      <c r="Q24" s="228" t="s">
        <v>623</v>
      </c>
      <c r="R24" s="239" t="s">
        <v>475</v>
      </c>
      <c r="S24" s="239" t="s">
        <v>467</v>
      </c>
      <c r="T24" s="239" t="s">
        <v>468</v>
      </c>
      <c r="U24" s="335" t="s">
        <v>880</v>
      </c>
      <c r="V24" s="627"/>
      <c r="W24" s="627"/>
      <c r="X24" s="627"/>
      <c r="Y24" s="301" t="s">
        <v>874</v>
      </c>
    </row>
    <row r="25" spans="2:25" ht="15.95" customHeight="1" x14ac:dyDescent="0.15">
      <c r="B25" s="355"/>
      <c r="C25" s="628" t="s">
        <v>863</v>
      </c>
      <c r="D25" s="629"/>
      <c r="E25" s="175">
        <v>2</v>
      </c>
      <c r="F25" s="212">
        <v>364.7</v>
      </c>
      <c r="G25" s="228" t="s">
        <v>461</v>
      </c>
      <c r="H25" s="228" t="s">
        <v>462</v>
      </c>
      <c r="I25" s="228" t="s">
        <v>471</v>
      </c>
      <c r="J25" s="335" t="s">
        <v>464</v>
      </c>
      <c r="K25" s="335"/>
      <c r="L25" s="335"/>
      <c r="M25" s="300">
        <v>0.62000000000000011</v>
      </c>
      <c r="N25" s="300">
        <v>0.57999999999999996</v>
      </c>
      <c r="O25" s="228" t="s">
        <v>482</v>
      </c>
      <c r="P25" s="228" t="s">
        <v>622</v>
      </c>
      <c r="Q25" s="228" t="s">
        <v>623</v>
      </c>
      <c r="R25" s="239" t="s">
        <v>475</v>
      </c>
      <c r="S25" s="239" t="s">
        <v>467</v>
      </c>
      <c r="T25" s="239" t="s">
        <v>468</v>
      </c>
      <c r="U25" s="335" t="s">
        <v>880</v>
      </c>
      <c r="V25" s="627"/>
      <c r="W25" s="627"/>
      <c r="X25" s="627"/>
      <c r="Y25" s="301" t="s">
        <v>874</v>
      </c>
    </row>
    <row r="26" spans="2:25" ht="15.95" customHeight="1" x14ac:dyDescent="0.15">
      <c r="B26" s="355"/>
      <c r="C26" s="628" t="s">
        <v>868</v>
      </c>
      <c r="D26" s="629"/>
      <c r="E26" s="175">
        <v>1</v>
      </c>
      <c r="F26" s="212">
        <v>383.5</v>
      </c>
      <c r="G26" s="228" t="s">
        <v>461</v>
      </c>
      <c r="H26" s="228" t="s">
        <v>470</v>
      </c>
      <c r="I26" s="228" t="s">
        <v>480</v>
      </c>
      <c r="J26" s="335" t="s">
        <v>500</v>
      </c>
      <c r="K26" s="335"/>
      <c r="L26" s="335"/>
      <c r="M26" s="300">
        <v>2.8</v>
      </c>
      <c r="N26" s="300">
        <v>1.62</v>
      </c>
      <c r="O26" s="228" t="s">
        <v>482</v>
      </c>
      <c r="P26" s="228" t="s">
        <v>622</v>
      </c>
      <c r="Q26" s="228" t="s">
        <v>623</v>
      </c>
      <c r="R26" s="239" t="s">
        <v>475</v>
      </c>
      <c r="S26" s="239" t="s">
        <v>467</v>
      </c>
      <c r="T26" s="239" t="s">
        <v>468</v>
      </c>
      <c r="U26" s="335" t="s">
        <v>880</v>
      </c>
      <c r="V26" s="627"/>
      <c r="W26" s="627"/>
      <c r="X26" s="627"/>
      <c r="Y26" s="301" t="s">
        <v>874</v>
      </c>
    </row>
    <row r="27" spans="2:25" ht="15.95" customHeight="1" x14ac:dyDescent="0.15">
      <c r="B27" s="355"/>
      <c r="C27" s="628" t="s">
        <v>868</v>
      </c>
      <c r="D27" s="629"/>
      <c r="E27" s="175">
        <v>2</v>
      </c>
      <c r="F27" s="212">
        <v>377.5</v>
      </c>
      <c r="G27" s="228" t="s">
        <v>461</v>
      </c>
      <c r="H27" s="228" t="s">
        <v>497</v>
      </c>
      <c r="I27" s="228" t="s">
        <v>463</v>
      </c>
      <c r="J27" s="335" t="s">
        <v>487</v>
      </c>
      <c r="K27" s="335"/>
      <c r="L27" s="335"/>
      <c r="M27" s="228" t="s">
        <v>869</v>
      </c>
      <c r="N27" s="228" t="s">
        <v>878</v>
      </c>
      <c r="O27" s="228" t="s">
        <v>622</v>
      </c>
      <c r="P27" s="228" t="s">
        <v>622</v>
      </c>
      <c r="Q27" s="228" t="s">
        <v>623</v>
      </c>
      <c r="R27" s="239" t="s">
        <v>475</v>
      </c>
      <c r="S27" s="239" t="s">
        <v>467</v>
      </c>
      <c r="T27" s="239" t="s">
        <v>468</v>
      </c>
      <c r="U27" s="335" t="s">
        <v>880</v>
      </c>
      <c r="V27" s="627"/>
      <c r="W27" s="627"/>
      <c r="X27" s="627"/>
      <c r="Y27" s="301" t="s">
        <v>877</v>
      </c>
    </row>
    <row r="28" spans="2:25" ht="15.95" customHeight="1" x14ac:dyDescent="0.15">
      <c r="B28" s="355"/>
      <c r="C28" s="628"/>
      <c r="D28" s="629"/>
      <c r="E28" s="175"/>
      <c r="F28" s="212"/>
      <c r="G28" s="228"/>
      <c r="H28" s="228"/>
      <c r="I28" s="228"/>
      <c r="J28" s="335"/>
      <c r="K28" s="335"/>
      <c r="L28" s="335"/>
      <c r="M28" s="228"/>
      <c r="N28" s="228"/>
      <c r="O28" s="228"/>
      <c r="P28" s="228"/>
      <c r="Q28" s="228"/>
      <c r="R28" s="239"/>
      <c r="S28" s="239"/>
      <c r="T28" s="239"/>
      <c r="U28" s="335"/>
      <c r="V28" s="627"/>
      <c r="W28" s="627"/>
      <c r="X28" s="627"/>
      <c r="Y28" s="239"/>
    </row>
    <row r="29" spans="2:25" ht="15.95" customHeight="1" x14ac:dyDescent="0.15">
      <c r="B29" s="355"/>
      <c r="C29" s="628"/>
      <c r="D29" s="629"/>
      <c r="E29" s="175"/>
      <c r="F29" s="212"/>
      <c r="G29" s="228"/>
      <c r="H29" s="228"/>
      <c r="I29" s="228"/>
      <c r="J29" s="335"/>
      <c r="K29" s="335"/>
      <c r="L29" s="335"/>
      <c r="M29" s="228"/>
      <c r="N29" s="228"/>
      <c r="O29" s="228"/>
      <c r="P29" s="228"/>
      <c r="Q29" s="228"/>
      <c r="R29" s="239"/>
      <c r="S29" s="239"/>
      <c r="T29" s="239"/>
      <c r="U29" s="335"/>
      <c r="V29" s="627"/>
      <c r="W29" s="627"/>
      <c r="X29" s="627"/>
      <c r="Y29" s="239"/>
    </row>
    <row r="30" spans="2:25" ht="15.95" customHeight="1" x14ac:dyDescent="0.15">
      <c r="B30" s="355"/>
      <c r="C30" s="628"/>
      <c r="D30" s="629"/>
      <c r="E30" s="175"/>
      <c r="F30" s="212"/>
      <c r="G30" s="228"/>
      <c r="H30" s="228"/>
      <c r="I30" s="228"/>
      <c r="J30" s="335"/>
      <c r="K30" s="335"/>
      <c r="L30" s="335"/>
      <c r="M30" s="228"/>
      <c r="N30" s="228"/>
      <c r="O30" s="228"/>
      <c r="P30" s="228"/>
      <c r="Q30" s="228"/>
      <c r="R30" s="239"/>
      <c r="S30" s="239"/>
      <c r="T30" s="239"/>
      <c r="U30" s="335"/>
      <c r="V30" s="627"/>
      <c r="W30" s="627"/>
      <c r="X30" s="627"/>
      <c r="Y30" s="239"/>
    </row>
    <row r="31" spans="2:25" ht="15.95" customHeight="1" x14ac:dyDescent="0.15">
      <c r="B31" s="355"/>
      <c r="C31" s="628"/>
      <c r="D31" s="629"/>
      <c r="E31" s="175"/>
      <c r="F31" s="212"/>
      <c r="G31" s="228"/>
      <c r="H31" s="228"/>
      <c r="I31" s="228"/>
      <c r="J31" s="335"/>
      <c r="K31" s="335"/>
      <c r="L31" s="335"/>
      <c r="M31" s="228"/>
      <c r="N31" s="228"/>
      <c r="O31" s="228"/>
      <c r="P31" s="228"/>
      <c r="Q31" s="228"/>
      <c r="R31" s="239"/>
      <c r="S31" s="239"/>
      <c r="T31" s="239"/>
      <c r="U31" s="335"/>
      <c r="V31" s="627"/>
      <c r="W31" s="627"/>
      <c r="X31" s="627"/>
      <c r="Y31" s="239"/>
    </row>
    <row r="32" spans="2:25" ht="15.95" customHeight="1" x14ac:dyDescent="0.15">
      <c r="B32" s="355"/>
      <c r="C32" s="628"/>
      <c r="D32" s="629"/>
      <c r="E32" s="175"/>
      <c r="F32" s="212"/>
      <c r="G32" s="228"/>
      <c r="H32" s="228"/>
      <c r="I32" s="228"/>
      <c r="J32" s="335"/>
      <c r="K32" s="335"/>
      <c r="L32" s="335"/>
      <c r="M32" s="228"/>
      <c r="N32" s="228"/>
      <c r="O32" s="228"/>
      <c r="P32" s="228"/>
      <c r="Q32" s="228"/>
      <c r="R32" s="239"/>
      <c r="S32" s="239"/>
      <c r="T32" s="239"/>
      <c r="U32" s="335"/>
      <c r="V32" s="627"/>
      <c r="W32" s="627"/>
      <c r="X32" s="627"/>
      <c r="Y32" s="239"/>
    </row>
    <row r="33" spans="2:25" ht="15.95" customHeight="1" x14ac:dyDescent="0.15">
      <c r="B33" s="355"/>
      <c r="C33" s="628"/>
      <c r="D33" s="629"/>
      <c r="E33" s="175"/>
      <c r="F33" s="212"/>
      <c r="G33" s="228"/>
      <c r="H33" s="228"/>
      <c r="I33" s="228"/>
      <c r="J33" s="335"/>
      <c r="K33" s="335"/>
      <c r="L33" s="335"/>
      <c r="M33" s="228"/>
      <c r="N33" s="228"/>
      <c r="O33" s="228"/>
      <c r="P33" s="228"/>
      <c r="Q33" s="228"/>
      <c r="R33" s="239"/>
      <c r="S33" s="239"/>
      <c r="T33" s="239"/>
      <c r="U33" s="335"/>
      <c r="V33" s="627"/>
      <c r="W33" s="627"/>
      <c r="X33" s="627"/>
      <c r="Y33" s="239"/>
    </row>
    <row r="34" spans="2:25" ht="15.95" customHeight="1" x14ac:dyDescent="0.15">
      <c r="B34" s="355"/>
      <c r="C34" s="628"/>
      <c r="D34" s="629"/>
      <c r="E34" s="175"/>
      <c r="F34" s="212"/>
      <c r="G34" s="228"/>
      <c r="H34" s="228"/>
      <c r="I34" s="228"/>
      <c r="J34" s="335"/>
      <c r="K34" s="335"/>
      <c r="L34" s="335"/>
      <c r="M34" s="228"/>
      <c r="N34" s="228"/>
      <c r="O34" s="228"/>
      <c r="P34" s="228"/>
      <c r="Q34" s="228"/>
      <c r="R34" s="239"/>
      <c r="S34" s="239"/>
      <c r="T34" s="239"/>
      <c r="U34" s="335"/>
      <c r="V34" s="627"/>
      <c r="W34" s="627"/>
      <c r="X34" s="627"/>
      <c r="Y34" s="239"/>
    </row>
    <row r="35" spans="2:25" ht="15.95" customHeight="1" x14ac:dyDescent="0.15">
      <c r="B35" s="355"/>
      <c r="C35" s="628"/>
      <c r="D35" s="629"/>
      <c r="E35" s="175"/>
      <c r="F35" s="212"/>
      <c r="G35" s="228"/>
      <c r="H35" s="228"/>
      <c r="I35" s="228"/>
      <c r="J35" s="335"/>
      <c r="K35" s="335"/>
      <c r="L35" s="335"/>
      <c r="M35" s="228"/>
      <c r="N35" s="228"/>
      <c r="O35" s="228"/>
      <c r="P35" s="228"/>
      <c r="Q35" s="228"/>
      <c r="R35" s="239"/>
      <c r="S35" s="239"/>
      <c r="T35" s="239"/>
      <c r="U35" s="335"/>
      <c r="V35" s="627"/>
      <c r="W35" s="627"/>
      <c r="X35" s="627"/>
      <c r="Y35" s="239"/>
    </row>
    <row r="36" spans="2:25" ht="15.95" customHeight="1" x14ac:dyDescent="0.15">
      <c r="B36" s="355"/>
      <c r="C36" s="628"/>
      <c r="D36" s="629"/>
      <c r="E36" s="175"/>
      <c r="F36" s="212"/>
      <c r="G36" s="228"/>
      <c r="H36" s="228"/>
      <c r="I36" s="228"/>
      <c r="J36" s="335"/>
      <c r="K36" s="335"/>
      <c r="L36" s="335"/>
      <c r="M36" s="228"/>
      <c r="N36" s="228"/>
      <c r="O36" s="228"/>
      <c r="P36" s="228"/>
      <c r="Q36" s="228"/>
      <c r="R36" s="239"/>
      <c r="S36" s="239"/>
      <c r="T36" s="239"/>
      <c r="U36" s="335"/>
      <c r="V36" s="627"/>
      <c r="W36" s="627"/>
      <c r="X36" s="627"/>
      <c r="Y36" s="239"/>
    </row>
    <row r="37" spans="2:25" ht="15.95" customHeight="1" x14ac:dyDescent="0.15">
      <c r="B37" s="355"/>
      <c r="C37" s="628"/>
      <c r="D37" s="629"/>
      <c r="E37" s="175"/>
      <c r="F37" s="212"/>
      <c r="G37" s="228"/>
      <c r="H37" s="228"/>
      <c r="I37" s="228"/>
      <c r="J37" s="335"/>
      <c r="K37" s="335"/>
      <c r="L37" s="335"/>
      <c r="M37" s="228"/>
      <c r="N37" s="228"/>
      <c r="O37" s="228"/>
      <c r="P37" s="228"/>
      <c r="Q37" s="228"/>
      <c r="R37" s="239"/>
      <c r="S37" s="239"/>
      <c r="T37" s="239"/>
      <c r="U37" s="335"/>
      <c r="V37" s="627"/>
      <c r="W37" s="627"/>
      <c r="X37" s="627"/>
      <c r="Y37" s="239"/>
    </row>
    <row r="38" spans="2:25" ht="15.95" customHeight="1" x14ac:dyDescent="0.15">
      <c r="B38" s="355"/>
      <c r="C38" s="628"/>
      <c r="D38" s="629"/>
      <c r="E38" s="175"/>
      <c r="F38" s="212"/>
      <c r="G38" s="228"/>
      <c r="H38" s="228"/>
      <c r="I38" s="228"/>
      <c r="J38" s="335"/>
      <c r="K38" s="335"/>
      <c r="L38" s="335"/>
      <c r="M38" s="228"/>
      <c r="N38" s="228"/>
      <c r="O38" s="228"/>
      <c r="P38" s="228"/>
      <c r="Q38" s="228"/>
      <c r="R38" s="239"/>
      <c r="S38" s="239"/>
      <c r="T38" s="239"/>
      <c r="U38" s="335"/>
      <c r="V38" s="627"/>
      <c r="W38" s="627"/>
      <c r="X38" s="627"/>
      <c r="Y38" s="239"/>
    </row>
    <row r="39" spans="2:25" ht="15.95" customHeight="1" x14ac:dyDescent="0.15">
      <c r="B39" s="355"/>
      <c r="C39" s="628"/>
      <c r="D39" s="629"/>
      <c r="E39" s="175"/>
      <c r="F39" s="212"/>
      <c r="G39" s="228"/>
      <c r="H39" s="228"/>
      <c r="I39" s="228"/>
      <c r="J39" s="335"/>
      <c r="K39" s="335"/>
      <c r="L39" s="335"/>
      <c r="M39" s="228"/>
      <c r="N39" s="228"/>
      <c r="O39" s="228"/>
      <c r="P39" s="228"/>
      <c r="Q39" s="228"/>
      <c r="R39" s="239"/>
      <c r="S39" s="239"/>
      <c r="T39" s="239"/>
      <c r="U39" s="335"/>
      <c r="V39" s="627"/>
      <c r="W39" s="627"/>
      <c r="X39" s="627"/>
      <c r="Y39" s="239"/>
    </row>
    <row r="40" spans="2:25" ht="15.95" customHeight="1" x14ac:dyDescent="0.15">
      <c r="B40" s="355"/>
      <c r="C40" s="628"/>
      <c r="D40" s="629"/>
      <c r="E40" s="175"/>
      <c r="F40" s="212"/>
      <c r="G40" s="228"/>
      <c r="H40" s="228"/>
      <c r="I40" s="228"/>
      <c r="J40" s="335"/>
      <c r="K40" s="335"/>
      <c r="L40" s="335"/>
      <c r="M40" s="228"/>
      <c r="N40" s="228"/>
      <c r="O40" s="228"/>
      <c r="P40" s="228"/>
      <c r="Q40" s="228"/>
      <c r="R40" s="239"/>
      <c r="S40" s="239"/>
      <c r="T40" s="239"/>
      <c r="U40" s="335"/>
      <c r="V40" s="627"/>
      <c r="W40" s="627"/>
      <c r="X40" s="627"/>
      <c r="Y40" s="239"/>
    </row>
    <row r="41" spans="2:25" ht="15.95" customHeight="1" x14ac:dyDescent="0.15">
      <c r="B41" s="422"/>
      <c r="C41" s="628"/>
      <c r="D41" s="629"/>
      <c r="E41" s="175"/>
      <c r="F41" s="212"/>
      <c r="G41" s="228"/>
      <c r="H41" s="228"/>
      <c r="I41" s="228"/>
      <c r="J41" s="335"/>
      <c r="K41" s="335"/>
      <c r="L41" s="335"/>
      <c r="M41" s="228"/>
      <c r="N41" s="228"/>
      <c r="O41" s="228"/>
      <c r="P41" s="228"/>
      <c r="Q41" s="228"/>
      <c r="R41" s="239"/>
      <c r="S41" s="239"/>
      <c r="T41" s="239"/>
      <c r="U41" s="335"/>
      <c r="V41" s="627"/>
      <c r="W41" s="627"/>
      <c r="X41" s="627"/>
      <c r="Y41" s="239"/>
    </row>
    <row r="42" spans="2:25" ht="15.95" customHeight="1" x14ac:dyDescent="0.15">
      <c r="B42" s="18"/>
      <c r="C42" s="1" t="s">
        <v>275</v>
      </c>
      <c r="D42" s="5"/>
      <c r="F42" s="5"/>
      <c r="G42" s="16"/>
      <c r="H42" s="16"/>
      <c r="I42" s="16"/>
      <c r="J42" s="16"/>
      <c r="K42" s="16"/>
      <c r="L42" s="16"/>
      <c r="M42" s="16"/>
      <c r="N42" s="16"/>
      <c r="O42" s="16"/>
      <c r="P42" s="17"/>
      <c r="Q42" s="27"/>
      <c r="R42" s="5"/>
      <c r="S42" s="5"/>
      <c r="T42" s="16"/>
      <c r="U42" s="28"/>
      <c r="V42" s="28"/>
      <c r="W42" s="28"/>
      <c r="X42" s="28"/>
      <c r="Y42" s="5"/>
    </row>
    <row r="43" spans="2:25" ht="15.95" customHeight="1" x14ac:dyDescent="0.15">
      <c r="B43" s="18"/>
      <c r="C43" s="22" t="s">
        <v>276</v>
      </c>
      <c r="D43" s="5"/>
      <c r="F43" s="5"/>
      <c r="G43" s="16"/>
      <c r="H43" s="16"/>
      <c r="I43" s="16"/>
      <c r="J43" s="16"/>
      <c r="K43" s="16"/>
      <c r="L43" s="16"/>
      <c r="M43" s="16"/>
      <c r="N43" s="16"/>
      <c r="O43" s="16"/>
      <c r="P43" s="17"/>
      <c r="Q43" s="27"/>
      <c r="R43" s="5"/>
      <c r="S43" s="5"/>
      <c r="T43" s="16"/>
      <c r="U43" s="28"/>
      <c r="V43" s="28"/>
      <c r="W43" s="28"/>
      <c r="X43" s="28"/>
      <c r="Y43" s="5"/>
    </row>
    <row r="44" spans="2:25" ht="15.95" customHeight="1" x14ac:dyDescent="0.15">
      <c r="B44" s="19"/>
      <c r="C44" s="265" t="s">
        <v>277</v>
      </c>
      <c r="D44" s="265"/>
      <c r="E44" s="265"/>
      <c r="F44" s="265"/>
      <c r="G44" s="265"/>
      <c r="H44" s="265"/>
      <c r="I44" s="265"/>
      <c r="J44" s="265"/>
      <c r="K44" s="265"/>
      <c r="L44" s="265"/>
      <c r="M44" s="265"/>
      <c r="N44" s="265"/>
      <c r="O44" s="265"/>
      <c r="P44" s="265"/>
      <c r="Q44" s="265"/>
      <c r="R44" s="265"/>
      <c r="S44" s="265"/>
      <c r="T44" s="265"/>
      <c r="U44" s="265"/>
      <c r="V44" s="265"/>
      <c r="W44" s="265"/>
      <c r="X44" s="265"/>
    </row>
    <row r="45" spans="2:25" ht="15.95" customHeight="1" x14ac:dyDescent="0.15">
      <c r="B45" s="265"/>
      <c r="C45" s="265" t="s">
        <v>278</v>
      </c>
      <c r="D45" s="265"/>
      <c r="E45" s="265"/>
      <c r="F45" s="265"/>
      <c r="G45" s="265"/>
      <c r="H45" s="265"/>
      <c r="I45" s="265"/>
      <c r="J45" s="265"/>
      <c r="K45" s="265"/>
      <c r="L45" s="265"/>
      <c r="M45" s="265"/>
      <c r="N45" s="265"/>
      <c r="O45" s="265"/>
      <c r="P45" s="265"/>
      <c r="Q45" s="265"/>
      <c r="R45" s="265"/>
      <c r="S45" s="265"/>
      <c r="T45" s="265"/>
      <c r="U45" s="265"/>
      <c r="V45" s="265"/>
      <c r="W45" s="265"/>
      <c r="X45" s="265"/>
    </row>
    <row r="46" spans="2:25" ht="15.95" customHeight="1" x14ac:dyDescent="0.15">
      <c r="B46" s="265"/>
      <c r="C46" s="265" t="s">
        <v>279</v>
      </c>
      <c r="D46" s="265"/>
      <c r="E46" s="265"/>
      <c r="F46" s="265"/>
      <c r="G46" s="265"/>
      <c r="H46" s="265"/>
      <c r="I46" s="265"/>
      <c r="J46" s="265"/>
      <c r="K46" s="265"/>
      <c r="L46" s="265"/>
      <c r="M46" s="265"/>
      <c r="N46" s="265"/>
      <c r="O46" s="265"/>
      <c r="P46" s="265"/>
      <c r="Q46" s="265"/>
      <c r="R46" s="265"/>
      <c r="S46" s="265"/>
      <c r="T46" s="265"/>
      <c r="U46" s="265"/>
      <c r="V46" s="265"/>
      <c r="W46" s="265"/>
      <c r="X46" s="265"/>
    </row>
    <row r="47" spans="2:25" ht="15.95" customHeight="1" x14ac:dyDescent="0.15">
      <c r="C47" s="3" t="s">
        <v>209</v>
      </c>
    </row>
  </sheetData>
  <autoFilter ref="I7:L8" xr:uid="{3A090BCE-FF14-4B2C-A99A-283A7C059809}">
    <filterColumn colId="1" showButton="0"/>
    <filterColumn colId="2" showButton="0"/>
  </autoFilter>
  <dataConsolidate/>
  <mergeCells count="134">
    <mergeCell ref="B2:X2"/>
    <mergeCell ref="B3:E3"/>
    <mergeCell ref="F3:H3"/>
    <mergeCell ref="I3:J3"/>
    <mergeCell ref="K3:N3"/>
    <mergeCell ref="O3:O4"/>
    <mergeCell ref="P3:S3"/>
    <mergeCell ref="T3:W4"/>
    <mergeCell ref="X3:Y4"/>
    <mergeCell ref="B4:E4"/>
    <mergeCell ref="F4:H4"/>
    <mergeCell ref="I4:J4"/>
    <mergeCell ref="K4:N4"/>
    <mergeCell ref="P4:S4"/>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9:B41"/>
    <mergeCell ref="C9:D9"/>
    <mergeCell ref="J9:L9"/>
    <mergeCell ref="U9:X9"/>
    <mergeCell ref="C10:D10"/>
    <mergeCell ref="J10:L10"/>
    <mergeCell ref="R7:R8"/>
    <mergeCell ref="S7:S8"/>
    <mergeCell ref="T7:T8"/>
    <mergeCell ref="U7:X8"/>
    <mergeCell ref="U13:X13"/>
    <mergeCell ref="C14:D14"/>
    <mergeCell ref="J14:L14"/>
    <mergeCell ref="U14:X14"/>
    <mergeCell ref="C15:D15"/>
    <mergeCell ref="J15:L15"/>
    <mergeCell ref="U15:X15"/>
    <mergeCell ref="U10:X10"/>
    <mergeCell ref="C11:D11"/>
    <mergeCell ref="J11:L11"/>
    <mergeCell ref="U11:X11"/>
    <mergeCell ref="C12:D12"/>
    <mergeCell ref="J12:L12"/>
    <mergeCell ref="U12:X12"/>
    <mergeCell ref="C13:D13"/>
    <mergeCell ref="J13:L13"/>
    <mergeCell ref="C19:D19"/>
    <mergeCell ref="J19:L19"/>
    <mergeCell ref="U19:X19"/>
    <mergeCell ref="C20:D20"/>
    <mergeCell ref="J20:L20"/>
    <mergeCell ref="U20:X20"/>
    <mergeCell ref="C16:D16"/>
    <mergeCell ref="J16:L16"/>
    <mergeCell ref="U16:X16"/>
    <mergeCell ref="C17:D17"/>
    <mergeCell ref="J17:L17"/>
    <mergeCell ref="U17:X17"/>
    <mergeCell ref="C18:D18"/>
    <mergeCell ref="J18:L18"/>
    <mergeCell ref="U18:X18"/>
    <mergeCell ref="C24:D24"/>
    <mergeCell ref="J24:L24"/>
    <mergeCell ref="U24:X24"/>
    <mergeCell ref="C25:D25"/>
    <mergeCell ref="J25:L25"/>
    <mergeCell ref="U25:X25"/>
    <mergeCell ref="C21:D21"/>
    <mergeCell ref="J21:L21"/>
    <mergeCell ref="U21:X21"/>
    <mergeCell ref="C22:D22"/>
    <mergeCell ref="J22:L22"/>
    <mergeCell ref="U22:X22"/>
    <mergeCell ref="C23:D23"/>
    <mergeCell ref="J23:L23"/>
    <mergeCell ref="U23:X23"/>
    <mergeCell ref="C28:D28"/>
    <mergeCell ref="J28:L28"/>
    <mergeCell ref="U28:X28"/>
    <mergeCell ref="C29:D29"/>
    <mergeCell ref="J29:L29"/>
    <mergeCell ref="U29:X29"/>
    <mergeCell ref="C26:D26"/>
    <mergeCell ref="J26:L26"/>
    <mergeCell ref="U26:X26"/>
    <mergeCell ref="C27:D27"/>
    <mergeCell ref="J27:L27"/>
    <mergeCell ref="U27:X27"/>
    <mergeCell ref="C32:D32"/>
    <mergeCell ref="J32:L32"/>
    <mergeCell ref="U32:X32"/>
    <mergeCell ref="C33:D33"/>
    <mergeCell ref="J33:L33"/>
    <mergeCell ref="U33:X33"/>
    <mergeCell ref="C30:D30"/>
    <mergeCell ref="J30:L30"/>
    <mergeCell ref="U30:X30"/>
    <mergeCell ref="C31:D31"/>
    <mergeCell ref="J31:L31"/>
    <mergeCell ref="U31:X31"/>
    <mergeCell ref="C36:D36"/>
    <mergeCell ref="J36:L36"/>
    <mergeCell ref="U36:X36"/>
    <mergeCell ref="C37:D37"/>
    <mergeCell ref="J37:L37"/>
    <mergeCell ref="U37:X37"/>
    <mergeCell ref="C34:D34"/>
    <mergeCell ref="J34:L34"/>
    <mergeCell ref="U34:X34"/>
    <mergeCell ref="C35:D35"/>
    <mergeCell ref="J35:L35"/>
    <mergeCell ref="U35:X35"/>
    <mergeCell ref="C40:D40"/>
    <mergeCell ref="J40:L40"/>
    <mergeCell ref="U40:X40"/>
    <mergeCell ref="C41:D41"/>
    <mergeCell ref="J41:L41"/>
    <mergeCell ref="U41:X41"/>
    <mergeCell ref="C38:D38"/>
    <mergeCell ref="J38:L38"/>
    <mergeCell ref="U38:X38"/>
    <mergeCell ref="C39:D39"/>
    <mergeCell ref="J39:L39"/>
    <mergeCell ref="U39:X39"/>
  </mergeCells>
  <phoneticPr fontId="11"/>
  <dataValidations count="3">
    <dataValidation type="list" errorStyle="warning" allowBlank="1" showInputMessage="1" showErrorMessage="1" error="選択出来ません" sqref="H9:H41" xr:uid="{0B2071FF-1B87-424D-8FC6-BDFD50595D05}">
      <formula1>INDIRECT(G9)</formula1>
    </dataValidation>
    <dataValidation allowBlank="1" showInputMessage="1" showErrorMessage="1" prompt="前回の定期点検年月日を入力" sqref="O6" xr:uid="{173A070D-6FD4-404A-8528-5F8BD142DEBF}"/>
    <dataValidation allowBlank="1" showInputMessage="1" showErrorMessage="1" prompt="覆工スパン毎に連番を記入。_x000a_数値で入力する。" sqref="E9:E41" xr:uid="{AA412D9E-58F0-4BC1-B5FC-78CAD1E9E585}"/>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96C68709-46C0-42DE-A2BD-8D2E1C102893}">
          <x14:formula1>
            <xm:f>'(参考)リスト'!$D$16:$D$18</xm:f>
          </x14:formula1>
          <xm:sqref>I9:I41</xm:sqref>
        </x14:dataValidation>
        <x14:dataValidation type="list" allowBlank="1" showInputMessage="1" showErrorMessage="1" xr:uid="{1EDF8710-27B8-4DD4-8344-B75AA5CD15C6}">
          <x14:formula1>
            <xm:f>'(参考)リスト'!$J$16:$J$18</xm:f>
          </x14:formula1>
          <xm:sqref>T9:T41</xm:sqref>
        </x14:dataValidation>
        <x14:dataValidation type="list" allowBlank="1" showInputMessage="1" showErrorMessage="1" xr:uid="{8E7A993D-3550-4FAE-B1C1-3423A43A2E95}">
          <x14:formula1>
            <xm:f>'(参考)リスト'!$H$16:$H$17</xm:f>
          </x14:formula1>
          <xm:sqref>R9:R41</xm:sqref>
        </x14:dataValidation>
        <x14:dataValidation type="list" allowBlank="1" showInputMessage="1" showErrorMessage="1" xr:uid="{E3794241-00EE-4AFC-B8A3-811F15068EB5}">
          <x14:formula1>
            <xm:f>'(参考)リスト'!$I$16:$I$18</xm:f>
          </x14:formula1>
          <xm:sqref>S9:S41</xm:sqref>
        </x14:dataValidation>
        <x14:dataValidation type="list" allowBlank="1" showInputMessage="1" showErrorMessage="1" xr:uid="{A6788396-887B-4F14-A29D-6DF752E6F2F1}">
          <x14:formula1>
            <xm:f>'(参考)リスト'!$F$16:$F$21</xm:f>
          </x14:formula1>
          <xm:sqref>O9:Q41</xm:sqref>
        </x14:dataValidation>
        <x14:dataValidation type="list" showInputMessage="1" showErrorMessage="1" xr:uid="{EB2AB77C-D4C4-4CCB-9902-0BA1911A2E59}">
          <x14:formula1>
            <xm:f>'(参考)リスト'!$B$16:$B$21</xm:f>
          </x14:formula1>
          <xm:sqref>G9:G41</xm:sqref>
        </x14:dataValidation>
        <x14:dataValidation type="list" allowBlank="1" showInputMessage="1" showErrorMessage="1" xr:uid="{AA9779A9-E172-43F5-B948-E3D3A87542D6}">
          <x14:formula1>
            <xm:f>'(参考)リスト'!$E$16:$E$27</xm:f>
          </x14:formula1>
          <xm:sqref>J9:L41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8"/>
  <sheetViews>
    <sheetView showGridLines="0" view="pageBreakPreview" zoomScaleNormal="70" zoomScaleSheetLayoutView="100" workbookViewId="0">
      <selection activeCell="N8" sqref="N8:N25"/>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65"/>
      <c r="X1" s="265"/>
    </row>
    <row r="2" spans="2:24" ht="24.75" customHeight="1" x14ac:dyDescent="0.15">
      <c r="B2" s="555" t="s">
        <v>280</v>
      </c>
      <c r="C2" s="555"/>
      <c r="D2" s="555"/>
      <c r="E2" s="555"/>
      <c r="F2" s="555"/>
      <c r="G2" s="555"/>
      <c r="H2" s="555"/>
      <c r="I2" s="555"/>
      <c r="J2" s="671"/>
      <c r="K2" s="671"/>
      <c r="L2" s="671"/>
      <c r="M2" s="671"/>
      <c r="N2" s="671"/>
      <c r="O2" s="671"/>
      <c r="P2" s="671"/>
      <c r="Q2" s="671"/>
      <c r="R2" s="671"/>
      <c r="S2" s="671"/>
      <c r="T2" s="671"/>
      <c r="U2" s="671"/>
      <c r="V2" s="671"/>
    </row>
    <row r="3" spans="2:24" ht="20.100000000000001" customHeight="1" x14ac:dyDescent="0.15">
      <c r="B3" s="403" t="s">
        <v>60</v>
      </c>
      <c r="C3" s="424"/>
      <c r="D3" s="424"/>
      <c r="E3" s="425"/>
      <c r="F3" s="675" t="str">
        <f>'様式A-1'!D3</f>
        <v>ムクノトンネル　クダリ</v>
      </c>
      <c r="G3" s="676"/>
      <c r="H3" s="676"/>
      <c r="I3" s="677"/>
      <c r="J3" s="247" t="s">
        <v>61</v>
      </c>
      <c r="K3" s="330" t="str">
        <f>'様式A-1'!J3</f>
        <v>山口県道57号下関港線（下り）</v>
      </c>
      <c r="L3" s="330"/>
      <c r="M3" s="341" t="s">
        <v>281</v>
      </c>
      <c r="N3" s="343"/>
      <c r="O3" s="658" t="str">
        <f>'様式B (1)'!$S$3</f>
        <v>アジア航測株式会社</v>
      </c>
      <c r="P3" s="581"/>
      <c r="Q3" s="581"/>
      <c r="R3" s="659"/>
      <c r="S3" s="619" t="s">
        <v>250</v>
      </c>
      <c r="T3" s="650"/>
      <c r="U3" s="650"/>
      <c r="V3" s="595"/>
      <c r="W3" s="654">
        <f>'様式B (1)'!$P$2</f>
        <v>45890</v>
      </c>
      <c r="X3" s="655"/>
    </row>
    <row r="4" spans="2:24" ht="20.100000000000001" customHeight="1" x14ac:dyDescent="0.15">
      <c r="B4" s="350" t="s">
        <v>167</v>
      </c>
      <c r="C4" s="351"/>
      <c r="D4" s="351"/>
      <c r="E4" s="352"/>
      <c r="F4" s="672" t="str">
        <f>'様式A-1'!D4</f>
        <v>椋野トンネル（下り）</v>
      </c>
      <c r="G4" s="673"/>
      <c r="H4" s="673"/>
      <c r="I4" s="674"/>
      <c r="J4" s="244" t="s">
        <v>168</v>
      </c>
      <c r="K4" s="330" t="str">
        <f>'様式A-1'!R3</f>
        <v>山口県
下関土木建築事務所</v>
      </c>
      <c r="L4" s="330"/>
      <c r="M4" s="344"/>
      <c r="N4" s="346"/>
      <c r="O4" s="660" t="str">
        <f>'様式B (1)'!$S$4</f>
        <v>飯田　琢巳</v>
      </c>
      <c r="P4" s="582"/>
      <c r="Q4" s="582"/>
      <c r="R4" s="653"/>
      <c r="S4" s="651"/>
      <c r="T4" s="652"/>
      <c r="U4" s="652"/>
      <c r="V4" s="653"/>
      <c r="W4" s="656"/>
      <c r="X4" s="657"/>
    </row>
    <row r="5" spans="2:24" ht="30" customHeight="1" x14ac:dyDescent="0.15">
      <c r="B5" s="355" t="s">
        <v>251</v>
      </c>
      <c r="C5" s="643" t="s">
        <v>252</v>
      </c>
      <c r="D5" s="678"/>
      <c r="E5" s="639" t="s">
        <v>282</v>
      </c>
      <c r="F5" s="639" t="s">
        <v>254</v>
      </c>
      <c r="G5" s="643" t="s">
        <v>283</v>
      </c>
      <c r="H5" s="668"/>
      <c r="I5" s="644"/>
      <c r="J5" s="403" t="s">
        <v>284</v>
      </c>
      <c r="K5" s="424"/>
      <c r="L5" s="424"/>
      <c r="M5" s="424"/>
      <c r="N5" s="589" t="s">
        <v>251</v>
      </c>
      <c r="O5" s="665"/>
      <c r="P5" s="641" t="s">
        <v>285</v>
      </c>
      <c r="Q5" s="662"/>
      <c r="R5" s="662"/>
      <c r="S5" s="662"/>
      <c r="T5" s="662"/>
      <c r="U5" s="642"/>
      <c r="V5" s="641" t="s">
        <v>260</v>
      </c>
      <c r="W5" s="662"/>
      <c r="X5" s="642"/>
    </row>
    <row r="6" spans="2:24" ht="16.5" customHeight="1" x14ac:dyDescent="0.15">
      <c r="B6" s="355"/>
      <c r="C6" s="679"/>
      <c r="D6" s="678"/>
      <c r="E6" s="680"/>
      <c r="F6" s="680"/>
      <c r="G6" s="641" t="s">
        <v>286</v>
      </c>
      <c r="H6" s="642"/>
      <c r="I6" s="617" t="s">
        <v>262</v>
      </c>
      <c r="J6" s="632" t="s">
        <v>287</v>
      </c>
      <c r="K6" s="632"/>
      <c r="L6" s="633" t="s">
        <v>288</v>
      </c>
      <c r="M6" s="633"/>
      <c r="N6" s="617" t="s">
        <v>289</v>
      </c>
      <c r="O6" s="631"/>
      <c r="P6" s="661" t="s">
        <v>271</v>
      </c>
      <c r="Q6" s="617" t="s">
        <v>290</v>
      </c>
      <c r="R6" s="617"/>
      <c r="S6" s="617"/>
      <c r="T6" s="617"/>
      <c r="U6" s="617"/>
      <c r="V6" s="643"/>
      <c r="W6" s="668"/>
      <c r="X6" s="644"/>
    </row>
    <row r="7" spans="2:24" ht="16.5" customHeight="1" x14ac:dyDescent="0.15">
      <c r="B7" s="355"/>
      <c r="C7" s="656"/>
      <c r="D7" s="657"/>
      <c r="E7" s="681"/>
      <c r="F7" s="681"/>
      <c r="G7" s="645"/>
      <c r="H7" s="646"/>
      <c r="I7" s="631"/>
      <c r="J7" s="627"/>
      <c r="K7" s="627"/>
      <c r="L7" s="627"/>
      <c r="M7" s="627"/>
      <c r="N7" s="211" t="s">
        <v>273</v>
      </c>
      <c r="O7" s="211" t="s">
        <v>274</v>
      </c>
      <c r="P7" s="669"/>
      <c r="Q7" s="631"/>
      <c r="R7" s="631"/>
      <c r="S7" s="631"/>
      <c r="T7" s="631"/>
      <c r="U7" s="631"/>
      <c r="V7" s="246"/>
      <c r="W7" s="248"/>
      <c r="X7" s="249"/>
    </row>
    <row r="8" spans="2:24" ht="15.95" customHeight="1" x14ac:dyDescent="0.15">
      <c r="B8" s="355"/>
      <c r="C8" s="332" t="s">
        <v>882</v>
      </c>
      <c r="D8" s="333"/>
      <c r="E8" s="239">
        <v>101</v>
      </c>
      <c r="F8" s="212">
        <v>0</v>
      </c>
      <c r="G8" s="228" t="s">
        <v>521</v>
      </c>
      <c r="H8" s="228" t="s">
        <v>527</v>
      </c>
      <c r="I8" s="228" t="s">
        <v>528</v>
      </c>
      <c r="J8" s="335" t="s">
        <v>536</v>
      </c>
      <c r="K8" s="335"/>
      <c r="L8" s="670" t="s">
        <v>883</v>
      </c>
      <c r="M8" s="410"/>
      <c r="N8" s="228" t="s">
        <v>617</v>
      </c>
      <c r="O8" s="228"/>
      <c r="P8" s="239" t="s">
        <v>468</v>
      </c>
      <c r="Q8" s="335"/>
      <c r="R8" s="335"/>
      <c r="S8" s="335"/>
      <c r="T8" s="335"/>
      <c r="U8" s="335"/>
      <c r="V8" s="332"/>
      <c r="W8" s="334"/>
      <c r="X8" s="333"/>
    </row>
    <row r="9" spans="2:24" ht="15.95" customHeight="1" x14ac:dyDescent="0.15">
      <c r="B9" s="355"/>
      <c r="C9" s="332" t="s">
        <v>882</v>
      </c>
      <c r="D9" s="333"/>
      <c r="E9" s="239">
        <v>102</v>
      </c>
      <c r="F9" s="212">
        <v>0</v>
      </c>
      <c r="G9" s="228" t="s">
        <v>521</v>
      </c>
      <c r="H9" s="228" t="s">
        <v>527</v>
      </c>
      <c r="I9" s="228" t="s">
        <v>528</v>
      </c>
      <c r="J9" s="335" t="s">
        <v>536</v>
      </c>
      <c r="K9" s="335"/>
      <c r="L9" s="670" t="s">
        <v>884</v>
      </c>
      <c r="M9" s="410"/>
      <c r="N9" s="228" t="s">
        <v>617</v>
      </c>
      <c r="O9" s="228"/>
      <c r="P9" s="239" t="s">
        <v>468</v>
      </c>
      <c r="Q9" s="335"/>
      <c r="R9" s="335"/>
      <c r="S9" s="335"/>
      <c r="T9" s="335"/>
      <c r="U9" s="335"/>
      <c r="V9" s="409"/>
      <c r="W9" s="630"/>
      <c r="X9" s="410"/>
    </row>
    <row r="10" spans="2:24" ht="15.95" customHeight="1" x14ac:dyDescent="0.15">
      <c r="B10" s="355"/>
      <c r="C10" s="332" t="s">
        <v>882</v>
      </c>
      <c r="D10" s="333"/>
      <c r="E10" s="239">
        <v>103</v>
      </c>
      <c r="F10" s="212">
        <v>1.6</v>
      </c>
      <c r="G10" s="228" t="s">
        <v>535</v>
      </c>
      <c r="H10" s="228" t="s">
        <v>506</v>
      </c>
      <c r="I10" s="228" t="s">
        <v>619</v>
      </c>
      <c r="J10" s="335" t="s">
        <v>529</v>
      </c>
      <c r="K10" s="335"/>
      <c r="L10" s="670" t="s">
        <v>885</v>
      </c>
      <c r="M10" s="410"/>
      <c r="N10" s="228" t="s">
        <v>617</v>
      </c>
      <c r="O10" s="228"/>
      <c r="P10" s="239" t="s">
        <v>468</v>
      </c>
      <c r="Q10" s="335"/>
      <c r="R10" s="335"/>
      <c r="S10" s="335"/>
      <c r="T10" s="335"/>
      <c r="U10" s="335"/>
      <c r="V10" s="332"/>
      <c r="W10" s="334"/>
      <c r="X10" s="333"/>
    </row>
    <row r="11" spans="2:24" ht="15.95" customHeight="1" x14ac:dyDescent="0.15">
      <c r="B11" s="355"/>
      <c r="C11" s="332" t="s">
        <v>886</v>
      </c>
      <c r="D11" s="333"/>
      <c r="E11" s="239">
        <v>101</v>
      </c>
      <c r="F11" s="212">
        <v>52.4</v>
      </c>
      <c r="G11" s="228" t="s">
        <v>535</v>
      </c>
      <c r="H11" s="228" t="s">
        <v>506</v>
      </c>
      <c r="I11" s="228" t="s">
        <v>523</v>
      </c>
      <c r="J11" s="335" t="s">
        <v>538</v>
      </c>
      <c r="K11" s="335"/>
      <c r="L11" s="670" t="s">
        <v>887</v>
      </c>
      <c r="M11" s="410"/>
      <c r="N11" s="228" t="s">
        <v>617</v>
      </c>
      <c r="O11" s="228"/>
      <c r="P11" s="239" t="s">
        <v>468</v>
      </c>
      <c r="Q11" s="335"/>
      <c r="R11" s="335"/>
      <c r="S11" s="335"/>
      <c r="T11" s="335"/>
      <c r="U11" s="335"/>
      <c r="V11" s="332" t="s">
        <v>900</v>
      </c>
      <c r="W11" s="334"/>
      <c r="X11" s="333"/>
    </row>
    <row r="12" spans="2:24" ht="15.95" customHeight="1" x14ac:dyDescent="0.15">
      <c r="B12" s="355"/>
      <c r="C12" s="332" t="s">
        <v>888</v>
      </c>
      <c r="D12" s="333"/>
      <c r="E12" s="239">
        <v>101</v>
      </c>
      <c r="F12" s="212">
        <v>67.099999999999994</v>
      </c>
      <c r="G12" s="228" t="s">
        <v>535</v>
      </c>
      <c r="H12" s="228" t="s">
        <v>506</v>
      </c>
      <c r="I12" s="228" t="s">
        <v>523</v>
      </c>
      <c r="J12" s="335" t="s">
        <v>538</v>
      </c>
      <c r="K12" s="335"/>
      <c r="L12" s="670" t="s">
        <v>889</v>
      </c>
      <c r="M12" s="410"/>
      <c r="N12" s="228" t="s">
        <v>617</v>
      </c>
      <c r="O12" s="228"/>
      <c r="P12" s="239" t="s">
        <v>468</v>
      </c>
      <c r="Q12" s="335"/>
      <c r="R12" s="335"/>
      <c r="S12" s="335"/>
      <c r="T12" s="335"/>
      <c r="U12" s="335"/>
      <c r="V12" s="332" t="s">
        <v>900</v>
      </c>
      <c r="W12" s="334"/>
      <c r="X12" s="333"/>
    </row>
    <row r="13" spans="2:24" ht="15.95" customHeight="1" x14ac:dyDescent="0.15">
      <c r="B13" s="355"/>
      <c r="C13" s="332" t="s">
        <v>888</v>
      </c>
      <c r="D13" s="333"/>
      <c r="E13" s="239">
        <v>102</v>
      </c>
      <c r="F13" s="212">
        <v>72.400000000000006</v>
      </c>
      <c r="G13" s="228" t="s">
        <v>535</v>
      </c>
      <c r="H13" s="228" t="s">
        <v>506</v>
      </c>
      <c r="I13" s="228" t="s">
        <v>523</v>
      </c>
      <c r="J13" s="335" t="s">
        <v>538</v>
      </c>
      <c r="K13" s="335"/>
      <c r="L13" s="670" t="s">
        <v>890</v>
      </c>
      <c r="M13" s="410"/>
      <c r="N13" s="228" t="s">
        <v>617</v>
      </c>
      <c r="O13" s="228"/>
      <c r="P13" s="239" t="s">
        <v>468</v>
      </c>
      <c r="Q13" s="335"/>
      <c r="R13" s="335"/>
      <c r="S13" s="335"/>
      <c r="T13" s="335"/>
      <c r="U13" s="335"/>
      <c r="V13" s="332" t="s">
        <v>900</v>
      </c>
      <c r="W13" s="334"/>
      <c r="X13" s="333"/>
    </row>
    <row r="14" spans="2:24" ht="15.95" customHeight="1" x14ac:dyDescent="0.15">
      <c r="B14" s="355"/>
      <c r="C14" s="332" t="s">
        <v>891</v>
      </c>
      <c r="D14" s="333"/>
      <c r="E14" s="239">
        <v>101</v>
      </c>
      <c r="F14" s="212">
        <v>84.4</v>
      </c>
      <c r="G14" s="228" t="s">
        <v>535</v>
      </c>
      <c r="H14" s="228" t="s">
        <v>506</v>
      </c>
      <c r="I14" s="228" t="s">
        <v>523</v>
      </c>
      <c r="J14" s="335" t="s">
        <v>538</v>
      </c>
      <c r="K14" s="335"/>
      <c r="L14" s="670" t="s">
        <v>892</v>
      </c>
      <c r="M14" s="410"/>
      <c r="N14" s="228" t="s">
        <v>617</v>
      </c>
      <c r="O14" s="228"/>
      <c r="P14" s="239" t="s">
        <v>468</v>
      </c>
      <c r="Q14" s="335"/>
      <c r="R14" s="335"/>
      <c r="S14" s="335"/>
      <c r="T14" s="335"/>
      <c r="U14" s="335"/>
      <c r="V14" s="332" t="s">
        <v>900</v>
      </c>
      <c r="W14" s="334"/>
      <c r="X14" s="333"/>
    </row>
    <row r="15" spans="2:24" ht="15.95" customHeight="1" x14ac:dyDescent="0.15">
      <c r="B15" s="355"/>
      <c r="C15" s="332" t="s">
        <v>893</v>
      </c>
      <c r="D15" s="333"/>
      <c r="E15" s="239">
        <v>101</v>
      </c>
      <c r="F15" s="212">
        <v>93.4</v>
      </c>
      <c r="G15" s="228" t="s">
        <v>535</v>
      </c>
      <c r="H15" s="228" t="s">
        <v>506</v>
      </c>
      <c r="I15" s="228" t="s">
        <v>523</v>
      </c>
      <c r="J15" s="335" t="s">
        <v>538</v>
      </c>
      <c r="K15" s="335"/>
      <c r="L15" s="670" t="s">
        <v>894</v>
      </c>
      <c r="M15" s="410"/>
      <c r="N15" s="228" t="s">
        <v>617</v>
      </c>
      <c r="O15" s="228"/>
      <c r="P15" s="239" t="s">
        <v>468</v>
      </c>
      <c r="Q15" s="335"/>
      <c r="R15" s="335"/>
      <c r="S15" s="335"/>
      <c r="T15" s="335"/>
      <c r="U15" s="335"/>
      <c r="V15" s="332" t="s">
        <v>900</v>
      </c>
      <c r="W15" s="334"/>
      <c r="X15" s="333"/>
    </row>
    <row r="16" spans="2:24" ht="15.95" customHeight="1" x14ac:dyDescent="0.15">
      <c r="B16" s="355"/>
      <c r="C16" s="332" t="s">
        <v>895</v>
      </c>
      <c r="D16" s="333"/>
      <c r="E16" s="239">
        <v>101</v>
      </c>
      <c r="F16" s="212">
        <v>105.2</v>
      </c>
      <c r="G16" s="228" t="s">
        <v>535</v>
      </c>
      <c r="H16" s="228" t="s">
        <v>506</v>
      </c>
      <c r="I16" s="228" t="s">
        <v>523</v>
      </c>
      <c r="J16" s="335" t="s">
        <v>538</v>
      </c>
      <c r="K16" s="335"/>
      <c r="L16" s="335" t="s">
        <v>896</v>
      </c>
      <c r="M16" s="335"/>
      <c r="N16" s="228" t="s">
        <v>614</v>
      </c>
      <c r="O16" s="228"/>
      <c r="P16" s="239" t="s">
        <v>468</v>
      </c>
      <c r="Q16" s="335"/>
      <c r="R16" s="335"/>
      <c r="S16" s="335"/>
      <c r="T16" s="335"/>
      <c r="U16" s="335"/>
      <c r="V16" s="332" t="s">
        <v>897</v>
      </c>
      <c r="W16" s="334"/>
      <c r="X16" s="333"/>
    </row>
    <row r="17" spans="2:24" ht="15.95" customHeight="1" x14ac:dyDescent="0.15">
      <c r="B17" s="355"/>
      <c r="C17" s="332" t="s">
        <v>898</v>
      </c>
      <c r="D17" s="333"/>
      <c r="E17" s="239">
        <v>101</v>
      </c>
      <c r="F17" s="212">
        <v>113.6</v>
      </c>
      <c r="G17" s="228" t="s">
        <v>535</v>
      </c>
      <c r="H17" s="228" t="s">
        <v>506</v>
      </c>
      <c r="I17" s="228" t="s">
        <v>523</v>
      </c>
      <c r="J17" s="335" t="s">
        <v>538</v>
      </c>
      <c r="K17" s="335"/>
      <c r="L17" s="670" t="s">
        <v>899</v>
      </c>
      <c r="M17" s="410"/>
      <c r="N17" s="228" t="s">
        <v>617</v>
      </c>
      <c r="O17" s="228"/>
      <c r="P17" s="239" t="s">
        <v>468</v>
      </c>
      <c r="Q17" s="335"/>
      <c r="R17" s="335"/>
      <c r="S17" s="335"/>
      <c r="T17" s="335"/>
      <c r="U17" s="335"/>
      <c r="V17" s="332" t="s">
        <v>900</v>
      </c>
      <c r="W17" s="334"/>
      <c r="X17" s="333"/>
    </row>
    <row r="18" spans="2:24" ht="15.95" customHeight="1" x14ac:dyDescent="0.15">
      <c r="B18" s="355"/>
      <c r="C18" s="332" t="s">
        <v>901</v>
      </c>
      <c r="D18" s="333"/>
      <c r="E18" s="239">
        <v>101</v>
      </c>
      <c r="F18" s="212">
        <v>132.30000000000001</v>
      </c>
      <c r="G18" s="228" t="s">
        <v>535</v>
      </c>
      <c r="H18" s="228" t="s">
        <v>506</v>
      </c>
      <c r="I18" s="228" t="s">
        <v>523</v>
      </c>
      <c r="J18" s="335" t="s">
        <v>538</v>
      </c>
      <c r="K18" s="335"/>
      <c r="L18" s="670" t="s">
        <v>902</v>
      </c>
      <c r="M18" s="410"/>
      <c r="N18" s="228" t="s">
        <v>617</v>
      </c>
      <c r="O18" s="228"/>
      <c r="P18" s="239" t="s">
        <v>468</v>
      </c>
      <c r="Q18" s="335"/>
      <c r="R18" s="335"/>
      <c r="S18" s="335"/>
      <c r="T18" s="335"/>
      <c r="U18" s="335"/>
      <c r="V18" s="332" t="s">
        <v>900</v>
      </c>
      <c r="W18" s="334"/>
      <c r="X18" s="333"/>
    </row>
    <row r="19" spans="2:24" ht="15.95" customHeight="1" x14ac:dyDescent="0.15">
      <c r="B19" s="355"/>
      <c r="C19" s="332" t="s">
        <v>903</v>
      </c>
      <c r="D19" s="333"/>
      <c r="E19" s="239">
        <v>101</v>
      </c>
      <c r="F19" s="212">
        <v>137.80000000000001</v>
      </c>
      <c r="G19" s="228" t="s">
        <v>521</v>
      </c>
      <c r="H19" s="228" t="s">
        <v>532</v>
      </c>
      <c r="I19" s="228" t="s">
        <v>528</v>
      </c>
      <c r="J19" s="335" t="s">
        <v>536</v>
      </c>
      <c r="K19" s="335"/>
      <c r="L19" s="670" t="s">
        <v>884</v>
      </c>
      <c r="M19" s="410"/>
      <c r="N19" s="228" t="s">
        <v>617</v>
      </c>
      <c r="O19" s="228"/>
      <c r="P19" s="239" t="s">
        <v>468</v>
      </c>
      <c r="Q19" s="335"/>
      <c r="R19" s="335"/>
      <c r="S19" s="335"/>
      <c r="T19" s="335"/>
      <c r="U19" s="335"/>
      <c r="V19" s="332"/>
      <c r="W19" s="334"/>
      <c r="X19" s="333"/>
    </row>
    <row r="20" spans="2:24" ht="15.95" customHeight="1" x14ac:dyDescent="0.15">
      <c r="B20" s="355"/>
      <c r="C20" s="332" t="s">
        <v>904</v>
      </c>
      <c r="D20" s="333"/>
      <c r="E20" s="239">
        <v>101</v>
      </c>
      <c r="F20" s="212">
        <v>162.30000000000001</v>
      </c>
      <c r="G20" s="228" t="s">
        <v>535</v>
      </c>
      <c r="H20" s="228" t="s">
        <v>506</v>
      </c>
      <c r="I20" s="228" t="s">
        <v>523</v>
      </c>
      <c r="J20" s="335" t="s">
        <v>538</v>
      </c>
      <c r="K20" s="335"/>
      <c r="L20" s="670" t="s">
        <v>905</v>
      </c>
      <c r="M20" s="410"/>
      <c r="N20" s="228" t="s">
        <v>617</v>
      </c>
      <c r="O20" s="228"/>
      <c r="P20" s="239" t="s">
        <v>468</v>
      </c>
      <c r="Q20" s="335"/>
      <c r="R20" s="335"/>
      <c r="S20" s="335"/>
      <c r="T20" s="335"/>
      <c r="U20" s="335"/>
      <c r="V20" s="332" t="s">
        <v>900</v>
      </c>
      <c r="W20" s="334"/>
      <c r="X20" s="333"/>
    </row>
    <row r="21" spans="2:24" ht="15.95" customHeight="1" x14ac:dyDescent="0.15">
      <c r="B21" s="355"/>
      <c r="C21" s="332" t="s">
        <v>906</v>
      </c>
      <c r="D21" s="333"/>
      <c r="E21" s="239">
        <v>101</v>
      </c>
      <c r="F21" s="212">
        <v>162.9</v>
      </c>
      <c r="G21" s="228" t="s">
        <v>535</v>
      </c>
      <c r="H21" s="228" t="s">
        <v>506</v>
      </c>
      <c r="I21" s="228" t="s">
        <v>523</v>
      </c>
      <c r="J21" s="335" t="s">
        <v>538</v>
      </c>
      <c r="K21" s="335"/>
      <c r="L21" s="670" t="s">
        <v>907</v>
      </c>
      <c r="M21" s="410"/>
      <c r="N21" s="228" t="s">
        <v>617</v>
      </c>
      <c r="O21" s="228"/>
      <c r="P21" s="239" t="s">
        <v>468</v>
      </c>
      <c r="Q21" s="335"/>
      <c r="R21" s="335"/>
      <c r="S21" s="335"/>
      <c r="T21" s="335"/>
      <c r="U21" s="335"/>
      <c r="V21" s="332"/>
      <c r="W21" s="334"/>
      <c r="X21" s="333"/>
    </row>
    <row r="22" spans="2:24" ht="15.95" customHeight="1" x14ac:dyDescent="0.15">
      <c r="B22" s="355"/>
      <c r="C22" s="332" t="s">
        <v>908</v>
      </c>
      <c r="D22" s="333"/>
      <c r="E22" s="239">
        <v>101</v>
      </c>
      <c r="F22" s="212">
        <v>173.4</v>
      </c>
      <c r="G22" s="228" t="s">
        <v>535</v>
      </c>
      <c r="H22" s="228" t="s">
        <v>506</v>
      </c>
      <c r="I22" s="228" t="s">
        <v>523</v>
      </c>
      <c r="J22" s="335" t="s">
        <v>538</v>
      </c>
      <c r="K22" s="335"/>
      <c r="L22" s="670" t="s">
        <v>909</v>
      </c>
      <c r="M22" s="410"/>
      <c r="N22" s="228" t="s">
        <v>617</v>
      </c>
      <c r="O22" s="228"/>
      <c r="P22" s="239" t="s">
        <v>468</v>
      </c>
      <c r="Q22" s="335"/>
      <c r="R22" s="335"/>
      <c r="S22" s="335"/>
      <c r="T22" s="335"/>
      <c r="U22" s="335"/>
      <c r="V22" s="332" t="s">
        <v>900</v>
      </c>
      <c r="W22" s="334"/>
      <c r="X22" s="333"/>
    </row>
    <row r="23" spans="2:24" ht="15.95" customHeight="1" x14ac:dyDescent="0.15">
      <c r="B23" s="355"/>
      <c r="C23" s="332" t="s">
        <v>910</v>
      </c>
      <c r="D23" s="333"/>
      <c r="E23" s="239">
        <v>101</v>
      </c>
      <c r="F23" s="212">
        <v>229.1</v>
      </c>
      <c r="G23" s="228" t="s">
        <v>535</v>
      </c>
      <c r="H23" s="228" t="s">
        <v>506</v>
      </c>
      <c r="I23" s="228" t="s">
        <v>523</v>
      </c>
      <c r="J23" s="335" t="s">
        <v>538</v>
      </c>
      <c r="K23" s="335"/>
      <c r="L23" s="670" t="s">
        <v>911</v>
      </c>
      <c r="M23" s="410"/>
      <c r="N23" s="228" t="s">
        <v>617</v>
      </c>
      <c r="O23" s="228"/>
      <c r="P23" s="239" t="s">
        <v>468</v>
      </c>
      <c r="Q23" s="335"/>
      <c r="R23" s="335"/>
      <c r="S23" s="335"/>
      <c r="T23" s="335"/>
      <c r="U23" s="335"/>
      <c r="V23" s="332"/>
      <c r="W23" s="334"/>
      <c r="X23" s="333"/>
    </row>
    <row r="24" spans="2:24" ht="15.95" customHeight="1" x14ac:dyDescent="0.15">
      <c r="B24" s="355"/>
      <c r="C24" s="332" t="s">
        <v>912</v>
      </c>
      <c r="D24" s="333"/>
      <c r="E24" s="239">
        <v>101</v>
      </c>
      <c r="F24" s="212">
        <v>261.10000000000002</v>
      </c>
      <c r="G24" s="228" t="s">
        <v>535</v>
      </c>
      <c r="H24" s="228" t="s">
        <v>506</v>
      </c>
      <c r="I24" s="228" t="s">
        <v>523</v>
      </c>
      <c r="J24" s="335" t="s">
        <v>538</v>
      </c>
      <c r="K24" s="335"/>
      <c r="L24" s="670" t="s">
        <v>894</v>
      </c>
      <c r="M24" s="410"/>
      <c r="N24" s="228" t="s">
        <v>617</v>
      </c>
      <c r="O24" s="228"/>
      <c r="P24" s="239" t="s">
        <v>468</v>
      </c>
      <c r="Q24" s="335"/>
      <c r="R24" s="335"/>
      <c r="S24" s="335"/>
      <c r="T24" s="335"/>
      <c r="U24" s="335"/>
      <c r="V24" s="332" t="s">
        <v>900</v>
      </c>
      <c r="W24" s="334"/>
      <c r="X24" s="333"/>
    </row>
    <row r="25" spans="2:24" ht="15.95" customHeight="1" x14ac:dyDescent="0.15">
      <c r="B25" s="355"/>
      <c r="C25" s="332" t="s">
        <v>913</v>
      </c>
      <c r="D25" s="333"/>
      <c r="E25" s="239">
        <v>101</v>
      </c>
      <c r="F25" s="212">
        <v>285</v>
      </c>
      <c r="G25" s="228" t="s">
        <v>535</v>
      </c>
      <c r="H25" s="228" t="s">
        <v>506</v>
      </c>
      <c r="I25" s="228" t="s">
        <v>523</v>
      </c>
      <c r="J25" s="335" t="s">
        <v>538</v>
      </c>
      <c r="K25" s="335"/>
      <c r="L25" s="670" t="s">
        <v>914</v>
      </c>
      <c r="M25" s="410"/>
      <c r="N25" s="228" t="s">
        <v>617</v>
      </c>
      <c r="O25" s="228"/>
      <c r="P25" s="239" t="s">
        <v>468</v>
      </c>
      <c r="Q25" s="335"/>
      <c r="R25" s="335"/>
      <c r="S25" s="335"/>
      <c r="T25" s="335"/>
      <c r="U25" s="335"/>
      <c r="V25" s="332"/>
      <c r="W25" s="334"/>
      <c r="X25" s="333"/>
    </row>
    <row r="26" spans="2:24" ht="15.95" customHeight="1" x14ac:dyDescent="0.15">
      <c r="B26" s="355"/>
      <c r="C26" s="332"/>
      <c r="D26" s="333"/>
      <c r="E26" s="239"/>
      <c r="F26" s="212"/>
      <c r="G26" s="228"/>
      <c r="H26" s="228"/>
      <c r="I26" s="228"/>
      <c r="J26" s="335"/>
      <c r="K26" s="335"/>
      <c r="L26" s="335"/>
      <c r="M26" s="335"/>
      <c r="N26" s="228"/>
      <c r="O26" s="228"/>
      <c r="P26" s="239"/>
      <c r="Q26" s="335"/>
      <c r="R26" s="335"/>
      <c r="S26" s="335"/>
      <c r="T26" s="335"/>
      <c r="U26" s="335"/>
      <c r="V26" s="332"/>
      <c r="W26" s="334"/>
      <c r="X26" s="333"/>
    </row>
    <row r="27" spans="2:24" ht="15.95" customHeight="1" x14ac:dyDescent="0.15">
      <c r="B27" s="355"/>
      <c r="C27" s="332"/>
      <c r="D27" s="333"/>
      <c r="E27" s="239"/>
      <c r="F27" s="212"/>
      <c r="G27" s="228"/>
      <c r="H27" s="228"/>
      <c r="I27" s="228"/>
      <c r="J27" s="335"/>
      <c r="K27" s="335"/>
      <c r="L27" s="335"/>
      <c r="M27" s="335"/>
      <c r="N27" s="228"/>
      <c r="O27" s="228"/>
      <c r="P27" s="239"/>
      <c r="Q27" s="335"/>
      <c r="R27" s="335"/>
      <c r="S27" s="335"/>
      <c r="T27" s="335"/>
      <c r="U27" s="335"/>
      <c r="V27" s="332"/>
      <c r="W27" s="334"/>
      <c r="X27" s="333"/>
    </row>
    <row r="28" spans="2:24" ht="15.95" customHeight="1" x14ac:dyDescent="0.15">
      <c r="B28" s="355"/>
      <c r="C28" s="332"/>
      <c r="D28" s="333"/>
      <c r="E28" s="239"/>
      <c r="F28" s="212"/>
      <c r="G28" s="228"/>
      <c r="H28" s="228"/>
      <c r="I28" s="228"/>
      <c r="J28" s="335"/>
      <c r="K28" s="335"/>
      <c r="L28" s="335"/>
      <c r="M28" s="335"/>
      <c r="N28" s="228"/>
      <c r="O28" s="228"/>
      <c r="P28" s="239"/>
      <c r="Q28" s="335"/>
      <c r="R28" s="335"/>
      <c r="S28" s="335"/>
      <c r="T28" s="335"/>
      <c r="U28" s="335"/>
      <c r="V28" s="332"/>
      <c r="W28" s="334"/>
      <c r="X28" s="333"/>
    </row>
    <row r="29" spans="2:24" ht="15.95" customHeight="1" x14ac:dyDescent="0.15">
      <c r="B29" s="355"/>
      <c r="C29" s="332"/>
      <c r="D29" s="333"/>
      <c r="E29" s="239"/>
      <c r="F29" s="212"/>
      <c r="G29" s="228"/>
      <c r="H29" s="228"/>
      <c r="I29" s="228"/>
      <c r="J29" s="335"/>
      <c r="K29" s="335"/>
      <c r="L29" s="335"/>
      <c r="M29" s="335"/>
      <c r="N29" s="228"/>
      <c r="O29" s="228"/>
      <c r="P29" s="239"/>
      <c r="Q29" s="335"/>
      <c r="R29" s="335"/>
      <c r="S29" s="335"/>
      <c r="T29" s="335"/>
      <c r="U29" s="335"/>
      <c r="V29" s="332"/>
      <c r="W29" s="334"/>
      <c r="X29" s="333"/>
    </row>
    <row r="30" spans="2:24" ht="15.95" customHeight="1" x14ac:dyDescent="0.15">
      <c r="B30" s="355"/>
      <c r="C30" s="332"/>
      <c r="D30" s="333"/>
      <c r="E30" s="239"/>
      <c r="F30" s="212"/>
      <c r="G30" s="228"/>
      <c r="H30" s="228"/>
      <c r="I30" s="228"/>
      <c r="J30" s="335"/>
      <c r="K30" s="335"/>
      <c r="L30" s="335"/>
      <c r="M30" s="335"/>
      <c r="N30" s="228"/>
      <c r="O30" s="228"/>
      <c r="P30" s="239"/>
      <c r="Q30" s="335"/>
      <c r="R30" s="335"/>
      <c r="S30" s="335"/>
      <c r="T30" s="335"/>
      <c r="U30" s="335"/>
      <c r="V30" s="332"/>
      <c r="W30" s="334"/>
      <c r="X30" s="333"/>
    </row>
    <row r="31" spans="2:24" ht="15.95" customHeight="1" x14ac:dyDescent="0.15">
      <c r="B31" s="355"/>
      <c r="C31" s="332"/>
      <c r="D31" s="333"/>
      <c r="E31" s="239"/>
      <c r="F31" s="212"/>
      <c r="G31" s="228"/>
      <c r="H31" s="228"/>
      <c r="I31" s="228"/>
      <c r="J31" s="335"/>
      <c r="K31" s="335"/>
      <c r="L31" s="335"/>
      <c r="M31" s="335"/>
      <c r="N31" s="228"/>
      <c r="O31" s="228"/>
      <c r="P31" s="239"/>
      <c r="Q31" s="335"/>
      <c r="R31" s="335"/>
      <c r="S31" s="335"/>
      <c r="T31" s="335"/>
      <c r="U31" s="335"/>
      <c r="V31" s="332"/>
      <c r="W31" s="334"/>
      <c r="X31" s="333"/>
    </row>
    <row r="32" spans="2:24" ht="15.95" customHeight="1" x14ac:dyDescent="0.15">
      <c r="B32" s="355"/>
      <c r="C32" s="332"/>
      <c r="D32" s="333"/>
      <c r="E32" s="239"/>
      <c r="F32" s="212"/>
      <c r="G32" s="228"/>
      <c r="H32" s="228"/>
      <c r="I32" s="228"/>
      <c r="J32" s="335"/>
      <c r="K32" s="335"/>
      <c r="L32" s="335"/>
      <c r="M32" s="335"/>
      <c r="N32" s="228"/>
      <c r="O32" s="228"/>
      <c r="P32" s="239"/>
      <c r="Q32" s="335"/>
      <c r="R32" s="335"/>
      <c r="S32" s="335"/>
      <c r="T32" s="335"/>
      <c r="U32" s="335"/>
      <c r="V32" s="332"/>
      <c r="W32" s="334"/>
      <c r="X32" s="333"/>
    </row>
    <row r="33" spans="2:24" ht="15.95" customHeight="1" x14ac:dyDescent="0.15">
      <c r="B33" s="355"/>
      <c r="C33" s="332"/>
      <c r="D33" s="333"/>
      <c r="E33" s="239"/>
      <c r="F33" s="212"/>
      <c r="G33" s="228"/>
      <c r="H33" s="228"/>
      <c r="I33" s="228"/>
      <c r="J33" s="335"/>
      <c r="K33" s="335"/>
      <c r="L33" s="335"/>
      <c r="M33" s="335"/>
      <c r="N33" s="228"/>
      <c r="O33" s="228"/>
      <c r="P33" s="239"/>
      <c r="Q33" s="335"/>
      <c r="R33" s="335"/>
      <c r="S33" s="335"/>
      <c r="T33" s="335"/>
      <c r="U33" s="335"/>
      <c r="V33" s="332"/>
      <c r="W33" s="334"/>
      <c r="X33" s="333"/>
    </row>
    <row r="34" spans="2:24" ht="15.95" customHeight="1" x14ac:dyDescent="0.15">
      <c r="B34" s="355"/>
      <c r="C34" s="332"/>
      <c r="D34" s="333"/>
      <c r="E34" s="239"/>
      <c r="F34" s="212"/>
      <c r="G34" s="228"/>
      <c r="H34" s="228"/>
      <c r="I34" s="228"/>
      <c r="J34" s="335"/>
      <c r="K34" s="335"/>
      <c r="L34" s="335"/>
      <c r="M34" s="335"/>
      <c r="N34" s="228"/>
      <c r="O34" s="228"/>
      <c r="P34" s="239"/>
      <c r="Q34" s="335"/>
      <c r="R34" s="335"/>
      <c r="S34" s="335"/>
      <c r="T34" s="335"/>
      <c r="U34" s="335"/>
      <c r="V34" s="332"/>
      <c r="W34" s="334"/>
      <c r="X34" s="333"/>
    </row>
    <row r="35" spans="2:24" ht="15.95" customHeight="1" x14ac:dyDescent="0.15">
      <c r="B35" s="355"/>
      <c r="C35" s="332"/>
      <c r="D35" s="333"/>
      <c r="E35" s="239"/>
      <c r="F35" s="212"/>
      <c r="G35" s="228"/>
      <c r="H35" s="228"/>
      <c r="I35" s="228"/>
      <c r="J35" s="335"/>
      <c r="K35" s="335"/>
      <c r="L35" s="335"/>
      <c r="M35" s="335"/>
      <c r="N35" s="228"/>
      <c r="O35" s="228"/>
      <c r="P35" s="239"/>
      <c r="Q35" s="335"/>
      <c r="R35" s="335"/>
      <c r="S35" s="335"/>
      <c r="T35" s="335"/>
      <c r="U35" s="335"/>
      <c r="V35" s="332"/>
      <c r="W35" s="334"/>
      <c r="X35" s="333"/>
    </row>
    <row r="36" spans="2:24" ht="15.95" customHeight="1" x14ac:dyDescent="0.15">
      <c r="B36" s="355"/>
      <c r="C36" s="332"/>
      <c r="D36" s="333"/>
      <c r="E36" s="239"/>
      <c r="F36" s="212"/>
      <c r="G36" s="228"/>
      <c r="H36" s="228"/>
      <c r="I36" s="228"/>
      <c r="J36" s="335"/>
      <c r="K36" s="335"/>
      <c r="L36" s="335"/>
      <c r="M36" s="335"/>
      <c r="N36" s="228"/>
      <c r="O36" s="228"/>
      <c r="P36" s="239"/>
      <c r="Q36" s="335"/>
      <c r="R36" s="335"/>
      <c r="S36" s="335"/>
      <c r="T36" s="335"/>
      <c r="U36" s="335"/>
      <c r="V36" s="332"/>
      <c r="W36" s="334"/>
      <c r="X36" s="333"/>
    </row>
    <row r="37" spans="2:24" ht="15.95" customHeight="1" x14ac:dyDescent="0.15">
      <c r="B37" s="355"/>
      <c r="C37" s="332"/>
      <c r="D37" s="333"/>
      <c r="E37" s="239"/>
      <c r="F37" s="212"/>
      <c r="G37" s="228"/>
      <c r="H37" s="228"/>
      <c r="I37" s="228"/>
      <c r="J37" s="335"/>
      <c r="K37" s="335"/>
      <c r="L37" s="335"/>
      <c r="M37" s="335"/>
      <c r="N37" s="228"/>
      <c r="O37" s="228"/>
      <c r="P37" s="239"/>
      <c r="Q37" s="335"/>
      <c r="R37" s="335"/>
      <c r="S37" s="335"/>
      <c r="T37" s="335"/>
      <c r="U37" s="335"/>
      <c r="V37" s="332"/>
      <c r="W37" s="334"/>
      <c r="X37" s="333"/>
    </row>
    <row r="38" spans="2:24" ht="15.95" customHeight="1" x14ac:dyDescent="0.15">
      <c r="B38" s="355"/>
      <c r="C38" s="332"/>
      <c r="D38" s="333"/>
      <c r="E38" s="239"/>
      <c r="F38" s="212"/>
      <c r="G38" s="228"/>
      <c r="H38" s="228"/>
      <c r="I38" s="228"/>
      <c r="J38" s="335"/>
      <c r="K38" s="335"/>
      <c r="L38" s="335"/>
      <c r="M38" s="335"/>
      <c r="N38" s="228"/>
      <c r="O38" s="228"/>
      <c r="P38" s="239"/>
      <c r="Q38" s="335"/>
      <c r="R38" s="335"/>
      <c r="S38" s="335"/>
      <c r="T38" s="335"/>
      <c r="U38" s="335"/>
      <c r="V38" s="332"/>
      <c r="W38" s="334"/>
      <c r="X38" s="333"/>
    </row>
    <row r="39" spans="2:24" ht="15.95" customHeight="1" x14ac:dyDescent="0.15">
      <c r="B39" s="355"/>
      <c r="C39" s="332"/>
      <c r="D39" s="333"/>
      <c r="E39" s="239"/>
      <c r="F39" s="212"/>
      <c r="G39" s="228"/>
      <c r="H39" s="228"/>
      <c r="I39" s="228"/>
      <c r="J39" s="335"/>
      <c r="K39" s="335"/>
      <c r="L39" s="335"/>
      <c r="M39" s="335"/>
      <c r="N39" s="228"/>
      <c r="O39" s="228"/>
      <c r="P39" s="239"/>
      <c r="Q39" s="335"/>
      <c r="R39" s="335"/>
      <c r="S39" s="335"/>
      <c r="T39" s="335"/>
      <c r="U39" s="335"/>
      <c r="V39" s="332"/>
      <c r="W39" s="334"/>
      <c r="X39" s="333"/>
    </row>
    <row r="40" spans="2:24" ht="15.95" customHeight="1" x14ac:dyDescent="0.15">
      <c r="B40" s="355"/>
      <c r="C40" s="332"/>
      <c r="D40" s="333"/>
      <c r="E40" s="239"/>
      <c r="F40" s="212"/>
      <c r="G40" s="228"/>
      <c r="H40" s="228"/>
      <c r="I40" s="228"/>
      <c r="J40" s="335"/>
      <c r="K40" s="335"/>
      <c r="L40" s="335"/>
      <c r="M40" s="335"/>
      <c r="N40" s="228"/>
      <c r="O40" s="228"/>
      <c r="P40" s="239"/>
      <c r="Q40" s="335"/>
      <c r="R40" s="335"/>
      <c r="S40" s="335"/>
      <c r="T40" s="335"/>
      <c r="U40" s="335"/>
      <c r="V40" s="332"/>
      <c r="W40" s="334"/>
      <c r="X40" s="333"/>
    </row>
    <row r="41" spans="2:24" ht="15.95" customHeight="1" x14ac:dyDescent="0.15">
      <c r="B41" s="355"/>
      <c r="C41" s="332"/>
      <c r="D41" s="333"/>
      <c r="E41" s="239"/>
      <c r="F41" s="212"/>
      <c r="G41" s="228"/>
      <c r="H41" s="228"/>
      <c r="I41" s="228"/>
      <c r="J41" s="335"/>
      <c r="K41" s="335"/>
      <c r="L41" s="335"/>
      <c r="M41" s="335"/>
      <c r="N41" s="228"/>
      <c r="O41" s="228"/>
      <c r="P41" s="239"/>
      <c r="Q41" s="335"/>
      <c r="R41" s="335"/>
      <c r="S41" s="335"/>
      <c r="T41" s="335"/>
      <c r="U41" s="335"/>
      <c r="V41" s="332"/>
      <c r="W41" s="334"/>
      <c r="X41" s="333"/>
    </row>
    <row r="42" spans="2:24" ht="15.95" customHeight="1" x14ac:dyDescent="0.15">
      <c r="B42" s="355"/>
      <c r="C42" s="628"/>
      <c r="D42" s="629"/>
      <c r="E42" s="239"/>
      <c r="F42" s="212"/>
      <c r="G42" s="228"/>
      <c r="H42" s="228"/>
      <c r="I42" s="228"/>
      <c r="J42" s="335"/>
      <c r="K42" s="335"/>
      <c r="L42" s="335"/>
      <c r="M42" s="335"/>
      <c r="N42" s="228"/>
      <c r="O42" s="228"/>
      <c r="P42" s="239"/>
      <c r="Q42" s="335"/>
      <c r="R42" s="335"/>
      <c r="S42" s="335"/>
      <c r="T42" s="335"/>
      <c r="U42" s="335"/>
      <c r="V42" s="332"/>
      <c r="W42" s="334"/>
      <c r="X42" s="333"/>
    </row>
    <row r="43" spans="2:24" ht="15.95" customHeight="1" x14ac:dyDescent="0.15">
      <c r="B43" s="422"/>
      <c r="C43" s="628"/>
      <c r="D43" s="629"/>
      <c r="E43" s="239"/>
      <c r="F43" s="212"/>
      <c r="G43" s="228"/>
      <c r="H43" s="228"/>
      <c r="I43" s="228"/>
      <c r="J43" s="335"/>
      <c r="K43" s="335"/>
      <c r="L43" s="335"/>
      <c r="M43" s="335"/>
      <c r="N43" s="228"/>
      <c r="O43" s="228"/>
      <c r="P43" s="239"/>
      <c r="Q43" s="335"/>
      <c r="R43" s="335"/>
      <c r="S43" s="335"/>
      <c r="T43" s="335"/>
      <c r="U43" s="335"/>
      <c r="V43" s="332"/>
      <c r="W43" s="334"/>
      <c r="X43" s="333"/>
    </row>
    <row r="44" spans="2:24" ht="15.95" customHeight="1" x14ac:dyDescent="0.15">
      <c r="B44" s="18"/>
      <c r="C44" s="1" t="s">
        <v>291</v>
      </c>
      <c r="D44" s="5"/>
      <c r="F44" s="5"/>
      <c r="G44" s="16"/>
      <c r="H44" s="16"/>
      <c r="I44" s="16"/>
      <c r="J44" s="16"/>
      <c r="K44" s="16"/>
      <c r="L44" s="16"/>
      <c r="M44" s="16"/>
      <c r="N44" s="16"/>
      <c r="O44" s="16"/>
      <c r="P44" s="5"/>
      <c r="Q44" s="16"/>
      <c r="R44" s="16"/>
      <c r="S44" s="16"/>
      <c r="T44" s="16"/>
      <c r="U44" s="16"/>
      <c r="V44" s="5"/>
      <c r="W44" s="5"/>
      <c r="X44" s="5"/>
    </row>
    <row r="45" spans="2:24" ht="15.95" customHeight="1" x14ac:dyDescent="0.15">
      <c r="B45" s="18"/>
      <c r="C45" s="22" t="s">
        <v>292</v>
      </c>
      <c r="D45" s="5"/>
      <c r="F45" s="5"/>
      <c r="G45" s="16"/>
      <c r="H45" s="16"/>
      <c r="I45" s="16"/>
      <c r="J45" s="16"/>
      <c r="K45" s="16"/>
      <c r="L45" s="16"/>
      <c r="M45" s="16"/>
      <c r="N45" s="16"/>
      <c r="O45" s="16"/>
      <c r="P45" s="5"/>
      <c r="Q45" s="16"/>
      <c r="R45" s="16"/>
      <c r="S45" s="16"/>
      <c r="T45" s="16"/>
      <c r="U45" s="16"/>
      <c r="V45" s="5"/>
      <c r="W45" s="5"/>
      <c r="X45" s="5"/>
    </row>
    <row r="46" spans="2:24" ht="15.95" customHeight="1" x14ac:dyDescent="0.15">
      <c r="C46" s="265" t="s">
        <v>293</v>
      </c>
    </row>
    <row r="47" spans="2:24" ht="15.95" customHeight="1" x14ac:dyDescent="0.15">
      <c r="C47" s="265" t="s">
        <v>294</v>
      </c>
    </row>
    <row r="48" spans="2:24" ht="15.95" customHeight="1" x14ac:dyDescent="0.15">
      <c r="C48" s="3" t="s">
        <v>209</v>
      </c>
    </row>
  </sheetData>
  <mergeCells count="208">
    <mergeCell ref="L32:M32"/>
    <mergeCell ref="J27:K27"/>
    <mergeCell ref="J25:K25"/>
    <mergeCell ref="J35:K35"/>
    <mergeCell ref="L35:M35"/>
    <mergeCell ref="L30:M30"/>
    <mergeCell ref="C34:D34"/>
    <mergeCell ref="J34:K34"/>
    <mergeCell ref="L34:M34"/>
    <mergeCell ref="C33:D33"/>
    <mergeCell ref="C26:D26"/>
    <mergeCell ref="C27:D27"/>
    <mergeCell ref="C28:D28"/>
    <mergeCell ref="J33:K33"/>
    <mergeCell ref="L33:M33"/>
    <mergeCell ref="J32:K32"/>
    <mergeCell ref="C32:D32"/>
    <mergeCell ref="C29:D29"/>
    <mergeCell ref="C30:D30"/>
    <mergeCell ref="C31:D31"/>
    <mergeCell ref="L31:M31"/>
    <mergeCell ref="J30:K30"/>
    <mergeCell ref="J31:K31"/>
    <mergeCell ref="J29:K29"/>
    <mergeCell ref="C43:D43"/>
    <mergeCell ref="J43:K43"/>
    <mergeCell ref="L43:M43"/>
    <mergeCell ref="C41:D41"/>
    <mergeCell ref="J41:K41"/>
    <mergeCell ref="L41:M41"/>
    <mergeCell ref="C42:D42"/>
    <mergeCell ref="J42:K42"/>
    <mergeCell ref="L42:M42"/>
    <mergeCell ref="C37:D37"/>
    <mergeCell ref="C38:D38"/>
    <mergeCell ref="C39:D39"/>
    <mergeCell ref="J39:K39"/>
    <mergeCell ref="L39:M39"/>
    <mergeCell ref="L38:M38"/>
    <mergeCell ref="J38:K38"/>
    <mergeCell ref="J36:K36"/>
    <mergeCell ref="L36:M36"/>
    <mergeCell ref="J37:K37"/>
    <mergeCell ref="L37:M37"/>
    <mergeCell ref="C22:D22"/>
    <mergeCell ref="C16:D16"/>
    <mergeCell ref="J16:K16"/>
    <mergeCell ref="L16:M16"/>
    <mergeCell ref="C20:D20"/>
    <mergeCell ref="C18:D18"/>
    <mergeCell ref="C19:D19"/>
    <mergeCell ref="C24:D24"/>
    <mergeCell ref="C25:D25"/>
    <mergeCell ref="L25:M25"/>
    <mergeCell ref="J23:K23"/>
    <mergeCell ref="L23:M23"/>
    <mergeCell ref="J20:K20"/>
    <mergeCell ref="L20:M20"/>
    <mergeCell ref="C23:D23"/>
    <mergeCell ref="J24:K24"/>
    <mergeCell ref="L24:M24"/>
    <mergeCell ref="L29:M29"/>
    <mergeCell ref="J28:K28"/>
    <mergeCell ref="L28:M28"/>
    <mergeCell ref="J19:K19"/>
    <mergeCell ref="L19:M19"/>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8:M8"/>
    <mergeCell ref="W3:X4"/>
    <mergeCell ref="B5:B43"/>
    <mergeCell ref="C10:D10"/>
    <mergeCell ref="C9:D9"/>
    <mergeCell ref="J9:K9"/>
    <mergeCell ref="L9:M9"/>
    <mergeCell ref="C17:D17"/>
    <mergeCell ref="J17:K17"/>
    <mergeCell ref="L17:M17"/>
    <mergeCell ref="C40:D40"/>
    <mergeCell ref="J40:K40"/>
    <mergeCell ref="L40:M40"/>
    <mergeCell ref="C21:D21"/>
    <mergeCell ref="J21:K21"/>
    <mergeCell ref="L21:M21"/>
    <mergeCell ref="J26:K26"/>
    <mergeCell ref="L26:M26"/>
    <mergeCell ref="C35:D35"/>
    <mergeCell ref="C36:D36"/>
    <mergeCell ref="B2:V2"/>
    <mergeCell ref="B4:E4"/>
    <mergeCell ref="F4:I4"/>
    <mergeCell ref="O4:R4"/>
    <mergeCell ref="B3:E3"/>
    <mergeCell ref="F3:I3"/>
    <mergeCell ref="O3:R3"/>
    <mergeCell ref="S3:V4"/>
    <mergeCell ref="K3:L3"/>
    <mergeCell ref="K4:L4"/>
    <mergeCell ref="M3:N4"/>
    <mergeCell ref="J10:K10"/>
    <mergeCell ref="L10:M10"/>
    <mergeCell ref="J22:K22"/>
    <mergeCell ref="Q27:U27"/>
    <mergeCell ref="Q26:U26"/>
    <mergeCell ref="Q25:U25"/>
    <mergeCell ref="Q12:U12"/>
    <mergeCell ref="Q13:U13"/>
    <mergeCell ref="Q14:U14"/>
    <mergeCell ref="L22:M22"/>
    <mergeCell ref="J11:K11"/>
    <mergeCell ref="L11:M11"/>
    <mergeCell ref="J15:K15"/>
    <mergeCell ref="J18:K18"/>
    <mergeCell ref="L18:M18"/>
    <mergeCell ref="Q24:U24"/>
    <mergeCell ref="L27:M27"/>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V30:X30"/>
    <mergeCell ref="V31:X31"/>
    <mergeCell ref="V32:X32"/>
    <mergeCell ref="Q28:U28"/>
    <mergeCell ref="V28:X28"/>
    <mergeCell ref="Q29:U29"/>
    <mergeCell ref="V29:X29"/>
    <mergeCell ref="V35:X35"/>
    <mergeCell ref="Q37:U37"/>
    <mergeCell ref="V36:X36"/>
    <mergeCell ref="Q36:U36"/>
    <mergeCell ref="V37:X37"/>
    <mergeCell ref="Q32:U32"/>
    <mergeCell ref="Q31:U31"/>
    <mergeCell ref="Q30:U30"/>
    <mergeCell ref="Q33:U33"/>
    <mergeCell ref="V19:X19"/>
    <mergeCell ref="V20:X20"/>
    <mergeCell ref="V21:X21"/>
    <mergeCell ref="V22:X22"/>
    <mergeCell ref="V23:X23"/>
    <mergeCell ref="V24:X24"/>
    <mergeCell ref="V25:X25"/>
    <mergeCell ref="V26:X26"/>
    <mergeCell ref="V27:X27"/>
    <mergeCell ref="V5:X6"/>
    <mergeCell ref="V8:X8"/>
    <mergeCell ref="V9:X9"/>
    <mergeCell ref="V10:X10"/>
    <mergeCell ref="V11:X11"/>
    <mergeCell ref="V15:X15"/>
    <mergeCell ref="V16:X16"/>
    <mergeCell ref="V17:X17"/>
    <mergeCell ref="V18:X18"/>
    <mergeCell ref="V12:X12"/>
    <mergeCell ref="V13:X13"/>
    <mergeCell ref="V14:X14"/>
    <mergeCell ref="V41:X41"/>
    <mergeCell ref="V33:X33"/>
    <mergeCell ref="V34:X34"/>
    <mergeCell ref="Q34:U34"/>
    <mergeCell ref="Q35:U35"/>
    <mergeCell ref="Q41:U41"/>
    <mergeCell ref="V42:X42"/>
    <mergeCell ref="V43:X43"/>
    <mergeCell ref="Q43:U43"/>
    <mergeCell ref="Q38:U38"/>
    <mergeCell ref="Q39:U39"/>
    <mergeCell ref="Q40:U40"/>
    <mergeCell ref="V38:X38"/>
    <mergeCell ref="V39:X39"/>
    <mergeCell ref="V40:X40"/>
    <mergeCell ref="Q42:U42"/>
  </mergeCells>
  <phoneticPr fontId="6"/>
  <dataValidations count="4">
    <dataValidation type="list" allowBlank="1" showInputMessage="1" showErrorMessage="1" sqref="E44:E45" xr:uid="{00000000-0002-0000-0700-000000000000}">
      <formula1>個数</formula1>
    </dataValidation>
    <dataValidation type="list" showInputMessage="1" showErrorMessage="1" sqref="G44:H45" xr:uid="{00000000-0002-0000-0700-000001000000}">
      <formula1>部位本体</formula1>
    </dataValidation>
    <dataValidation type="list" errorStyle="warning" allowBlank="1" showInputMessage="1" showErrorMessage="1" error="選択出来ません" sqref="H8:H43" xr:uid="{DA761384-1898-493F-8E40-51DF6D396C8E}">
      <formula1>INDIRECT(G8)</formula1>
    </dataValidation>
    <dataValidation allowBlank="1" showInputMessage="1" showErrorMessage="1" prompt="覆工スパン毎に連番を記入。_x000a_数値で入力する。" sqref="E8:E43" xr:uid="{BA2DC6F6-BB18-408A-9DCA-F28377410B06}"/>
  </dataValidations>
  <printOptions horizontalCentered="1" verticalCentered="1"/>
  <pageMargins left="0.23622047244094491" right="0.23622047244094491" top="0.74803149606299213" bottom="0.15748031496062992" header="0.31496062992125984" footer="0.31496062992125984"/>
  <pageSetup paperSize="9" scale="74"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I8:I43</xm:sqref>
        </x14:dataValidation>
        <x14:dataValidation type="list" allowBlank="1" showInputMessage="1" showErrorMessage="1" xr:uid="{00000000-0002-0000-0700-000004000000}">
          <x14:formula1>
            <xm:f>'(参考)リスト'!$F$52:$F$53</xm:f>
          </x14:formula1>
          <xm:sqref>N8:O43</xm:sqref>
        </x14:dataValidation>
        <x14:dataValidation type="list" showInputMessage="1" showErrorMessage="1" xr:uid="{00000000-0002-0000-0700-000005000000}">
          <x14:formula1>
            <xm:f>'(参考)リスト'!$B$52:$B$55</xm:f>
          </x14:formula1>
          <xm:sqref>G8:G43</xm:sqref>
        </x14:dataValidation>
        <x14:dataValidation type="list" allowBlank="1" showInputMessage="1" showErrorMessage="1" xr:uid="{00000000-0002-0000-0700-000006000000}">
          <x14:formula1>
            <xm:f>'(参考)リスト'!$G$52:$G$54</xm:f>
          </x14:formula1>
          <xm:sqref>P8:P43</xm:sqref>
        </x14:dataValidation>
        <x14:dataValidation type="list" allowBlank="1" showInputMessage="1" showErrorMessage="1" xr:uid="{00000000-0002-0000-0700-000007000000}">
          <x14:formula1>
            <xm:f>'(参考)リスト'!$E$52:$E$58</xm:f>
          </x14:formula1>
          <xm:sqref>J8:K43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activeCell="B2" sqref="B2:AB2"/>
      <selection pane="topRight" activeCell="B2" sqref="B2:AB2"/>
      <selection pane="bottomLeft" activeCell="B2" sqref="B2:AB2"/>
      <selection pane="bottomRight" activeCell="AG19" sqref="AG19"/>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71" t="s">
        <v>295</v>
      </c>
      <c r="C2" s="671"/>
      <c r="D2" s="671"/>
      <c r="E2" s="555"/>
      <c r="F2" s="555"/>
      <c r="G2" s="555"/>
      <c r="H2" s="671"/>
      <c r="I2" s="671"/>
      <c r="J2" s="671"/>
      <c r="K2" s="671"/>
      <c r="L2" s="671"/>
      <c r="M2" s="671"/>
      <c r="N2" s="671"/>
      <c r="O2" s="671"/>
      <c r="P2" s="671"/>
      <c r="Q2" s="671"/>
      <c r="R2" s="671"/>
      <c r="S2" s="671"/>
      <c r="T2" s="671"/>
      <c r="U2" s="671"/>
      <c r="V2" s="671"/>
      <c r="W2" s="671"/>
      <c r="X2" s="671"/>
      <c r="Y2" s="671"/>
      <c r="Z2" s="671"/>
    </row>
    <row r="3" spans="2:28" ht="20.100000000000001" customHeight="1" x14ac:dyDescent="0.15">
      <c r="B3" s="704" t="s">
        <v>60</v>
      </c>
      <c r="C3" s="704"/>
      <c r="D3" s="556"/>
      <c r="E3" s="380" t="str">
        <f>'様式A-1'!D3</f>
        <v>ムクノトンネル　クダリ</v>
      </c>
      <c r="F3" s="381"/>
      <c r="G3" s="382"/>
      <c r="H3" s="705" t="s">
        <v>61</v>
      </c>
      <c r="I3" s="562"/>
      <c r="J3" s="706" t="str">
        <f>'様式A-1'!J3:O4</f>
        <v>山口県道57号下関港線（下り）</v>
      </c>
      <c r="K3" s="706"/>
      <c r="L3" s="706"/>
      <c r="M3" s="341" t="s">
        <v>296</v>
      </c>
      <c r="N3" s="342"/>
      <c r="O3" s="342"/>
      <c r="P3" s="342"/>
      <c r="Q3" s="384" t="str">
        <f>'様式B (1)'!S3</f>
        <v>アジア航測株式会社</v>
      </c>
      <c r="R3" s="385"/>
      <c r="S3" s="385"/>
      <c r="T3" s="386"/>
      <c r="U3" s="549" t="s">
        <v>250</v>
      </c>
      <c r="V3" s="550"/>
      <c r="W3" s="551"/>
      <c r="X3" s="564">
        <f>'様式B (1)'!P2</f>
        <v>45890</v>
      </c>
      <c r="Y3" s="565"/>
      <c r="Z3" s="566"/>
    </row>
    <row r="4" spans="2:28" ht="20.100000000000001" customHeight="1" x14ac:dyDescent="0.15">
      <c r="B4" s="713" t="s">
        <v>167</v>
      </c>
      <c r="C4" s="713"/>
      <c r="D4" s="570"/>
      <c r="E4" s="393" t="str">
        <f>'様式A-1'!D4</f>
        <v>椋野トンネル（下り）</v>
      </c>
      <c r="F4" s="394"/>
      <c r="G4" s="395"/>
      <c r="H4" s="714" t="s">
        <v>168</v>
      </c>
      <c r="I4" s="576"/>
      <c r="J4" s="706" t="str">
        <f>'様式A-1'!R3</f>
        <v>山口県
下関土木建築事務所</v>
      </c>
      <c r="K4" s="706"/>
      <c r="L4" s="706"/>
      <c r="M4" s="344"/>
      <c r="N4" s="345"/>
      <c r="O4" s="345"/>
      <c r="P4" s="345"/>
      <c r="Q4" s="387" t="str">
        <f>'様式B (1)'!S4</f>
        <v>飯田　琢巳</v>
      </c>
      <c r="R4" s="388"/>
      <c r="S4" s="388"/>
      <c r="T4" s="389"/>
      <c r="U4" s="707"/>
      <c r="V4" s="708"/>
      <c r="W4" s="709"/>
      <c r="X4" s="710"/>
      <c r="Y4" s="711"/>
      <c r="Z4" s="712"/>
    </row>
    <row r="5" spans="2:28" ht="28.5" customHeight="1" x14ac:dyDescent="0.15">
      <c r="B5" s="682" t="s">
        <v>297</v>
      </c>
      <c r="C5" s="685" t="s">
        <v>298</v>
      </c>
      <c r="D5" s="685"/>
      <c r="E5" s="686" t="s">
        <v>253</v>
      </c>
      <c r="F5" s="694" t="s">
        <v>297</v>
      </c>
      <c r="G5" s="695"/>
      <c r="H5" s="696"/>
      <c r="I5" s="696"/>
      <c r="J5" s="696"/>
      <c r="K5" s="696"/>
      <c r="L5" s="696"/>
      <c r="M5" s="696"/>
      <c r="N5" s="696"/>
      <c r="O5" s="696"/>
      <c r="P5" s="696"/>
      <c r="Q5" s="696"/>
      <c r="R5" s="696"/>
      <c r="S5" s="697"/>
      <c r="T5" s="697"/>
      <c r="U5" s="697"/>
      <c r="V5" s="697"/>
      <c r="W5" s="697"/>
      <c r="X5" s="697"/>
      <c r="Y5" s="697"/>
      <c r="Z5" s="698"/>
      <c r="AA5" s="13"/>
      <c r="AB5" s="258"/>
    </row>
    <row r="6" spans="2:28" ht="24.75" customHeight="1" x14ac:dyDescent="0.15">
      <c r="B6" s="682"/>
      <c r="C6" s="576"/>
      <c r="D6" s="576"/>
      <c r="E6" s="687"/>
      <c r="F6" s="562" t="s">
        <v>299</v>
      </c>
      <c r="G6" s="562"/>
      <c r="H6" s="700" t="s">
        <v>300</v>
      </c>
      <c r="I6" s="697"/>
      <c r="J6" s="697"/>
      <c r="K6" s="697"/>
      <c r="L6" s="697"/>
      <c r="M6" s="697"/>
      <c r="N6" s="698"/>
      <c r="O6" s="700" t="s">
        <v>301</v>
      </c>
      <c r="P6" s="696"/>
      <c r="Q6" s="696"/>
      <c r="R6" s="696"/>
      <c r="S6" s="696"/>
      <c r="T6" s="696"/>
      <c r="U6" s="696"/>
      <c r="V6" s="696"/>
      <c r="W6" s="696"/>
      <c r="X6" s="714"/>
      <c r="Y6" s="700" t="s">
        <v>302</v>
      </c>
      <c r="Z6" s="714"/>
      <c r="AA6" s="258"/>
      <c r="AB6" s="258"/>
    </row>
    <row r="7" spans="2:28" ht="27.75" customHeight="1" x14ac:dyDescent="0.15">
      <c r="B7" s="683"/>
      <c r="C7" s="426"/>
      <c r="D7" s="688"/>
      <c r="E7" s="250"/>
      <c r="F7" s="689"/>
      <c r="G7" s="689"/>
      <c r="H7" s="701"/>
      <c r="I7" s="702"/>
      <c r="J7" s="702"/>
      <c r="K7" s="702"/>
      <c r="L7" s="702"/>
      <c r="M7" s="702"/>
      <c r="N7" s="703"/>
      <c r="O7" s="723"/>
      <c r="P7" s="724"/>
      <c r="Q7" s="724"/>
      <c r="R7" s="724"/>
      <c r="S7" s="724"/>
      <c r="T7" s="724"/>
      <c r="U7" s="724"/>
      <c r="V7" s="724"/>
      <c r="W7" s="724"/>
      <c r="X7" s="725"/>
      <c r="Y7" s="699"/>
      <c r="Z7" s="699"/>
    </row>
    <row r="8" spans="2:28" ht="27.75" customHeight="1" x14ac:dyDescent="0.15">
      <c r="B8" s="683"/>
      <c r="C8" s="426"/>
      <c r="D8" s="688"/>
      <c r="E8" s="250"/>
      <c r="F8" s="689"/>
      <c r="G8" s="689"/>
      <c r="H8" s="701"/>
      <c r="I8" s="715"/>
      <c r="J8" s="715"/>
      <c r="K8" s="715"/>
      <c r="L8" s="702"/>
      <c r="M8" s="702"/>
      <c r="N8" s="703"/>
      <c r="O8" s="723"/>
      <c r="P8" s="724"/>
      <c r="Q8" s="724"/>
      <c r="R8" s="724"/>
      <c r="S8" s="724"/>
      <c r="T8" s="724"/>
      <c r="U8" s="724"/>
      <c r="V8" s="724"/>
      <c r="W8" s="724"/>
      <c r="X8" s="725"/>
      <c r="Y8" s="699"/>
      <c r="Z8" s="699"/>
    </row>
    <row r="9" spans="2:28" ht="27.75" customHeight="1" x14ac:dyDescent="0.15">
      <c r="B9" s="683"/>
      <c r="C9" s="690"/>
      <c r="D9" s="691"/>
      <c r="E9" s="250"/>
      <c r="F9" s="689"/>
      <c r="G9" s="689"/>
      <c r="H9" s="701"/>
      <c r="I9" s="715"/>
      <c r="J9" s="715"/>
      <c r="K9" s="715"/>
      <c r="L9" s="702"/>
      <c r="M9" s="702"/>
      <c r="N9" s="703"/>
      <c r="O9" s="723"/>
      <c r="P9" s="724"/>
      <c r="Q9" s="724"/>
      <c r="R9" s="724"/>
      <c r="S9" s="724"/>
      <c r="T9" s="724"/>
      <c r="U9" s="724"/>
      <c r="V9" s="724"/>
      <c r="W9" s="724"/>
      <c r="X9" s="725"/>
      <c r="Y9" s="692"/>
      <c r="Z9" s="693"/>
    </row>
    <row r="10" spans="2:28" ht="27.75" customHeight="1" x14ac:dyDescent="0.15">
      <c r="B10" s="683"/>
      <c r="C10" s="690"/>
      <c r="D10" s="691"/>
      <c r="E10" s="250"/>
      <c r="F10" s="716"/>
      <c r="G10" s="717"/>
      <c r="H10" s="701"/>
      <c r="I10" s="715"/>
      <c r="J10" s="715"/>
      <c r="K10" s="715"/>
      <c r="L10" s="715"/>
      <c r="M10" s="715"/>
      <c r="N10" s="720"/>
      <c r="O10" s="723"/>
      <c r="P10" s="724"/>
      <c r="Q10" s="724"/>
      <c r="R10" s="724"/>
      <c r="S10" s="724"/>
      <c r="T10" s="724"/>
      <c r="U10" s="724"/>
      <c r="V10" s="724"/>
      <c r="W10" s="724"/>
      <c r="X10" s="725"/>
      <c r="Y10" s="692"/>
      <c r="Z10" s="693"/>
    </row>
    <row r="11" spans="2:28" ht="27.75" customHeight="1" x14ac:dyDescent="0.15">
      <c r="B11" s="683"/>
      <c r="C11" s="692"/>
      <c r="D11" s="693"/>
      <c r="E11" s="12"/>
      <c r="F11" s="718"/>
      <c r="G11" s="719"/>
      <c r="H11" s="701"/>
      <c r="I11" s="715"/>
      <c r="J11" s="715"/>
      <c r="K11" s="715"/>
      <c r="L11" s="715"/>
      <c r="M11" s="715"/>
      <c r="N11" s="720"/>
      <c r="O11" s="692"/>
      <c r="P11" s="722"/>
      <c r="Q11" s="722"/>
      <c r="R11" s="722"/>
      <c r="S11" s="722"/>
      <c r="T11" s="722"/>
      <c r="U11" s="722"/>
      <c r="V11" s="722"/>
      <c r="W11" s="722"/>
      <c r="X11" s="693"/>
      <c r="Y11" s="692"/>
      <c r="Z11" s="693"/>
    </row>
    <row r="12" spans="2:28" ht="27.75" customHeight="1" x14ac:dyDescent="0.15">
      <c r="B12" s="683"/>
      <c r="C12" s="692"/>
      <c r="D12" s="693"/>
      <c r="E12" s="12"/>
      <c r="F12" s="721"/>
      <c r="G12" s="721"/>
      <c r="H12" s="701"/>
      <c r="I12" s="715"/>
      <c r="J12" s="715"/>
      <c r="K12" s="715"/>
      <c r="L12" s="702"/>
      <c r="M12" s="702"/>
      <c r="N12" s="703"/>
      <c r="O12" s="692"/>
      <c r="P12" s="722"/>
      <c r="Q12" s="722"/>
      <c r="R12" s="722"/>
      <c r="S12" s="722"/>
      <c r="T12" s="722"/>
      <c r="U12" s="722"/>
      <c r="V12" s="722"/>
      <c r="W12" s="722"/>
      <c r="X12" s="693"/>
      <c r="Y12" s="692"/>
      <c r="Z12" s="693"/>
    </row>
    <row r="13" spans="2:28" ht="27.75" customHeight="1" x14ac:dyDescent="0.15">
      <c r="B13" s="683"/>
      <c r="C13" s="692"/>
      <c r="D13" s="693"/>
      <c r="E13" s="12"/>
      <c r="F13" s="721"/>
      <c r="G13" s="721"/>
      <c r="H13" s="701"/>
      <c r="I13" s="715"/>
      <c r="J13" s="715"/>
      <c r="K13" s="715"/>
      <c r="L13" s="702"/>
      <c r="M13" s="702"/>
      <c r="N13" s="703"/>
      <c r="O13" s="692"/>
      <c r="P13" s="722"/>
      <c r="Q13" s="722"/>
      <c r="R13" s="722"/>
      <c r="S13" s="722"/>
      <c r="T13" s="722"/>
      <c r="U13" s="722"/>
      <c r="V13" s="722"/>
      <c r="W13" s="722"/>
      <c r="X13" s="693"/>
      <c r="Y13" s="692"/>
      <c r="Z13" s="693"/>
    </row>
    <row r="14" spans="2:28" ht="27.75" customHeight="1" x14ac:dyDescent="0.15">
      <c r="B14" s="683"/>
      <c r="C14" s="692"/>
      <c r="D14" s="693"/>
      <c r="E14" s="12"/>
      <c r="F14" s="689"/>
      <c r="G14" s="689"/>
      <c r="H14" s="701"/>
      <c r="I14" s="715"/>
      <c r="J14" s="715"/>
      <c r="K14" s="715"/>
      <c r="L14" s="702"/>
      <c r="M14" s="702"/>
      <c r="N14" s="703"/>
      <c r="O14" s="692"/>
      <c r="P14" s="722"/>
      <c r="Q14" s="722"/>
      <c r="R14" s="722"/>
      <c r="S14" s="722"/>
      <c r="T14" s="722"/>
      <c r="U14" s="722"/>
      <c r="V14" s="722"/>
      <c r="W14" s="722"/>
      <c r="X14" s="693"/>
      <c r="Y14" s="692"/>
      <c r="Z14" s="693"/>
    </row>
    <row r="15" spans="2:28" ht="27.75" customHeight="1" x14ac:dyDescent="0.15">
      <c r="B15" s="683"/>
      <c r="C15" s="692"/>
      <c r="D15" s="693"/>
      <c r="E15" s="12"/>
      <c r="F15" s="721"/>
      <c r="G15" s="721"/>
      <c r="H15" s="701"/>
      <c r="I15" s="715"/>
      <c r="J15" s="715"/>
      <c r="K15" s="715"/>
      <c r="L15" s="702"/>
      <c r="M15" s="702"/>
      <c r="N15" s="703"/>
      <c r="O15" s="692"/>
      <c r="P15" s="722"/>
      <c r="Q15" s="722"/>
      <c r="R15" s="722"/>
      <c r="S15" s="722"/>
      <c r="T15" s="722"/>
      <c r="U15" s="722"/>
      <c r="V15" s="722"/>
      <c r="W15" s="722"/>
      <c r="X15" s="693"/>
      <c r="Y15" s="692"/>
      <c r="Z15" s="693"/>
    </row>
    <row r="16" spans="2:28" ht="27.75" customHeight="1" x14ac:dyDescent="0.15">
      <c r="B16" s="683"/>
      <c r="C16" s="692"/>
      <c r="D16" s="693"/>
      <c r="E16" s="12"/>
      <c r="F16" s="721"/>
      <c r="G16" s="721"/>
      <c r="H16" s="701"/>
      <c r="I16" s="715"/>
      <c r="J16" s="715"/>
      <c r="K16" s="715"/>
      <c r="L16" s="702"/>
      <c r="M16" s="702"/>
      <c r="N16" s="703"/>
      <c r="O16" s="692"/>
      <c r="P16" s="722"/>
      <c r="Q16" s="722"/>
      <c r="R16" s="722"/>
      <c r="S16" s="722"/>
      <c r="T16" s="722"/>
      <c r="U16" s="722"/>
      <c r="V16" s="722"/>
      <c r="W16" s="722"/>
      <c r="X16" s="693"/>
      <c r="Y16" s="692"/>
      <c r="Z16" s="693"/>
    </row>
    <row r="17" spans="2:26" ht="27.75" customHeight="1" x14ac:dyDescent="0.15">
      <c r="B17" s="683"/>
      <c r="C17" s="692"/>
      <c r="D17" s="693"/>
      <c r="E17" s="12"/>
      <c r="F17" s="721"/>
      <c r="G17" s="721"/>
      <c r="H17" s="701"/>
      <c r="I17" s="715"/>
      <c r="J17" s="715"/>
      <c r="K17" s="715"/>
      <c r="L17" s="702"/>
      <c r="M17" s="702"/>
      <c r="N17" s="703"/>
      <c r="O17" s="692"/>
      <c r="P17" s="722"/>
      <c r="Q17" s="722"/>
      <c r="R17" s="722"/>
      <c r="S17" s="722"/>
      <c r="T17" s="722"/>
      <c r="U17" s="722"/>
      <c r="V17" s="722"/>
      <c r="W17" s="722"/>
      <c r="X17" s="693"/>
      <c r="Y17" s="692"/>
      <c r="Z17" s="693"/>
    </row>
    <row r="18" spans="2:26" ht="27.75" customHeight="1" x14ac:dyDescent="0.15">
      <c r="B18" s="683"/>
      <c r="C18" s="692"/>
      <c r="D18" s="693"/>
      <c r="E18" s="12"/>
      <c r="F18" s="721"/>
      <c r="G18" s="721"/>
      <c r="H18" s="701"/>
      <c r="I18" s="715"/>
      <c r="J18" s="715"/>
      <c r="K18" s="715"/>
      <c r="L18" s="702"/>
      <c r="M18" s="702"/>
      <c r="N18" s="703"/>
      <c r="O18" s="692"/>
      <c r="P18" s="722"/>
      <c r="Q18" s="722"/>
      <c r="R18" s="722"/>
      <c r="S18" s="722"/>
      <c r="T18" s="722"/>
      <c r="U18" s="722"/>
      <c r="V18" s="722"/>
      <c r="W18" s="722"/>
      <c r="X18" s="693"/>
      <c r="Y18" s="692"/>
      <c r="Z18" s="693"/>
    </row>
    <row r="19" spans="2:26" ht="27.75" customHeight="1" x14ac:dyDescent="0.15">
      <c r="B19" s="683"/>
      <c r="C19" s="692"/>
      <c r="D19" s="693"/>
      <c r="E19" s="12"/>
      <c r="F19" s="721"/>
      <c r="G19" s="721"/>
      <c r="H19" s="701"/>
      <c r="I19" s="715"/>
      <c r="J19" s="715"/>
      <c r="K19" s="715"/>
      <c r="L19" s="702"/>
      <c r="M19" s="702"/>
      <c r="N19" s="703"/>
      <c r="O19" s="692"/>
      <c r="P19" s="722"/>
      <c r="Q19" s="722"/>
      <c r="R19" s="722"/>
      <c r="S19" s="722"/>
      <c r="T19" s="722"/>
      <c r="U19" s="722"/>
      <c r="V19" s="722"/>
      <c r="W19" s="722"/>
      <c r="X19" s="693"/>
      <c r="Y19" s="692"/>
      <c r="Z19" s="693"/>
    </row>
    <row r="20" spans="2:26" ht="27.75" customHeight="1" x14ac:dyDescent="0.15">
      <c r="B20" s="683"/>
      <c r="C20" s="692"/>
      <c r="D20" s="693"/>
      <c r="E20" s="12"/>
      <c r="F20" s="721"/>
      <c r="G20" s="721"/>
      <c r="H20" s="701"/>
      <c r="I20" s="715"/>
      <c r="J20" s="715"/>
      <c r="K20" s="715"/>
      <c r="L20" s="702"/>
      <c r="M20" s="702"/>
      <c r="N20" s="703"/>
      <c r="O20" s="692"/>
      <c r="P20" s="722"/>
      <c r="Q20" s="722"/>
      <c r="R20" s="722"/>
      <c r="S20" s="722"/>
      <c r="T20" s="722"/>
      <c r="U20" s="722"/>
      <c r="V20" s="722"/>
      <c r="W20" s="722"/>
      <c r="X20" s="693"/>
      <c r="Y20" s="692"/>
      <c r="Z20" s="693"/>
    </row>
    <row r="21" spans="2:26" ht="27.75" customHeight="1" x14ac:dyDescent="0.15">
      <c r="B21" s="684"/>
      <c r="C21" s="692"/>
      <c r="D21" s="693"/>
      <c r="E21" s="12"/>
      <c r="F21" s="721"/>
      <c r="G21" s="721"/>
      <c r="H21" s="701"/>
      <c r="I21" s="715"/>
      <c r="J21" s="715"/>
      <c r="K21" s="715"/>
      <c r="L21" s="702"/>
      <c r="M21" s="702"/>
      <c r="N21" s="703"/>
      <c r="O21" s="692"/>
      <c r="P21" s="722"/>
      <c r="Q21" s="722"/>
      <c r="R21" s="722"/>
      <c r="S21" s="722"/>
      <c r="T21" s="722"/>
      <c r="U21" s="722"/>
      <c r="V21" s="722"/>
      <c r="W21" s="722"/>
      <c r="X21" s="693"/>
      <c r="Y21" s="692"/>
      <c r="Z21" s="693"/>
    </row>
    <row r="22" spans="2:26" ht="15.95" customHeight="1" x14ac:dyDescent="0.15">
      <c r="B22" s="1" t="s">
        <v>303</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C3541-730C-4CBB-BEEE-8C3713F8CDD1}">
  <dimension ref="B1:X31"/>
  <sheetViews>
    <sheetView showGridLines="0" showZeros="0" view="pageBreakPreview" zoomScale="70" zoomScaleNormal="70" zoomScaleSheetLayoutView="7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616</v>
      </c>
      <c r="F5" s="760"/>
      <c r="G5" s="761"/>
      <c r="H5" s="761"/>
      <c r="I5" s="761"/>
      <c r="J5" s="761"/>
      <c r="K5" s="761"/>
      <c r="L5" s="762"/>
      <c r="M5" s="756" t="s">
        <v>310</v>
      </c>
      <c r="N5" s="758" t="s">
        <v>311</v>
      </c>
      <c r="O5" s="759"/>
      <c r="P5" s="215" t="s">
        <v>621</v>
      </c>
      <c r="Q5" s="760"/>
      <c r="R5" s="761"/>
      <c r="S5" s="761"/>
      <c r="T5" s="761"/>
      <c r="U5" s="761"/>
      <c r="V5" s="761"/>
      <c r="W5" s="762"/>
    </row>
    <row r="6" spans="2:23" s="23" customFormat="1" ht="25.5" customHeight="1" x14ac:dyDescent="0.15">
      <c r="B6" s="757"/>
      <c r="C6" s="758" t="s">
        <v>312</v>
      </c>
      <c r="D6" s="759"/>
      <c r="E6" s="252">
        <v>1</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469</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507</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472</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473</v>
      </c>
      <c r="F12" s="766"/>
      <c r="G12" s="767"/>
      <c r="H12" s="767"/>
      <c r="I12" s="767"/>
      <c r="J12" s="767"/>
      <c r="K12" s="767"/>
      <c r="L12" s="768"/>
      <c r="M12" s="757"/>
      <c r="N12" s="773" t="s">
        <v>274</v>
      </c>
      <c r="O12" s="773"/>
      <c r="P12" s="228" t="s">
        <v>482</v>
      </c>
      <c r="Q12" s="766"/>
      <c r="R12" s="767"/>
      <c r="S12" s="767"/>
      <c r="T12" s="767"/>
      <c r="U12" s="767"/>
      <c r="V12" s="767"/>
      <c r="W12" s="768"/>
    </row>
    <row r="13" spans="2:23" s="23" customFormat="1" ht="25.5" customHeight="1" x14ac:dyDescent="0.15">
      <c r="B13" s="778" t="s">
        <v>316</v>
      </c>
      <c r="C13" s="778"/>
      <c r="D13" s="778"/>
      <c r="E13" s="779" t="s">
        <v>630</v>
      </c>
      <c r="F13" s="780"/>
      <c r="G13" s="781"/>
      <c r="H13" s="778" t="s">
        <v>317</v>
      </c>
      <c r="I13" s="778"/>
      <c r="J13" s="790" t="s">
        <v>631</v>
      </c>
      <c r="K13" s="790"/>
      <c r="L13" s="790"/>
      <c r="M13" s="778" t="s">
        <v>316</v>
      </c>
      <c r="N13" s="778"/>
      <c r="O13" s="778"/>
      <c r="P13" s="779" t="s">
        <v>625</v>
      </c>
      <c r="Q13" s="780"/>
      <c r="R13" s="781"/>
      <c r="S13" s="778" t="s">
        <v>317</v>
      </c>
      <c r="T13" s="778"/>
      <c r="U13" s="779" t="s">
        <v>624</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1057</v>
      </c>
      <c r="F15" s="775"/>
      <c r="G15" s="775"/>
      <c r="H15" s="775"/>
      <c r="I15" s="775"/>
      <c r="J15" s="775"/>
      <c r="K15" s="775"/>
      <c r="L15" s="776"/>
      <c r="M15" s="773" t="s">
        <v>320</v>
      </c>
      <c r="N15" s="773"/>
      <c r="O15" s="773"/>
      <c r="P15" s="774" t="s">
        <v>960</v>
      </c>
      <c r="Q15" s="775"/>
      <c r="R15" s="775"/>
      <c r="S15" s="775"/>
      <c r="T15" s="775"/>
      <c r="U15" s="775"/>
      <c r="V15" s="775"/>
      <c r="W15" s="776"/>
    </row>
    <row r="16" spans="2:23" s="23" customFormat="1" ht="25.5" customHeight="1" x14ac:dyDescent="0.15">
      <c r="B16" s="777" t="s">
        <v>310</v>
      </c>
      <c r="C16" s="777" t="s">
        <v>311</v>
      </c>
      <c r="D16" s="777"/>
      <c r="E16" s="215" t="s">
        <v>621</v>
      </c>
      <c r="F16" s="763"/>
      <c r="G16" s="764"/>
      <c r="H16" s="764"/>
      <c r="I16" s="764"/>
      <c r="J16" s="764"/>
      <c r="K16" s="764"/>
      <c r="L16" s="765"/>
      <c r="M16" s="777" t="s">
        <v>310</v>
      </c>
      <c r="N16" s="777" t="s">
        <v>311</v>
      </c>
      <c r="O16" s="777"/>
      <c r="P16" s="215" t="s">
        <v>621</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464</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79" t="s">
        <v>627</v>
      </c>
      <c r="F24" s="780"/>
      <c r="G24" s="781"/>
      <c r="H24" s="778" t="s">
        <v>317</v>
      </c>
      <c r="I24" s="778"/>
      <c r="J24" s="779" t="s">
        <v>626</v>
      </c>
      <c r="K24" s="780"/>
      <c r="L24" s="781"/>
      <c r="M24" s="778" t="s">
        <v>316</v>
      </c>
      <c r="N24" s="778"/>
      <c r="O24" s="778"/>
      <c r="P24" s="779" t="s">
        <v>637</v>
      </c>
      <c r="Q24" s="780"/>
      <c r="R24" s="781"/>
      <c r="S24" s="778" t="s">
        <v>317</v>
      </c>
      <c r="T24" s="778"/>
      <c r="U24" s="779" t="s">
        <v>632</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961</v>
      </c>
      <c r="F26" s="775"/>
      <c r="G26" s="775"/>
      <c r="H26" s="775"/>
      <c r="I26" s="775"/>
      <c r="J26" s="775"/>
      <c r="K26" s="775"/>
      <c r="L26" s="776"/>
      <c r="M26" s="773" t="s">
        <v>320</v>
      </c>
      <c r="N26" s="773"/>
      <c r="O26" s="773"/>
      <c r="P26" s="774" t="s">
        <v>962</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6 E17 P17" xr:uid="{ED20696D-A465-40F1-B9DC-BC25864AEFF8}"/>
    <dataValidation type="list" allowBlank="1" showInputMessage="1" showErrorMessage="1" sqref="E8 P8 E19 P19" xr:uid="{9C675CB7-33D8-4365-8F1B-0B76C29401A3}">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3E8D9C-3367-463F-8D36-E458020DEAAD}">
          <x14:formula1>
            <xm:f>'(参考)リスト'!$F$16:$F$21</xm:f>
          </x14:formula1>
          <xm:sqref>E11:E12 P11:P12 E22:E23 P22:P23</xm:sqref>
        </x14:dataValidation>
        <x14:dataValidation type="list" allowBlank="1" showInputMessage="1" showErrorMessage="1" xr:uid="{B8C8C1C5-452E-46BC-B6D1-24002BA9DB96}">
          <x14:formula1>
            <xm:f>'(参考)リスト'!$D$16:$D$18</xm:f>
          </x14:formula1>
          <xm:sqref>E10 P10 E21 P21</xm:sqref>
        </x14:dataValidation>
        <x14:dataValidation type="list" allowBlank="1" showInputMessage="1" showErrorMessage="1" xr:uid="{C40D9085-0D8E-40FD-9F16-C5C5AE5DA6F5}">
          <x14:formula1>
            <xm:f>'(参考)リスト'!$E$16:$E$27</xm:f>
          </x14:formula1>
          <xm:sqref>E9 P9 E20 P20</xm:sqref>
        </x14:dataValidation>
        <x14:dataValidation type="list" allowBlank="1" showInputMessage="1" showErrorMessage="1" xr:uid="{61FE73DC-D1A1-41C5-AB97-27632FA5C931}">
          <x14:formula1>
            <xm:f>'(参考)リスト'!$B$16:$B$21</xm:f>
          </x14:formula1>
          <xm:sqref>E7 P7 E18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79FC9-E0F9-4147-ADBC-D22CBE7BFD0C}">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621</v>
      </c>
      <c r="F5" s="763"/>
      <c r="G5" s="764"/>
      <c r="H5" s="764"/>
      <c r="I5" s="764"/>
      <c r="J5" s="764"/>
      <c r="K5" s="764"/>
      <c r="L5" s="765"/>
      <c r="M5" s="756" t="s">
        <v>310</v>
      </c>
      <c r="N5" s="758" t="s">
        <v>311</v>
      </c>
      <c r="O5" s="759"/>
      <c r="P5" s="215" t="s">
        <v>633</v>
      </c>
      <c r="Q5" s="760"/>
      <c r="R5" s="761"/>
      <c r="S5" s="761"/>
      <c r="T5" s="761"/>
      <c r="U5" s="761"/>
      <c r="V5" s="761"/>
      <c r="W5" s="762"/>
    </row>
    <row r="6" spans="2:23" s="23" customFormat="1" ht="25.5" customHeight="1" x14ac:dyDescent="0.15">
      <c r="B6" s="757"/>
      <c r="C6" s="758" t="s">
        <v>312</v>
      </c>
      <c r="D6" s="759"/>
      <c r="E6" s="252">
        <v>4</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495</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628</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83" t="s">
        <v>492</v>
      </c>
      <c r="F13" s="783"/>
      <c r="G13" s="783"/>
      <c r="H13" s="778" t="s">
        <v>317</v>
      </c>
      <c r="I13" s="778"/>
      <c r="J13" s="786" t="s">
        <v>492</v>
      </c>
      <c r="K13" s="787"/>
      <c r="L13" s="788"/>
      <c r="M13" s="778" t="s">
        <v>316</v>
      </c>
      <c r="N13" s="778"/>
      <c r="O13" s="778"/>
      <c r="P13" s="779" t="s">
        <v>634</v>
      </c>
      <c r="Q13" s="780"/>
      <c r="R13" s="781"/>
      <c r="S13" s="778" t="s">
        <v>317</v>
      </c>
      <c r="T13" s="778"/>
      <c r="U13" s="779" t="s">
        <v>634</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875</v>
      </c>
      <c r="F15" s="775"/>
      <c r="G15" s="775"/>
      <c r="H15" s="775"/>
      <c r="I15" s="775"/>
      <c r="J15" s="775"/>
      <c r="K15" s="775"/>
      <c r="L15" s="776"/>
      <c r="M15" s="773" t="s">
        <v>320</v>
      </c>
      <c r="N15" s="773"/>
      <c r="O15" s="773"/>
      <c r="P15" s="774" t="s">
        <v>963</v>
      </c>
      <c r="Q15" s="775"/>
      <c r="R15" s="775"/>
      <c r="S15" s="775"/>
      <c r="T15" s="775"/>
      <c r="U15" s="775"/>
      <c r="V15" s="775"/>
      <c r="W15" s="776"/>
    </row>
    <row r="16" spans="2:23" s="23" customFormat="1" ht="25.5" customHeight="1" x14ac:dyDescent="0.15">
      <c r="B16" s="777" t="s">
        <v>310</v>
      </c>
      <c r="C16" s="777" t="s">
        <v>311</v>
      </c>
      <c r="D16" s="777"/>
      <c r="E16" s="215" t="s">
        <v>635</v>
      </c>
      <c r="F16" s="760"/>
      <c r="G16" s="761"/>
      <c r="H16" s="761"/>
      <c r="I16" s="761"/>
      <c r="J16" s="761"/>
      <c r="K16" s="761"/>
      <c r="L16" s="762"/>
      <c r="M16" s="777" t="s">
        <v>310</v>
      </c>
      <c r="N16" s="777" t="s">
        <v>311</v>
      </c>
      <c r="O16" s="777"/>
      <c r="P16" s="215" t="s">
        <v>635</v>
      </c>
      <c r="Q16" s="763"/>
      <c r="R16" s="764"/>
      <c r="S16" s="764"/>
      <c r="T16" s="764"/>
      <c r="U16" s="764"/>
      <c r="V16" s="764"/>
      <c r="W16" s="765"/>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90" t="s">
        <v>636</v>
      </c>
      <c r="F24" s="790"/>
      <c r="G24" s="790"/>
      <c r="H24" s="778" t="s">
        <v>317</v>
      </c>
      <c r="I24" s="778"/>
      <c r="J24" s="790" t="s">
        <v>636</v>
      </c>
      <c r="K24" s="790"/>
      <c r="L24" s="790"/>
      <c r="M24" s="778" t="s">
        <v>316</v>
      </c>
      <c r="N24" s="778"/>
      <c r="O24" s="778"/>
      <c r="P24" s="779" t="s">
        <v>639</v>
      </c>
      <c r="Q24" s="780"/>
      <c r="R24" s="781"/>
      <c r="S24" s="778" t="s">
        <v>317</v>
      </c>
      <c r="T24" s="778"/>
      <c r="U24" s="779" t="s">
        <v>640</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964</v>
      </c>
      <c r="F26" s="775"/>
      <c r="G26" s="775"/>
      <c r="H26" s="775"/>
      <c r="I26" s="775"/>
      <c r="J26" s="775"/>
      <c r="K26" s="775"/>
      <c r="L26" s="776"/>
      <c r="M26" s="773" t="s">
        <v>320</v>
      </c>
      <c r="N26" s="773"/>
      <c r="O26" s="773"/>
      <c r="P26" s="774" t="s">
        <v>965</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6 E17 P17" xr:uid="{D7774B3E-162D-4152-BDD8-E83F1261CE5F}"/>
    <dataValidation type="list" allowBlank="1" showInputMessage="1" showErrorMessage="1" sqref="E19 P8 E8 P19" xr:uid="{0389CA5B-C822-4559-9339-92BBF783A80D}">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3D27A1-778E-4DF1-819B-F0469EEF1941}">
          <x14:formula1>
            <xm:f>'(参考)リスト'!$F$16:$F$21</xm:f>
          </x14:formula1>
          <xm:sqref>E22:E23 P11:P12 E11:E12 P22:P23</xm:sqref>
        </x14:dataValidation>
        <x14:dataValidation type="list" allowBlank="1" showInputMessage="1" showErrorMessage="1" xr:uid="{E604C655-1ABD-46E4-BDD4-CD69371DD220}">
          <x14:formula1>
            <xm:f>'(参考)リスト'!$D$16:$D$18</xm:f>
          </x14:formula1>
          <xm:sqref>E21 P10 E10 P21</xm:sqref>
        </x14:dataValidation>
        <x14:dataValidation type="list" allowBlank="1" showInputMessage="1" showErrorMessage="1" xr:uid="{ADC6A692-FE7C-42A8-8E22-FB8A0A2C5464}">
          <x14:formula1>
            <xm:f>'(参考)リスト'!$E$16:$E$27</xm:f>
          </x14:formula1>
          <xm:sqref>E20 P9 E9 P20</xm:sqref>
        </x14:dataValidation>
        <x14:dataValidation type="list" allowBlank="1" showInputMessage="1" showErrorMessage="1" xr:uid="{A30D1084-CC87-49E3-ACE8-6EEFAB593E55}">
          <x14:formula1>
            <xm:f>'(参考)リスト'!$B$16:$B$21</xm:f>
          </x14:formula1>
          <xm:sqref>E18 P7 E7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1B84A-ECED-4B7B-BA50-4FC4FF92F477}">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635</v>
      </c>
      <c r="F5" s="760"/>
      <c r="G5" s="761"/>
      <c r="H5" s="761"/>
      <c r="I5" s="761"/>
      <c r="J5" s="761"/>
      <c r="K5" s="761"/>
      <c r="L5" s="762"/>
      <c r="M5" s="756" t="s">
        <v>310</v>
      </c>
      <c r="N5" s="758" t="s">
        <v>311</v>
      </c>
      <c r="O5" s="759"/>
      <c r="P5" s="215" t="s">
        <v>641</v>
      </c>
      <c r="Q5" s="760"/>
      <c r="R5" s="761"/>
      <c r="S5" s="761"/>
      <c r="T5" s="761"/>
      <c r="U5" s="761"/>
      <c r="V5" s="761"/>
      <c r="W5" s="762"/>
    </row>
    <row r="6" spans="2:23" s="23" customFormat="1" ht="25.5" customHeight="1" x14ac:dyDescent="0.15">
      <c r="B6" s="757"/>
      <c r="C6" s="758" t="s">
        <v>312</v>
      </c>
      <c r="D6" s="759"/>
      <c r="E6" s="252">
        <v>3</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497</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628</v>
      </c>
      <c r="F12" s="766"/>
      <c r="G12" s="767"/>
      <c r="H12" s="767"/>
      <c r="I12" s="767"/>
      <c r="J12" s="767"/>
      <c r="K12" s="767"/>
      <c r="L12" s="768"/>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83" t="s">
        <v>492</v>
      </c>
      <c r="F13" s="783"/>
      <c r="G13" s="783"/>
      <c r="H13" s="778" t="s">
        <v>317</v>
      </c>
      <c r="I13" s="778"/>
      <c r="J13" s="786" t="s">
        <v>492</v>
      </c>
      <c r="K13" s="787"/>
      <c r="L13" s="788"/>
      <c r="M13" s="778" t="s">
        <v>316</v>
      </c>
      <c r="N13" s="778"/>
      <c r="O13" s="778"/>
      <c r="P13" s="779" t="s">
        <v>643</v>
      </c>
      <c r="Q13" s="780"/>
      <c r="R13" s="781"/>
      <c r="S13" s="778" t="s">
        <v>317</v>
      </c>
      <c r="T13" s="778"/>
      <c r="U13" s="779" t="s">
        <v>642</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875</v>
      </c>
      <c r="F15" s="775"/>
      <c r="G15" s="775"/>
      <c r="H15" s="775"/>
      <c r="I15" s="775"/>
      <c r="J15" s="775"/>
      <c r="K15" s="775"/>
      <c r="L15" s="776"/>
      <c r="M15" s="773" t="s">
        <v>320</v>
      </c>
      <c r="N15" s="773"/>
      <c r="O15" s="773"/>
      <c r="P15" s="774" t="s">
        <v>966</v>
      </c>
      <c r="Q15" s="775"/>
      <c r="R15" s="775"/>
      <c r="S15" s="775"/>
      <c r="T15" s="775"/>
      <c r="U15" s="775"/>
      <c r="V15" s="775"/>
      <c r="W15" s="776"/>
    </row>
    <row r="16" spans="2:23" s="23" customFormat="1" ht="25.5" customHeight="1" x14ac:dyDescent="0.15">
      <c r="B16" s="777" t="s">
        <v>310</v>
      </c>
      <c r="C16" s="777" t="s">
        <v>311</v>
      </c>
      <c r="D16" s="777"/>
      <c r="E16" s="215" t="s">
        <v>644</v>
      </c>
      <c r="F16" s="760"/>
      <c r="G16" s="761"/>
      <c r="H16" s="761"/>
      <c r="I16" s="761"/>
      <c r="J16" s="761"/>
      <c r="K16" s="761"/>
      <c r="L16" s="762"/>
      <c r="M16" s="777" t="s">
        <v>310</v>
      </c>
      <c r="N16" s="777" t="s">
        <v>311</v>
      </c>
      <c r="O16" s="777"/>
      <c r="P16" s="215" t="s">
        <v>645</v>
      </c>
      <c r="Q16" s="760"/>
      <c r="R16" s="761"/>
      <c r="S16" s="761"/>
      <c r="T16" s="761"/>
      <c r="U16" s="761"/>
      <c r="V16" s="761"/>
      <c r="W16" s="762"/>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486</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472</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628</v>
      </c>
      <c r="F23" s="766"/>
      <c r="G23" s="767"/>
      <c r="H23" s="767"/>
      <c r="I23" s="767"/>
      <c r="J23" s="767"/>
      <c r="K23" s="767"/>
      <c r="L23" s="768"/>
      <c r="M23" s="757"/>
      <c r="N23" s="773" t="s">
        <v>274</v>
      </c>
      <c r="O23" s="773"/>
      <c r="P23" s="228" t="s">
        <v>629</v>
      </c>
      <c r="Q23" s="766"/>
      <c r="R23" s="767"/>
      <c r="S23" s="767"/>
      <c r="T23" s="767"/>
      <c r="U23" s="767"/>
      <c r="V23" s="767"/>
      <c r="W23" s="768"/>
    </row>
    <row r="24" spans="2:24" s="23" customFormat="1" ht="25.5" customHeight="1" x14ac:dyDescent="0.15">
      <c r="B24" s="778" t="s">
        <v>316</v>
      </c>
      <c r="C24" s="778"/>
      <c r="D24" s="778"/>
      <c r="E24" s="783" t="s">
        <v>492</v>
      </c>
      <c r="F24" s="783"/>
      <c r="G24" s="783"/>
      <c r="H24" s="794" t="s">
        <v>317</v>
      </c>
      <c r="I24" s="795"/>
      <c r="J24" s="783" t="s">
        <v>492</v>
      </c>
      <c r="K24" s="783"/>
      <c r="L24" s="783"/>
      <c r="M24" s="778" t="s">
        <v>316</v>
      </c>
      <c r="N24" s="778"/>
      <c r="O24" s="778"/>
      <c r="P24" s="790" t="s">
        <v>636</v>
      </c>
      <c r="Q24" s="790"/>
      <c r="R24" s="790"/>
      <c r="S24" s="778" t="s">
        <v>317</v>
      </c>
      <c r="T24" s="778"/>
      <c r="U24" s="790" t="s">
        <v>646</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875</v>
      </c>
      <c r="F26" s="775"/>
      <c r="G26" s="775"/>
      <c r="H26" s="775"/>
      <c r="I26" s="775"/>
      <c r="J26" s="775"/>
      <c r="K26" s="775"/>
      <c r="L26" s="776"/>
      <c r="M26" s="773" t="s">
        <v>320</v>
      </c>
      <c r="N26" s="773"/>
      <c r="O26" s="773"/>
      <c r="P26" s="774" t="s">
        <v>1056</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6 E17 P17" xr:uid="{88D21296-3B06-4301-9E52-634A93250C36}"/>
    <dataValidation type="list" allowBlank="1" showInputMessage="1" showErrorMessage="1" sqref="E19 P8 E8 P19" xr:uid="{94437060-651E-4011-ADDD-A47917CA5D44}">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39704B-89E4-4858-B643-B540AF4B28A1}">
          <x14:formula1>
            <xm:f>'(参考)リスト'!$F$16:$F$21</xm:f>
          </x14:formula1>
          <xm:sqref>E22:E23 P11:P12 E11:E12 P22:P23</xm:sqref>
        </x14:dataValidation>
        <x14:dataValidation type="list" allowBlank="1" showInputMessage="1" showErrorMessage="1" xr:uid="{9473B46D-C8D5-45E8-B65B-F8DF7C7A6F30}">
          <x14:formula1>
            <xm:f>'(参考)リスト'!$D$16:$D$18</xm:f>
          </x14:formula1>
          <xm:sqref>E21 P10 E10 P21</xm:sqref>
        </x14:dataValidation>
        <x14:dataValidation type="list" allowBlank="1" showInputMessage="1" showErrorMessage="1" xr:uid="{EE9DCB8F-BC66-4367-AEFD-923A6AA9F136}">
          <x14:formula1>
            <xm:f>'(参考)リスト'!$E$16:$E$27</xm:f>
          </x14:formula1>
          <xm:sqref>E20 P9 E9 P20</xm:sqref>
        </x14:dataValidation>
        <x14:dataValidation type="list" allowBlank="1" showInputMessage="1" showErrorMessage="1" xr:uid="{B375B6B4-72C8-46E9-B96F-B964683A1438}">
          <x14:formula1>
            <xm:f>'(参考)リスト'!$B$16:$B$21</xm:f>
          </x14:formula1>
          <xm:sqref>E18 P7 E7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CF9CE-CC2E-495B-8EC5-C0851579FCEF}">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645</v>
      </c>
      <c r="F5" s="763"/>
      <c r="G5" s="764"/>
      <c r="H5" s="764"/>
      <c r="I5" s="764"/>
      <c r="J5" s="764"/>
      <c r="K5" s="764"/>
      <c r="L5" s="765"/>
      <c r="M5" s="756" t="s">
        <v>310</v>
      </c>
      <c r="N5" s="758" t="s">
        <v>311</v>
      </c>
      <c r="O5" s="759"/>
      <c r="P5" s="215" t="s">
        <v>645</v>
      </c>
      <c r="Q5" s="760"/>
      <c r="R5" s="761"/>
      <c r="S5" s="761"/>
      <c r="T5" s="761"/>
      <c r="U5" s="761"/>
      <c r="V5" s="761"/>
      <c r="W5" s="762"/>
    </row>
    <row r="6" spans="2:23" s="23" customFormat="1" ht="25.5" customHeight="1" x14ac:dyDescent="0.15">
      <c r="B6" s="757"/>
      <c r="C6" s="758" t="s">
        <v>312</v>
      </c>
      <c r="D6" s="759"/>
      <c r="E6" s="252">
        <v>2</v>
      </c>
      <c r="F6" s="763"/>
      <c r="G6" s="764"/>
      <c r="H6" s="764"/>
      <c r="I6" s="764"/>
      <c r="J6" s="764"/>
      <c r="K6" s="764"/>
      <c r="L6" s="765"/>
      <c r="M6" s="757"/>
      <c r="N6" s="758" t="s">
        <v>312</v>
      </c>
      <c r="O6" s="759"/>
      <c r="P6" s="252">
        <v>3</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464</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629</v>
      </c>
      <c r="Q12" s="766"/>
      <c r="R12" s="767"/>
      <c r="S12" s="767"/>
      <c r="T12" s="767"/>
      <c r="U12" s="767"/>
      <c r="V12" s="767"/>
      <c r="W12" s="768"/>
    </row>
    <row r="13" spans="2:23" s="23" customFormat="1" ht="25.5" customHeight="1" x14ac:dyDescent="0.15">
      <c r="B13" s="778" t="s">
        <v>316</v>
      </c>
      <c r="C13" s="778"/>
      <c r="D13" s="778"/>
      <c r="E13" s="779" t="s">
        <v>648</v>
      </c>
      <c r="F13" s="780"/>
      <c r="G13" s="781"/>
      <c r="H13" s="778" t="s">
        <v>317</v>
      </c>
      <c r="I13" s="778"/>
      <c r="J13" s="779" t="s">
        <v>647</v>
      </c>
      <c r="K13" s="780"/>
      <c r="L13" s="781"/>
      <c r="M13" s="778" t="s">
        <v>316</v>
      </c>
      <c r="N13" s="778"/>
      <c r="O13" s="778"/>
      <c r="P13" s="790" t="s">
        <v>649</v>
      </c>
      <c r="Q13" s="790"/>
      <c r="R13" s="790"/>
      <c r="S13" s="778" t="s">
        <v>317</v>
      </c>
      <c r="T13" s="778"/>
      <c r="U13" s="790" t="s">
        <v>649</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967</v>
      </c>
      <c r="F15" s="775"/>
      <c r="G15" s="775"/>
      <c r="H15" s="775"/>
      <c r="I15" s="775"/>
      <c r="J15" s="775"/>
      <c r="K15" s="775"/>
      <c r="L15" s="776"/>
      <c r="M15" s="773" t="s">
        <v>320</v>
      </c>
      <c r="N15" s="773"/>
      <c r="O15" s="773"/>
      <c r="P15" s="774" t="s">
        <v>1055</v>
      </c>
      <c r="Q15" s="775"/>
      <c r="R15" s="775"/>
      <c r="S15" s="775"/>
      <c r="T15" s="775"/>
      <c r="U15" s="775"/>
      <c r="V15" s="775"/>
      <c r="W15" s="776"/>
    </row>
    <row r="16" spans="2:23" s="23" customFormat="1" ht="25.5" customHeight="1" x14ac:dyDescent="0.15">
      <c r="B16" s="777" t="s">
        <v>310</v>
      </c>
      <c r="C16" s="777" t="s">
        <v>311</v>
      </c>
      <c r="D16" s="777"/>
      <c r="E16" s="215" t="s">
        <v>650</v>
      </c>
      <c r="F16" s="760"/>
      <c r="G16" s="761"/>
      <c r="H16" s="761"/>
      <c r="I16" s="761"/>
      <c r="J16" s="761"/>
      <c r="K16" s="761"/>
      <c r="L16" s="762"/>
      <c r="M16" s="777" t="s">
        <v>310</v>
      </c>
      <c r="N16" s="777" t="s">
        <v>311</v>
      </c>
      <c r="O16" s="777"/>
      <c r="P16" s="215" t="s">
        <v>650</v>
      </c>
      <c r="Q16" s="763"/>
      <c r="R16" s="764"/>
      <c r="S16" s="764"/>
      <c r="T16" s="764"/>
      <c r="U16" s="764"/>
      <c r="V16" s="764"/>
      <c r="W16" s="765"/>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464</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652</v>
      </c>
      <c r="F24" s="780"/>
      <c r="G24" s="781"/>
      <c r="H24" s="778" t="s">
        <v>317</v>
      </c>
      <c r="I24" s="778"/>
      <c r="J24" s="779" t="s">
        <v>651</v>
      </c>
      <c r="K24" s="780"/>
      <c r="L24" s="781"/>
      <c r="M24" s="778" t="s">
        <v>316</v>
      </c>
      <c r="N24" s="778"/>
      <c r="O24" s="778"/>
      <c r="P24" s="779" t="s">
        <v>654</v>
      </c>
      <c r="Q24" s="780"/>
      <c r="R24" s="781"/>
      <c r="S24" s="778" t="s">
        <v>317</v>
      </c>
      <c r="T24" s="778"/>
      <c r="U24" s="779" t="s">
        <v>653</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968</v>
      </c>
      <c r="F26" s="775"/>
      <c r="G26" s="775"/>
      <c r="H26" s="775"/>
      <c r="I26" s="775"/>
      <c r="J26" s="775"/>
      <c r="K26" s="775"/>
      <c r="L26" s="776"/>
      <c r="M26" s="773" t="s">
        <v>320</v>
      </c>
      <c r="N26" s="773"/>
      <c r="O26" s="773"/>
      <c r="P26" s="774" t="s">
        <v>969</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6 E17 P17" xr:uid="{829B9E88-9899-4837-BA6A-C94DE36EAA16}"/>
    <dataValidation type="list" allowBlank="1" showInputMessage="1" showErrorMessage="1" sqref="E19 P8 E8 P19" xr:uid="{96459B85-8829-45EB-BD74-8CA29EFF3573}">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28C69A-6CCE-4D36-A4C3-D4B3686555A7}">
          <x14:formula1>
            <xm:f>'(参考)リスト'!$F$16:$F$21</xm:f>
          </x14:formula1>
          <xm:sqref>E22:E23 P11:P12 E11:E12 P22:P23</xm:sqref>
        </x14:dataValidation>
        <x14:dataValidation type="list" allowBlank="1" showInputMessage="1" showErrorMessage="1" xr:uid="{11D248B2-C5F2-4282-8C92-94232B32BD57}">
          <x14:formula1>
            <xm:f>'(参考)リスト'!$D$16:$D$18</xm:f>
          </x14:formula1>
          <xm:sqref>E21 P10 E10 P21</xm:sqref>
        </x14:dataValidation>
        <x14:dataValidation type="list" allowBlank="1" showInputMessage="1" showErrorMessage="1" xr:uid="{12E61B42-16D0-41A0-9AD0-A6E7B8B44D7C}">
          <x14:formula1>
            <xm:f>'(参考)リスト'!$E$16:$E$27</xm:f>
          </x14:formula1>
          <xm:sqref>E20 P9 E9 P20</xm:sqref>
        </x14:dataValidation>
        <x14:dataValidation type="list" allowBlank="1" showInputMessage="1" showErrorMessage="1" xr:uid="{2CA450AD-3BFD-43A3-ADEA-194AD425B268}">
          <x14:formula1>
            <xm:f>'(参考)リスト'!$B$16:$B$21</xm:f>
          </x14:formula1>
          <xm:sqref>E18 P7 E7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809B6-F68B-4BB9-8E4E-F0C401B266B1}">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650</v>
      </c>
      <c r="F5" s="760"/>
      <c r="G5" s="761"/>
      <c r="H5" s="761"/>
      <c r="I5" s="761"/>
      <c r="J5" s="761"/>
      <c r="K5" s="761"/>
      <c r="L5" s="762"/>
      <c r="M5" s="756" t="s">
        <v>310</v>
      </c>
      <c r="N5" s="758" t="s">
        <v>311</v>
      </c>
      <c r="O5" s="759"/>
      <c r="P5" s="215" t="s">
        <v>650</v>
      </c>
      <c r="Q5" s="763"/>
      <c r="R5" s="764"/>
      <c r="S5" s="764"/>
      <c r="T5" s="764"/>
      <c r="U5" s="764"/>
      <c r="V5" s="764"/>
      <c r="W5" s="765"/>
    </row>
    <row r="6" spans="2:23" s="23" customFormat="1" ht="25.5" customHeight="1" x14ac:dyDescent="0.15">
      <c r="B6" s="757"/>
      <c r="C6" s="758" t="s">
        <v>312</v>
      </c>
      <c r="D6" s="759"/>
      <c r="E6" s="252">
        <v>3</v>
      </c>
      <c r="F6" s="763"/>
      <c r="G6" s="764"/>
      <c r="H6" s="764"/>
      <c r="I6" s="764"/>
      <c r="J6" s="764"/>
      <c r="K6" s="764"/>
      <c r="L6" s="765"/>
      <c r="M6" s="757"/>
      <c r="N6" s="758" t="s">
        <v>312</v>
      </c>
      <c r="O6" s="759"/>
      <c r="P6" s="252">
        <v>3</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497</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487</v>
      </c>
      <c r="F9" s="763"/>
      <c r="G9" s="764"/>
      <c r="H9" s="764"/>
      <c r="I9" s="764"/>
      <c r="J9" s="764"/>
      <c r="K9" s="764"/>
      <c r="L9" s="765"/>
      <c r="M9" s="770" t="s">
        <v>264</v>
      </c>
      <c r="N9" s="771"/>
      <c r="O9" s="772"/>
      <c r="P9" s="251" t="s">
        <v>487</v>
      </c>
      <c r="Q9" s="763"/>
      <c r="R9" s="764"/>
      <c r="S9" s="764"/>
      <c r="T9" s="764"/>
      <c r="U9" s="764"/>
      <c r="V9" s="764"/>
      <c r="W9" s="765"/>
    </row>
    <row r="10" spans="2:23" s="23" customFormat="1" ht="25.5" customHeight="1" x14ac:dyDescent="0.15">
      <c r="B10" s="756" t="s">
        <v>314</v>
      </c>
      <c r="C10" s="770" t="s">
        <v>315</v>
      </c>
      <c r="D10" s="772"/>
      <c r="E10" s="252" t="s">
        <v>463</v>
      </c>
      <c r="F10" s="763"/>
      <c r="G10" s="764"/>
      <c r="H10" s="764"/>
      <c r="I10" s="764"/>
      <c r="J10" s="764"/>
      <c r="K10" s="764"/>
      <c r="L10" s="765"/>
      <c r="M10" s="756" t="s">
        <v>314</v>
      </c>
      <c r="N10" s="770" t="s">
        <v>315</v>
      </c>
      <c r="O10" s="772"/>
      <c r="P10" s="252" t="s">
        <v>463</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96" t="s">
        <v>727</v>
      </c>
      <c r="F13" s="797"/>
      <c r="G13" s="798"/>
      <c r="H13" s="778" t="s">
        <v>317</v>
      </c>
      <c r="I13" s="778"/>
      <c r="J13" s="786" t="s">
        <v>687</v>
      </c>
      <c r="K13" s="787"/>
      <c r="L13" s="788"/>
      <c r="M13" s="778" t="s">
        <v>316</v>
      </c>
      <c r="N13" s="778"/>
      <c r="O13" s="778"/>
      <c r="P13" s="796" t="s">
        <v>727</v>
      </c>
      <c r="Q13" s="797"/>
      <c r="R13" s="798"/>
      <c r="S13" s="778" t="s">
        <v>317</v>
      </c>
      <c r="T13" s="778"/>
      <c r="U13" s="786" t="s">
        <v>687</v>
      </c>
      <c r="V13" s="787"/>
      <c r="W13" s="788"/>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1072</v>
      </c>
      <c r="F15" s="775"/>
      <c r="G15" s="775"/>
      <c r="H15" s="775"/>
      <c r="I15" s="775"/>
      <c r="J15" s="775"/>
      <c r="K15" s="775"/>
      <c r="L15" s="776"/>
      <c r="M15" s="773" t="s">
        <v>320</v>
      </c>
      <c r="N15" s="773"/>
      <c r="O15" s="773"/>
      <c r="P15" s="774" t="s">
        <v>1051</v>
      </c>
      <c r="Q15" s="775"/>
      <c r="R15" s="775"/>
      <c r="S15" s="775"/>
      <c r="T15" s="775"/>
      <c r="U15" s="775"/>
      <c r="V15" s="775"/>
      <c r="W15" s="776"/>
    </row>
    <row r="16" spans="2:23" s="23" customFormat="1" ht="25.5" customHeight="1" x14ac:dyDescent="0.15">
      <c r="B16" s="777" t="s">
        <v>310</v>
      </c>
      <c r="C16" s="777" t="s">
        <v>311</v>
      </c>
      <c r="D16" s="777"/>
      <c r="E16" s="215" t="s">
        <v>655</v>
      </c>
      <c r="F16" s="760"/>
      <c r="G16" s="761"/>
      <c r="H16" s="761"/>
      <c r="I16" s="761"/>
      <c r="J16" s="761"/>
      <c r="K16" s="761"/>
      <c r="L16" s="762"/>
      <c r="M16" s="777" t="s">
        <v>310</v>
      </c>
      <c r="N16" s="777" t="s">
        <v>311</v>
      </c>
      <c r="O16" s="777"/>
      <c r="P16" s="215" t="s">
        <v>655</v>
      </c>
      <c r="Q16" s="763"/>
      <c r="R16" s="764"/>
      <c r="S16" s="764"/>
      <c r="T16" s="764"/>
      <c r="U16" s="764"/>
      <c r="V16" s="764"/>
      <c r="W16" s="765"/>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479</v>
      </c>
      <c r="F19" s="763"/>
      <c r="G19" s="764"/>
      <c r="H19" s="764"/>
      <c r="I19" s="764"/>
      <c r="J19" s="764"/>
      <c r="K19" s="764"/>
      <c r="L19" s="765"/>
      <c r="M19" s="777"/>
      <c r="N19" s="777" t="s">
        <v>262</v>
      </c>
      <c r="O19" s="777"/>
      <c r="P19" s="215" t="s">
        <v>495</v>
      </c>
      <c r="Q19" s="763"/>
      <c r="R19" s="764"/>
      <c r="S19" s="764"/>
      <c r="T19" s="764"/>
      <c r="U19" s="764"/>
      <c r="V19" s="764"/>
      <c r="W19" s="765"/>
    </row>
    <row r="20" spans="2:24" s="23" customFormat="1" ht="25.5" customHeight="1" x14ac:dyDescent="0.15">
      <c r="B20" s="773" t="s">
        <v>264</v>
      </c>
      <c r="C20" s="773"/>
      <c r="D20" s="773"/>
      <c r="E20" s="251" t="s">
        <v>472</v>
      </c>
      <c r="F20" s="763"/>
      <c r="G20" s="764"/>
      <c r="H20" s="764"/>
      <c r="I20" s="764"/>
      <c r="J20" s="764"/>
      <c r="K20" s="764"/>
      <c r="L20" s="765"/>
      <c r="M20" s="773" t="s">
        <v>264</v>
      </c>
      <c r="N20" s="773"/>
      <c r="O20" s="773"/>
      <c r="P20" s="251" t="s">
        <v>506</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629</v>
      </c>
      <c r="F23" s="766"/>
      <c r="G23" s="767"/>
      <c r="H23" s="767"/>
      <c r="I23" s="767"/>
      <c r="J23" s="767"/>
      <c r="K23" s="767"/>
      <c r="L23" s="768"/>
      <c r="M23" s="757"/>
      <c r="N23" s="773" t="s">
        <v>274</v>
      </c>
      <c r="O23" s="773"/>
      <c r="P23" s="228" t="s">
        <v>628</v>
      </c>
      <c r="Q23" s="763"/>
      <c r="R23" s="764"/>
      <c r="S23" s="764"/>
      <c r="T23" s="764"/>
      <c r="U23" s="764"/>
      <c r="V23" s="764"/>
      <c r="W23" s="765"/>
    </row>
    <row r="24" spans="2:24" s="23" customFormat="1" ht="25.5" customHeight="1" x14ac:dyDescent="0.15">
      <c r="B24" s="778" t="s">
        <v>316</v>
      </c>
      <c r="C24" s="778"/>
      <c r="D24" s="778"/>
      <c r="E24" s="790" t="s">
        <v>656</v>
      </c>
      <c r="F24" s="790"/>
      <c r="G24" s="790"/>
      <c r="H24" s="778" t="s">
        <v>317</v>
      </c>
      <c r="I24" s="778"/>
      <c r="J24" s="790" t="s">
        <v>656</v>
      </c>
      <c r="K24" s="790"/>
      <c r="L24" s="790"/>
      <c r="M24" s="778" t="s">
        <v>316</v>
      </c>
      <c r="N24" s="778"/>
      <c r="O24" s="778"/>
      <c r="P24" s="783" t="s">
        <v>492</v>
      </c>
      <c r="Q24" s="783"/>
      <c r="R24" s="783"/>
      <c r="S24" s="778" t="s">
        <v>317</v>
      </c>
      <c r="T24" s="778"/>
      <c r="U24" s="786" t="s">
        <v>492</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1054</v>
      </c>
      <c r="F26" s="775"/>
      <c r="G26" s="775"/>
      <c r="H26" s="775"/>
      <c r="I26" s="775"/>
      <c r="J26" s="775"/>
      <c r="K26" s="775"/>
      <c r="L26" s="776"/>
      <c r="M26" s="773" t="s">
        <v>320</v>
      </c>
      <c r="N26" s="773"/>
      <c r="O26" s="773"/>
      <c r="P26" s="774" t="s">
        <v>875</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6 E17 P17" xr:uid="{045D5E6E-E0A7-4D81-95D3-F2F420D9442C}"/>
    <dataValidation type="list" allowBlank="1" showInputMessage="1" showErrorMessage="1" sqref="E19 P8 E8 P19" xr:uid="{504A0CB7-D0DB-4505-B254-9600178EC4E6}">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CE8D0E2-D443-4654-A398-66DBDF7A9FBC}">
          <x14:formula1>
            <xm:f>'(参考)リスト'!$F$16:$F$21</xm:f>
          </x14:formula1>
          <xm:sqref>E22:E23 P22:P23</xm:sqref>
        </x14:dataValidation>
        <x14:dataValidation type="list" allowBlank="1" showInputMessage="1" showErrorMessage="1" xr:uid="{048ECA76-7F9C-4AF7-80E6-09C5AAA1FD8A}">
          <x14:formula1>
            <xm:f>'(参考)リスト'!$D$16:$D$18</xm:f>
          </x14:formula1>
          <xm:sqref>E21 P21</xm:sqref>
        </x14:dataValidation>
        <x14:dataValidation type="list" allowBlank="1" showInputMessage="1" showErrorMessage="1" xr:uid="{C71A23EE-4201-4805-BA55-57F4C992C4C5}">
          <x14:formula1>
            <xm:f>'(参考)リスト'!$E$16:$E$27</xm:f>
          </x14:formula1>
          <xm:sqref>E20 P20</xm:sqref>
        </x14:dataValidation>
        <x14:dataValidation type="list" allowBlank="1" showInputMessage="1" showErrorMessage="1" xr:uid="{75BD1150-2A7B-442C-BD87-0BFB37623338}">
          <x14:formula1>
            <xm:f>'(参考)リスト'!$B$16:$B$21</xm:f>
          </x14:formula1>
          <xm:sqref>E18 P7 E7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B782-4124-486A-BB12-32C57CFB4F52}">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655</v>
      </c>
      <c r="F5" s="760"/>
      <c r="G5" s="761"/>
      <c r="H5" s="761"/>
      <c r="I5" s="761"/>
      <c r="J5" s="761"/>
      <c r="K5" s="761"/>
      <c r="L5" s="762"/>
      <c r="M5" s="756" t="s">
        <v>310</v>
      </c>
      <c r="N5" s="758" t="s">
        <v>311</v>
      </c>
      <c r="O5" s="759"/>
      <c r="P5" s="215" t="s">
        <v>659</v>
      </c>
      <c r="Q5" s="760"/>
      <c r="R5" s="761"/>
      <c r="S5" s="761"/>
      <c r="T5" s="761"/>
      <c r="U5" s="761"/>
      <c r="V5" s="761"/>
      <c r="W5" s="762"/>
    </row>
    <row r="6" spans="2:23" s="23" customFormat="1" ht="25.5" customHeight="1" x14ac:dyDescent="0.15">
      <c r="B6" s="757"/>
      <c r="C6" s="758" t="s">
        <v>312</v>
      </c>
      <c r="D6" s="759"/>
      <c r="E6" s="252">
        <v>3</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479</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0" t="s">
        <v>657</v>
      </c>
      <c r="F13" s="790"/>
      <c r="G13" s="790"/>
      <c r="H13" s="778" t="s">
        <v>317</v>
      </c>
      <c r="I13" s="778"/>
      <c r="J13" s="790" t="s">
        <v>658</v>
      </c>
      <c r="K13" s="790"/>
      <c r="L13" s="790"/>
      <c r="M13" s="778" t="s">
        <v>316</v>
      </c>
      <c r="N13" s="778"/>
      <c r="O13" s="778"/>
      <c r="P13" s="779" t="s">
        <v>661</v>
      </c>
      <c r="Q13" s="780"/>
      <c r="R13" s="781"/>
      <c r="S13" s="778" t="s">
        <v>317</v>
      </c>
      <c r="T13" s="778"/>
      <c r="U13" s="779" t="s">
        <v>660</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970</v>
      </c>
      <c r="F15" s="775"/>
      <c r="G15" s="775"/>
      <c r="H15" s="775"/>
      <c r="I15" s="775"/>
      <c r="J15" s="775"/>
      <c r="K15" s="775"/>
      <c r="L15" s="776"/>
      <c r="M15" s="773" t="s">
        <v>320</v>
      </c>
      <c r="N15" s="773"/>
      <c r="O15" s="773"/>
      <c r="P15" s="774" t="s">
        <v>971</v>
      </c>
      <c r="Q15" s="775"/>
      <c r="R15" s="775"/>
      <c r="S15" s="775"/>
      <c r="T15" s="775"/>
      <c r="U15" s="775"/>
      <c r="V15" s="775"/>
      <c r="W15" s="776"/>
    </row>
    <row r="16" spans="2:23" s="23" customFormat="1" ht="25.5" customHeight="1" x14ac:dyDescent="0.15">
      <c r="B16" s="777" t="s">
        <v>310</v>
      </c>
      <c r="C16" s="777" t="s">
        <v>311</v>
      </c>
      <c r="D16" s="777"/>
      <c r="E16" s="215" t="s">
        <v>659</v>
      </c>
      <c r="F16" s="763"/>
      <c r="G16" s="764"/>
      <c r="H16" s="764"/>
      <c r="I16" s="764"/>
      <c r="J16" s="764"/>
      <c r="K16" s="764"/>
      <c r="L16" s="765"/>
      <c r="M16" s="777" t="s">
        <v>310</v>
      </c>
      <c r="N16" s="777" t="s">
        <v>311</v>
      </c>
      <c r="O16" s="777"/>
      <c r="P16" s="215" t="s">
        <v>659</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479</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79" t="s">
        <v>663</v>
      </c>
      <c r="F24" s="780"/>
      <c r="G24" s="781"/>
      <c r="H24" s="778" t="s">
        <v>317</v>
      </c>
      <c r="I24" s="778"/>
      <c r="J24" s="779" t="s">
        <v>662</v>
      </c>
      <c r="K24" s="780"/>
      <c r="L24" s="781"/>
      <c r="M24" s="778" t="s">
        <v>316</v>
      </c>
      <c r="N24" s="778"/>
      <c r="O24" s="778"/>
      <c r="P24" s="779" t="s">
        <v>665</v>
      </c>
      <c r="Q24" s="780"/>
      <c r="R24" s="781"/>
      <c r="S24" s="778" t="s">
        <v>317</v>
      </c>
      <c r="T24" s="778"/>
      <c r="U24" s="779" t="s">
        <v>937</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972</v>
      </c>
      <c r="F26" s="775"/>
      <c r="G26" s="775"/>
      <c r="H26" s="775"/>
      <c r="I26" s="775"/>
      <c r="J26" s="775"/>
      <c r="K26" s="775"/>
      <c r="L26" s="776"/>
      <c r="M26" s="773" t="s">
        <v>320</v>
      </c>
      <c r="N26" s="773"/>
      <c r="O26" s="773"/>
      <c r="P26" s="774" t="s">
        <v>973</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disablePrompts="1" count="2">
    <dataValidation allowBlank="1" showInputMessage="1" showErrorMessage="1" prompt="覆工スパン毎に連番を記入。_x000a_数値で入力する。" sqref="E6 P6 E17 P17" xr:uid="{01156398-F22E-44FB-A2E0-0F4AAAF4A593}"/>
    <dataValidation type="list" allowBlank="1" showInputMessage="1" showErrorMessage="1" sqref="E19 P8 E8 P19" xr:uid="{8E5E270A-3309-4E2B-B229-2AAB1B1838A4}">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64714103-E6FC-4D5C-BA3B-42497AB2C376}">
          <x14:formula1>
            <xm:f>'(参考)リスト'!$F$16:$F$21</xm:f>
          </x14:formula1>
          <xm:sqref>E22:E23 P11:P12 E11:E12 P22:P23</xm:sqref>
        </x14:dataValidation>
        <x14:dataValidation type="list" allowBlank="1" showInputMessage="1" showErrorMessage="1" xr:uid="{521AB7F4-C789-40E0-BAE1-BAF710310537}">
          <x14:formula1>
            <xm:f>'(参考)リスト'!$D$16:$D$18</xm:f>
          </x14:formula1>
          <xm:sqref>E21 P10 E10 P21</xm:sqref>
        </x14:dataValidation>
        <x14:dataValidation type="list" allowBlank="1" showInputMessage="1" showErrorMessage="1" xr:uid="{AF248B0E-B33A-480B-8C7A-1F92965B6C10}">
          <x14:formula1>
            <xm:f>'(参考)リスト'!$E$16:$E$27</xm:f>
          </x14:formula1>
          <xm:sqref>E20 P9 E9 P20</xm:sqref>
        </x14:dataValidation>
        <x14:dataValidation type="list" allowBlank="1" showInputMessage="1" showErrorMessage="1" xr:uid="{922982EA-9BB4-4121-9F97-985F5B7D4D46}">
          <x14:formula1>
            <xm:f>'(参考)リスト'!$B$16:$B$21</xm:f>
          </x14:formula1>
          <xm:sqref>E18 P7 E7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2EA8-54AA-4163-9F7D-CC3D9AD1F3D4}">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659</v>
      </c>
      <c r="F5" s="763"/>
      <c r="G5" s="764"/>
      <c r="H5" s="764"/>
      <c r="I5" s="764"/>
      <c r="J5" s="764"/>
      <c r="K5" s="764"/>
      <c r="L5" s="765"/>
      <c r="M5" s="756" t="s">
        <v>310</v>
      </c>
      <c r="N5" s="758" t="s">
        <v>311</v>
      </c>
      <c r="O5" s="759"/>
      <c r="P5" s="215" t="s">
        <v>667</v>
      </c>
      <c r="Q5" s="760"/>
      <c r="R5" s="761"/>
      <c r="S5" s="761"/>
      <c r="T5" s="761"/>
      <c r="U5" s="761"/>
      <c r="V5" s="761"/>
      <c r="W5" s="762"/>
    </row>
    <row r="6" spans="2:23" s="23" customFormat="1" ht="25.5" customHeight="1" x14ac:dyDescent="0.15">
      <c r="B6" s="757"/>
      <c r="C6" s="758" t="s">
        <v>312</v>
      </c>
      <c r="D6" s="759"/>
      <c r="E6" s="252">
        <v>4</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479</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79" t="s">
        <v>666</v>
      </c>
      <c r="F13" s="780"/>
      <c r="G13" s="781"/>
      <c r="H13" s="778" t="s">
        <v>317</v>
      </c>
      <c r="I13" s="778"/>
      <c r="J13" s="786" t="s">
        <v>687</v>
      </c>
      <c r="K13" s="787"/>
      <c r="L13" s="788"/>
      <c r="M13" s="778" t="s">
        <v>316</v>
      </c>
      <c r="N13" s="778"/>
      <c r="O13" s="778"/>
      <c r="P13" s="779" t="s">
        <v>669</v>
      </c>
      <c r="Q13" s="780"/>
      <c r="R13" s="781"/>
      <c r="S13" s="778" t="s">
        <v>317</v>
      </c>
      <c r="T13" s="778"/>
      <c r="U13" s="779" t="s">
        <v>668</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946</v>
      </c>
      <c r="F15" s="775"/>
      <c r="G15" s="775"/>
      <c r="H15" s="775"/>
      <c r="I15" s="775"/>
      <c r="J15" s="775"/>
      <c r="K15" s="775"/>
      <c r="L15" s="776"/>
      <c r="M15" s="773" t="s">
        <v>320</v>
      </c>
      <c r="N15" s="773"/>
      <c r="O15" s="773"/>
      <c r="P15" s="774" t="s">
        <v>974</v>
      </c>
      <c r="Q15" s="775"/>
      <c r="R15" s="775"/>
      <c r="S15" s="775"/>
      <c r="T15" s="775"/>
      <c r="U15" s="775"/>
      <c r="V15" s="775"/>
      <c r="W15" s="776"/>
    </row>
    <row r="16" spans="2:23" s="23" customFormat="1" ht="25.5" customHeight="1" x14ac:dyDescent="0.15">
      <c r="B16" s="777" t="s">
        <v>310</v>
      </c>
      <c r="C16" s="777" t="s">
        <v>311</v>
      </c>
      <c r="D16" s="777"/>
      <c r="E16" s="215" t="s">
        <v>667</v>
      </c>
      <c r="F16" s="763"/>
      <c r="G16" s="764"/>
      <c r="H16" s="764"/>
      <c r="I16" s="764"/>
      <c r="J16" s="764"/>
      <c r="K16" s="764"/>
      <c r="L16" s="765"/>
      <c r="M16" s="777" t="s">
        <v>310</v>
      </c>
      <c r="N16" s="777" t="s">
        <v>311</v>
      </c>
      <c r="O16" s="777"/>
      <c r="P16" s="215" t="s">
        <v>667</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472</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79" t="s">
        <v>670</v>
      </c>
      <c r="F24" s="780"/>
      <c r="G24" s="781"/>
      <c r="H24" s="778" t="s">
        <v>317</v>
      </c>
      <c r="I24" s="778"/>
      <c r="J24" s="779" t="s">
        <v>664</v>
      </c>
      <c r="K24" s="780"/>
      <c r="L24" s="781"/>
      <c r="M24" s="778" t="s">
        <v>316</v>
      </c>
      <c r="N24" s="778"/>
      <c r="O24" s="778"/>
      <c r="P24" s="790" t="s">
        <v>671</v>
      </c>
      <c r="Q24" s="790"/>
      <c r="R24" s="790"/>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975</v>
      </c>
      <c r="F26" s="775"/>
      <c r="G26" s="775"/>
      <c r="H26" s="775"/>
      <c r="I26" s="775"/>
      <c r="J26" s="775"/>
      <c r="K26" s="775"/>
      <c r="L26" s="776"/>
      <c r="M26" s="773" t="s">
        <v>320</v>
      </c>
      <c r="N26" s="773"/>
      <c r="O26" s="773"/>
      <c r="P26" s="774" t="s">
        <v>1058</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disablePrompts="1" count="2">
    <dataValidation allowBlank="1" showInputMessage="1" showErrorMessage="1" prompt="覆工スパン毎に連番を記入。_x000a_数値で入力する。" sqref="E6 P6 E17 P17" xr:uid="{46C8AE0F-BDC2-468C-B8AC-D14CCECF52F4}"/>
    <dataValidation type="list" allowBlank="1" showInputMessage="1" showErrorMessage="1" sqref="E19 P8 E8 P19" xr:uid="{76B63FEA-F658-4387-8647-2C4FA369530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797AAA1B-D0C1-41B2-915E-14F837DC2D5B}">
          <x14:formula1>
            <xm:f>'(参考)リスト'!$F$16:$F$21</xm:f>
          </x14:formula1>
          <xm:sqref>E22:E23 P11:P12 E11:E12 P22:P23</xm:sqref>
        </x14:dataValidation>
        <x14:dataValidation type="list" allowBlank="1" showInputMessage="1" showErrorMessage="1" xr:uid="{8180F4BC-58C9-407F-8039-455E61B7F155}">
          <x14:formula1>
            <xm:f>'(参考)リスト'!$D$16:$D$18</xm:f>
          </x14:formula1>
          <xm:sqref>E21 P10 E10 P21</xm:sqref>
        </x14:dataValidation>
        <x14:dataValidation type="list" allowBlank="1" showInputMessage="1" showErrorMessage="1" xr:uid="{8762ABA2-2878-4E17-9C8A-5235D491E1A6}">
          <x14:formula1>
            <xm:f>'(参考)リスト'!$E$16:$E$27</xm:f>
          </x14:formula1>
          <xm:sqref>E20 P9 E9 P20</xm:sqref>
        </x14:dataValidation>
        <x14:dataValidation type="list" allowBlank="1" showInputMessage="1" showErrorMessage="1" xr:uid="{0F98B06B-4A67-4D1D-AFB5-A1D629A0F1CA}">
          <x14:formula1>
            <xm:f>'(参考)リスト'!$B$16:$B$21</xm:f>
          </x14:formula1>
          <xm:sqref>E18 P7 E7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B72D-86E2-40D8-B79A-28A3FB9C8FEF}">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672</v>
      </c>
      <c r="F5" s="760"/>
      <c r="G5" s="761"/>
      <c r="H5" s="761"/>
      <c r="I5" s="761"/>
      <c r="J5" s="761"/>
      <c r="K5" s="761"/>
      <c r="L5" s="762"/>
      <c r="M5" s="756" t="s">
        <v>310</v>
      </c>
      <c r="N5" s="758" t="s">
        <v>311</v>
      </c>
      <c r="O5" s="759"/>
      <c r="P5" s="215" t="s">
        <v>672</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670</v>
      </c>
      <c r="F13" s="780"/>
      <c r="G13" s="781"/>
      <c r="H13" s="778" t="s">
        <v>317</v>
      </c>
      <c r="I13" s="778"/>
      <c r="J13" s="779" t="s">
        <v>673</v>
      </c>
      <c r="K13" s="780"/>
      <c r="L13" s="781"/>
      <c r="M13" s="778" t="s">
        <v>316</v>
      </c>
      <c r="N13" s="778"/>
      <c r="O13" s="778"/>
      <c r="P13" s="779" t="s">
        <v>638</v>
      </c>
      <c r="Q13" s="780"/>
      <c r="R13" s="781"/>
      <c r="S13" s="778" t="s">
        <v>317</v>
      </c>
      <c r="T13" s="778"/>
      <c r="U13" s="779" t="s">
        <v>674</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975</v>
      </c>
      <c r="F15" s="775"/>
      <c r="G15" s="775"/>
      <c r="H15" s="775"/>
      <c r="I15" s="775"/>
      <c r="J15" s="775"/>
      <c r="K15" s="775"/>
      <c r="L15" s="776"/>
      <c r="M15" s="773" t="s">
        <v>320</v>
      </c>
      <c r="N15" s="773"/>
      <c r="O15" s="773"/>
      <c r="P15" s="774" t="s">
        <v>976</v>
      </c>
      <c r="Q15" s="775"/>
      <c r="R15" s="775"/>
      <c r="S15" s="775"/>
      <c r="T15" s="775"/>
      <c r="U15" s="775"/>
      <c r="V15" s="775"/>
      <c r="W15" s="776"/>
    </row>
    <row r="16" spans="2:23" s="23" customFormat="1" ht="25.5" customHeight="1" x14ac:dyDescent="0.15">
      <c r="B16" s="777" t="s">
        <v>310</v>
      </c>
      <c r="C16" s="777" t="s">
        <v>311</v>
      </c>
      <c r="D16" s="777"/>
      <c r="E16" s="215" t="s">
        <v>675</v>
      </c>
      <c r="F16" s="760"/>
      <c r="G16" s="761"/>
      <c r="H16" s="761"/>
      <c r="I16" s="761"/>
      <c r="J16" s="761"/>
      <c r="K16" s="761"/>
      <c r="L16" s="762"/>
      <c r="M16" s="777" t="s">
        <v>310</v>
      </c>
      <c r="N16" s="777" t="s">
        <v>311</v>
      </c>
      <c r="O16" s="777"/>
      <c r="P16" s="215" t="s">
        <v>675</v>
      </c>
      <c r="Q16" s="763"/>
      <c r="R16" s="764"/>
      <c r="S16" s="764"/>
      <c r="T16" s="764"/>
      <c r="U16" s="764"/>
      <c r="V16" s="764"/>
      <c r="W16" s="765"/>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479</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464</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676</v>
      </c>
      <c r="F24" s="780"/>
      <c r="G24" s="781"/>
      <c r="H24" s="778" t="s">
        <v>317</v>
      </c>
      <c r="I24" s="778"/>
      <c r="J24" s="779" t="s">
        <v>677</v>
      </c>
      <c r="K24" s="780"/>
      <c r="L24" s="781"/>
      <c r="M24" s="778" t="s">
        <v>316</v>
      </c>
      <c r="N24" s="778"/>
      <c r="O24" s="778"/>
      <c r="P24" s="779" t="s">
        <v>679</v>
      </c>
      <c r="Q24" s="780"/>
      <c r="R24" s="781"/>
      <c r="S24" s="778" t="s">
        <v>317</v>
      </c>
      <c r="T24" s="778"/>
      <c r="U24" s="779" t="s">
        <v>678</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977</v>
      </c>
      <c r="F26" s="775"/>
      <c r="G26" s="775"/>
      <c r="H26" s="775"/>
      <c r="I26" s="775"/>
      <c r="J26" s="775"/>
      <c r="K26" s="775"/>
      <c r="L26" s="776"/>
      <c r="M26" s="773" t="s">
        <v>320</v>
      </c>
      <c r="N26" s="773"/>
      <c r="O26" s="773"/>
      <c r="P26" s="774" t="s">
        <v>978</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919C1A0-62EB-4B61-9BD3-C5A6D4FEE2D7}"/>
    <dataValidation type="list" allowBlank="1" showInputMessage="1" showErrorMessage="1" sqref="E8 E19 P19 P8" xr:uid="{9986DF7D-7C58-4E82-98DA-242351D9089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CB280A-5971-425E-B49E-4805312A9A73}">
          <x14:formula1>
            <xm:f>'(参考)リスト'!$F$16:$F$21</xm:f>
          </x14:formula1>
          <xm:sqref>E11:E12 E22:E23 P22:P23 P11:P12</xm:sqref>
        </x14:dataValidation>
        <x14:dataValidation type="list" allowBlank="1" showInputMessage="1" showErrorMessage="1" xr:uid="{1725A22B-00DF-47C0-AF4A-96B0E9B480F6}">
          <x14:formula1>
            <xm:f>'(参考)リスト'!$D$16:$D$18</xm:f>
          </x14:formula1>
          <xm:sqref>E10 E21 P21 P10</xm:sqref>
        </x14:dataValidation>
        <x14:dataValidation type="list" allowBlank="1" showInputMessage="1" showErrorMessage="1" xr:uid="{4F781133-32E6-4CCC-85A4-B8D38BB39687}">
          <x14:formula1>
            <xm:f>'(参考)リスト'!$E$16:$E$27</xm:f>
          </x14:formula1>
          <xm:sqref>E9 E20 P20 P9</xm:sqref>
        </x14:dataValidation>
        <x14:dataValidation type="list" allowBlank="1" showInputMessage="1" showErrorMessage="1" xr:uid="{3281B7FB-60A0-40B6-A02C-8AB68E1FA792}">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AAF-5470-4F94-9430-C60146259D6A}">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680</v>
      </c>
      <c r="F5" s="760"/>
      <c r="G5" s="761"/>
      <c r="H5" s="761"/>
      <c r="I5" s="761"/>
      <c r="J5" s="761"/>
      <c r="K5" s="761"/>
      <c r="L5" s="762"/>
      <c r="M5" s="756" t="s">
        <v>310</v>
      </c>
      <c r="N5" s="758" t="s">
        <v>311</v>
      </c>
      <c r="O5" s="759"/>
      <c r="P5" s="215" t="s">
        <v>680</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472</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629</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681</v>
      </c>
      <c r="F13" s="780"/>
      <c r="G13" s="781"/>
      <c r="H13" s="778" t="s">
        <v>317</v>
      </c>
      <c r="I13" s="778"/>
      <c r="J13" s="779" t="s">
        <v>682</v>
      </c>
      <c r="K13" s="780"/>
      <c r="L13" s="781"/>
      <c r="M13" s="778" t="s">
        <v>316</v>
      </c>
      <c r="N13" s="778"/>
      <c r="O13" s="778"/>
      <c r="P13" s="779" t="s">
        <v>683</v>
      </c>
      <c r="Q13" s="780"/>
      <c r="R13" s="781"/>
      <c r="S13" s="778" t="s">
        <v>317</v>
      </c>
      <c r="T13" s="778"/>
      <c r="U13" s="779" t="s">
        <v>684</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1059</v>
      </c>
      <c r="F15" s="775"/>
      <c r="G15" s="775"/>
      <c r="H15" s="775"/>
      <c r="I15" s="775"/>
      <c r="J15" s="775"/>
      <c r="K15" s="775"/>
      <c r="L15" s="776"/>
      <c r="M15" s="773" t="s">
        <v>320</v>
      </c>
      <c r="N15" s="773"/>
      <c r="O15" s="773"/>
      <c r="P15" s="774" t="s">
        <v>979</v>
      </c>
      <c r="Q15" s="775"/>
      <c r="R15" s="775"/>
      <c r="S15" s="775"/>
      <c r="T15" s="775"/>
      <c r="U15" s="775"/>
      <c r="V15" s="775"/>
      <c r="W15" s="776"/>
    </row>
    <row r="16" spans="2:23" s="23" customFormat="1" ht="25.5" customHeight="1" x14ac:dyDescent="0.15">
      <c r="B16" s="777" t="s">
        <v>310</v>
      </c>
      <c r="C16" s="777" t="s">
        <v>311</v>
      </c>
      <c r="D16" s="777"/>
      <c r="E16" s="215" t="s">
        <v>680</v>
      </c>
      <c r="F16" s="760"/>
      <c r="G16" s="761"/>
      <c r="H16" s="761"/>
      <c r="I16" s="761"/>
      <c r="J16" s="761"/>
      <c r="K16" s="761"/>
      <c r="L16" s="762"/>
      <c r="M16" s="777" t="s">
        <v>310</v>
      </c>
      <c r="N16" s="777" t="s">
        <v>311</v>
      </c>
      <c r="O16" s="777"/>
      <c r="P16" s="215" t="s">
        <v>680</v>
      </c>
      <c r="Q16" s="763"/>
      <c r="R16" s="764"/>
      <c r="S16" s="764"/>
      <c r="T16" s="764"/>
      <c r="U16" s="764"/>
      <c r="V16" s="764"/>
      <c r="W16" s="765"/>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479</v>
      </c>
      <c r="Q19" s="763"/>
      <c r="R19" s="764"/>
      <c r="S19" s="764"/>
      <c r="T19" s="764"/>
      <c r="U19" s="764"/>
      <c r="V19" s="764"/>
      <c r="W19" s="765"/>
    </row>
    <row r="20" spans="2:24" s="23" customFormat="1" ht="25.5" customHeight="1" x14ac:dyDescent="0.15">
      <c r="B20" s="773" t="s">
        <v>264</v>
      </c>
      <c r="C20" s="773"/>
      <c r="D20" s="773"/>
      <c r="E20" s="251" t="s">
        <v>464</v>
      </c>
      <c r="F20" s="763"/>
      <c r="G20" s="764"/>
      <c r="H20" s="764"/>
      <c r="I20" s="764"/>
      <c r="J20" s="764"/>
      <c r="K20" s="764"/>
      <c r="L20" s="765"/>
      <c r="M20" s="773" t="s">
        <v>264</v>
      </c>
      <c r="N20" s="773"/>
      <c r="O20" s="773"/>
      <c r="P20" s="251" t="s">
        <v>506</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686</v>
      </c>
      <c r="F24" s="780"/>
      <c r="G24" s="781"/>
      <c r="H24" s="778" t="s">
        <v>317</v>
      </c>
      <c r="I24" s="778"/>
      <c r="J24" s="779" t="s">
        <v>685</v>
      </c>
      <c r="K24" s="780"/>
      <c r="L24" s="781"/>
      <c r="M24" s="778" t="s">
        <v>316</v>
      </c>
      <c r="N24" s="778"/>
      <c r="O24" s="778"/>
      <c r="P24" s="790" t="s">
        <v>677</v>
      </c>
      <c r="Q24" s="790"/>
      <c r="R24" s="790"/>
      <c r="S24" s="778" t="s">
        <v>317</v>
      </c>
      <c r="T24" s="778"/>
      <c r="U24" s="790" t="s">
        <v>677</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980</v>
      </c>
      <c r="F26" s="775"/>
      <c r="G26" s="775"/>
      <c r="H26" s="775"/>
      <c r="I26" s="775"/>
      <c r="J26" s="775"/>
      <c r="K26" s="775"/>
      <c r="L26" s="776"/>
      <c r="M26" s="773" t="s">
        <v>320</v>
      </c>
      <c r="N26" s="773"/>
      <c r="O26" s="773"/>
      <c r="P26" s="774" t="s">
        <v>981</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DAB5BBFA-66C0-471C-9B2F-CB23D7527704}"/>
    <dataValidation type="list" allowBlank="1" showInputMessage="1" showErrorMessage="1" sqref="E8 E19 P8 P19" xr:uid="{BF59E5C6-BC6F-4476-9859-D5C3E921507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1FB32A-7B45-49AA-9CEF-4870C60D6208}">
          <x14:formula1>
            <xm:f>'(参考)リスト'!$F$16:$F$21</xm:f>
          </x14:formula1>
          <xm:sqref>E11:E12 E22:E23 P11:P12 P22:P23</xm:sqref>
        </x14:dataValidation>
        <x14:dataValidation type="list" allowBlank="1" showInputMessage="1" showErrorMessage="1" xr:uid="{769237F9-A3EF-44A8-A57C-514CD7022AC0}">
          <x14:formula1>
            <xm:f>'(参考)リスト'!$D$16:$D$18</xm:f>
          </x14:formula1>
          <xm:sqref>E10 E21 P10 P21</xm:sqref>
        </x14:dataValidation>
        <x14:dataValidation type="list" allowBlank="1" showInputMessage="1" showErrorMessage="1" xr:uid="{D0880FA0-C669-481D-8B35-391257DA5032}">
          <x14:formula1>
            <xm:f>'(参考)リスト'!$E$16:$E$27</xm:f>
          </x14:formula1>
          <xm:sqref>E9 E20 P9 P20</xm:sqref>
        </x14:dataValidation>
        <x14:dataValidation type="list" allowBlank="1" showInputMessage="1" showErrorMessage="1" xr:uid="{703C097F-612A-4C75-8AAC-696B72BA48E9}">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37A4E-46E2-45F2-BAD8-2B0BE74EF0DC}">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691</v>
      </c>
      <c r="F5" s="760"/>
      <c r="G5" s="761"/>
      <c r="H5" s="761"/>
      <c r="I5" s="761"/>
      <c r="J5" s="761"/>
      <c r="K5" s="761"/>
      <c r="L5" s="762"/>
      <c r="M5" s="756" t="s">
        <v>310</v>
      </c>
      <c r="N5" s="758" t="s">
        <v>311</v>
      </c>
      <c r="O5" s="759"/>
      <c r="P5" s="215" t="s">
        <v>691</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464</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694</v>
      </c>
      <c r="F13" s="780"/>
      <c r="G13" s="781"/>
      <c r="H13" s="778" t="s">
        <v>317</v>
      </c>
      <c r="I13" s="778"/>
      <c r="J13" s="779" t="s">
        <v>693</v>
      </c>
      <c r="K13" s="780"/>
      <c r="L13" s="781"/>
      <c r="M13" s="778" t="s">
        <v>316</v>
      </c>
      <c r="N13" s="778"/>
      <c r="O13" s="778"/>
      <c r="P13" s="779" t="s">
        <v>696</v>
      </c>
      <c r="Q13" s="780"/>
      <c r="R13" s="781"/>
      <c r="S13" s="778" t="s">
        <v>317</v>
      </c>
      <c r="T13" s="778"/>
      <c r="U13" s="779" t="s">
        <v>695</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982</v>
      </c>
      <c r="F15" s="775"/>
      <c r="G15" s="775"/>
      <c r="H15" s="775"/>
      <c r="I15" s="775"/>
      <c r="J15" s="775"/>
      <c r="K15" s="775"/>
      <c r="L15" s="776"/>
      <c r="M15" s="773" t="s">
        <v>320</v>
      </c>
      <c r="N15" s="773"/>
      <c r="O15" s="773"/>
      <c r="P15" s="774" t="s">
        <v>983</v>
      </c>
      <c r="Q15" s="775"/>
      <c r="R15" s="775"/>
      <c r="S15" s="775"/>
      <c r="T15" s="775"/>
      <c r="U15" s="775"/>
      <c r="V15" s="775"/>
      <c r="W15" s="776"/>
    </row>
    <row r="16" spans="2:23" s="23" customFormat="1" ht="25.5" customHeight="1" x14ac:dyDescent="0.15">
      <c r="B16" s="777" t="s">
        <v>310</v>
      </c>
      <c r="C16" s="777" t="s">
        <v>311</v>
      </c>
      <c r="D16" s="777"/>
      <c r="E16" s="215" t="s">
        <v>691</v>
      </c>
      <c r="F16" s="760"/>
      <c r="G16" s="761"/>
      <c r="H16" s="761"/>
      <c r="I16" s="761"/>
      <c r="J16" s="761"/>
      <c r="K16" s="761"/>
      <c r="L16" s="762"/>
      <c r="M16" s="777" t="s">
        <v>310</v>
      </c>
      <c r="N16" s="777" t="s">
        <v>311</v>
      </c>
      <c r="O16" s="777"/>
      <c r="P16" s="215" t="s">
        <v>691</v>
      </c>
      <c r="Q16" s="763"/>
      <c r="R16" s="764"/>
      <c r="S16" s="764"/>
      <c r="T16" s="764"/>
      <c r="U16" s="764"/>
      <c r="V16" s="764"/>
      <c r="W16" s="765"/>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652</v>
      </c>
      <c r="F24" s="780"/>
      <c r="G24" s="781"/>
      <c r="H24" s="778" t="s">
        <v>317</v>
      </c>
      <c r="I24" s="778"/>
      <c r="J24" s="779" t="s">
        <v>697</v>
      </c>
      <c r="K24" s="780"/>
      <c r="L24" s="781"/>
      <c r="M24" s="778" t="s">
        <v>316</v>
      </c>
      <c r="N24" s="778"/>
      <c r="O24" s="778"/>
      <c r="P24" s="779" t="s">
        <v>699</v>
      </c>
      <c r="Q24" s="780"/>
      <c r="R24" s="781"/>
      <c r="S24" s="778" t="s">
        <v>317</v>
      </c>
      <c r="T24" s="778"/>
      <c r="U24" s="779" t="s">
        <v>698</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968</v>
      </c>
      <c r="F26" s="775"/>
      <c r="G26" s="775"/>
      <c r="H26" s="775"/>
      <c r="I26" s="775"/>
      <c r="J26" s="775"/>
      <c r="K26" s="775"/>
      <c r="L26" s="776"/>
      <c r="M26" s="773" t="s">
        <v>320</v>
      </c>
      <c r="N26" s="773"/>
      <c r="O26" s="773"/>
      <c r="P26" s="774" t="s">
        <v>984</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21F7C9B1-AE2A-4A22-88FD-416DF9747F17}"/>
    <dataValidation type="list" allowBlank="1" showInputMessage="1" showErrorMessage="1" sqref="E8 E19 P8 P19" xr:uid="{CB285FC7-8045-4052-B952-4E8909E00EB2}">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3C6FF5-9664-4B1A-ADD6-841F2BE88FD3}">
          <x14:formula1>
            <xm:f>'(参考)リスト'!$F$16:$F$21</xm:f>
          </x14:formula1>
          <xm:sqref>E11:E12 E22:E23 P11:P12 P22:P23</xm:sqref>
        </x14:dataValidation>
        <x14:dataValidation type="list" allowBlank="1" showInputMessage="1" showErrorMessage="1" xr:uid="{268D3788-F796-4335-8CE4-0BC30DE48621}">
          <x14:formula1>
            <xm:f>'(参考)リスト'!$D$16:$D$18</xm:f>
          </x14:formula1>
          <xm:sqref>E10 E21 P10 P21</xm:sqref>
        </x14:dataValidation>
        <x14:dataValidation type="list" allowBlank="1" showInputMessage="1" showErrorMessage="1" xr:uid="{E86C4B03-128E-4199-9FFE-363A30201E1E}">
          <x14:formula1>
            <xm:f>'(参考)リスト'!$E$16:$E$27</xm:f>
          </x14:formula1>
          <xm:sqref>E9 E20 P9 P20</xm:sqref>
        </x14:dataValidation>
        <x14:dataValidation type="list" allowBlank="1" showInputMessage="1" showErrorMessage="1" xr:uid="{7E0F9CFE-9D87-4561-8672-A2C36B07CF02}">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3AD1D-CC0C-4043-9F98-F4E3B6925C89}">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700</v>
      </c>
      <c r="F5" s="760"/>
      <c r="G5" s="761"/>
      <c r="H5" s="761"/>
      <c r="I5" s="761"/>
      <c r="J5" s="761"/>
      <c r="K5" s="761"/>
      <c r="L5" s="762"/>
      <c r="M5" s="756" t="s">
        <v>310</v>
      </c>
      <c r="N5" s="758" t="s">
        <v>311</v>
      </c>
      <c r="O5" s="759"/>
      <c r="P5" s="215" t="s">
        <v>700</v>
      </c>
      <c r="Q5" s="760"/>
      <c r="R5" s="761"/>
      <c r="S5" s="761"/>
      <c r="T5" s="761"/>
      <c r="U5" s="761"/>
      <c r="V5" s="761"/>
      <c r="W5" s="762"/>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479</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925</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628</v>
      </c>
      <c r="F12" s="766"/>
      <c r="G12" s="767"/>
      <c r="H12" s="767"/>
      <c r="I12" s="767"/>
      <c r="J12" s="767"/>
      <c r="K12" s="767"/>
      <c r="L12" s="768"/>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0" t="s">
        <v>636</v>
      </c>
      <c r="F13" s="790"/>
      <c r="G13" s="790"/>
      <c r="H13" s="778" t="s">
        <v>317</v>
      </c>
      <c r="I13" s="778"/>
      <c r="J13" s="790" t="s">
        <v>636</v>
      </c>
      <c r="K13" s="790"/>
      <c r="L13" s="790"/>
      <c r="M13" s="778" t="s">
        <v>316</v>
      </c>
      <c r="N13" s="778"/>
      <c r="O13" s="778"/>
      <c r="P13" s="779" t="s">
        <v>701</v>
      </c>
      <c r="Q13" s="780"/>
      <c r="R13" s="781"/>
      <c r="S13" s="778" t="s">
        <v>317</v>
      </c>
      <c r="T13" s="778"/>
      <c r="U13" s="779" t="s">
        <v>702</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947</v>
      </c>
      <c r="F15" s="775"/>
      <c r="G15" s="775"/>
      <c r="H15" s="775"/>
      <c r="I15" s="775"/>
      <c r="J15" s="775"/>
      <c r="K15" s="775"/>
      <c r="L15" s="776"/>
      <c r="M15" s="773" t="s">
        <v>320</v>
      </c>
      <c r="N15" s="773"/>
      <c r="O15" s="773"/>
      <c r="P15" s="774" t="s">
        <v>985</v>
      </c>
      <c r="Q15" s="775"/>
      <c r="R15" s="775"/>
      <c r="S15" s="775"/>
      <c r="T15" s="775"/>
      <c r="U15" s="775"/>
      <c r="V15" s="775"/>
      <c r="W15" s="776"/>
    </row>
    <row r="16" spans="2:23" s="23" customFormat="1" ht="25.5" customHeight="1" x14ac:dyDescent="0.15">
      <c r="B16" s="777" t="s">
        <v>310</v>
      </c>
      <c r="C16" s="777" t="s">
        <v>311</v>
      </c>
      <c r="D16" s="777"/>
      <c r="E16" s="215" t="s">
        <v>700</v>
      </c>
      <c r="F16" s="760"/>
      <c r="G16" s="761"/>
      <c r="H16" s="761"/>
      <c r="I16" s="761"/>
      <c r="J16" s="761"/>
      <c r="K16" s="761"/>
      <c r="L16" s="762"/>
      <c r="M16" s="777" t="s">
        <v>310</v>
      </c>
      <c r="N16" s="777" t="s">
        <v>311</v>
      </c>
      <c r="O16" s="777"/>
      <c r="P16" s="215" t="s">
        <v>700</v>
      </c>
      <c r="Q16" s="763"/>
      <c r="R16" s="764"/>
      <c r="S16" s="764"/>
      <c r="T16" s="764"/>
      <c r="U16" s="764"/>
      <c r="V16" s="764"/>
      <c r="W16" s="765"/>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497</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704</v>
      </c>
      <c r="F24" s="780"/>
      <c r="G24" s="781"/>
      <c r="H24" s="778" t="s">
        <v>317</v>
      </c>
      <c r="I24" s="778"/>
      <c r="J24" s="779" t="s">
        <v>703</v>
      </c>
      <c r="K24" s="780"/>
      <c r="L24" s="781"/>
      <c r="M24" s="778" t="s">
        <v>316</v>
      </c>
      <c r="N24" s="778"/>
      <c r="O24" s="778"/>
      <c r="P24" s="779" t="s">
        <v>705</v>
      </c>
      <c r="Q24" s="780"/>
      <c r="R24" s="781"/>
      <c r="S24" s="778" t="s">
        <v>317</v>
      </c>
      <c r="T24" s="778"/>
      <c r="U24" s="779" t="s">
        <v>674</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986</v>
      </c>
      <c r="F26" s="775"/>
      <c r="G26" s="775"/>
      <c r="H26" s="775"/>
      <c r="I26" s="775"/>
      <c r="J26" s="775"/>
      <c r="K26" s="775"/>
      <c r="L26" s="776"/>
      <c r="M26" s="773" t="s">
        <v>320</v>
      </c>
      <c r="N26" s="773"/>
      <c r="O26" s="773"/>
      <c r="P26" s="774" t="s">
        <v>987</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D28B965-BABF-46E1-A775-D87316B34804}"/>
    <dataValidation type="list" allowBlank="1" showInputMessage="1" showErrorMessage="1" sqref="E8 E19 P8 P19" xr:uid="{A172C97F-9622-4F57-831C-9E05128E5C15}">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B07A90-C4BA-4F3F-AA82-366E402DA6F0}">
          <x14:formula1>
            <xm:f>'(参考)リスト'!$F$16:$F$21</xm:f>
          </x14:formula1>
          <xm:sqref>E11:E12 E22:E23 P11:P12 P22:P23</xm:sqref>
        </x14:dataValidation>
        <x14:dataValidation type="list" allowBlank="1" showInputMessage="1" showErrorMessage="1" xr:uid="{DF25B020-8F91-4E10-8868-5FF802A612D6}">
          <x14:formula1>
            <xm:f>'(参考)リスト'!$D$16:$D$18</xm:f>
          </x14:formula1>
          <xm:sqref>E10 E21 P10 P21</xm:sqref>
        </x14:dataValidation>
        <x14:dataValidation type="list" allowBlank="1" showInputMessage="1" showErrorMessage="1" xr:uid="{AA2E9041-C564-4370-90AD-37E424117DA4}">
          <x14:formula1>
            <xm:f>'(参考)リスト'!$E$16:$E$27</xm:f>
          </x14:formula1>
          <xm:sqref>E9 E20 P9 P20</xm:sqref>
        </x14:dataValidation>
        <x14:dataValidation type="list" allowBlank="1" showInputMessage="1" showErrorMessage="1" xr:uid="{654B5D94-6B25-4752-B240-B06AC35EB36E}">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42A97-1C69-4791-BD69-A8967177FFD1}">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700</v>
      </c>
      <c r="F5" s="760"/>
      <c r="G5" s="761"/>
      <c r="H5" s="761"/>
      <c r="I5" s="761"/>
      <c r="J5" s="761"/>
      <c r="K5" s="761"/>
      <c r="L5" s="762"/>
      <c r="M5" s="756" t="s">
        <v>310</v>
      </c>
      <c r="N5" s="758" t="s">
        <v>311</v>
      </c>
      <c r="O5" s="759"/>
      <c r="P5" s="215" t="s">
        <v>707</v>
      </c>
      <c r="Q5" s="763"/>
      <c r="R5" s="764"/>
      <c r="S5" s="764"/>
      <c r="T5" s="764"/>
      <c r="U5" s="764"/>
      <c r="V5" s="764"/>
      <c r="W5" s="765"/>
    </row>
    <row r="6" spans="2:23" s="23" customFormat="1" ht="25.5" customHeight="1" x14ac:dyDescent="0.15">
      <c r="B6" s="757"/>
      <c r="C6" s="758" t="s">
        <v>312</v>
      </c>
      <c r="D6" s="759"/>
      <c r="E6" s="252">
        <v>5</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511</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706</v>
      </c>
      <c r="F13" s="780"/>
      <c r="G13" s="781"/>
      <c r="H13" s="778" t="s">
        <v>317</v>
      </c>
      <c r="I13" s="778"/>
      <c r="J13" s="779" t="s">
        <v>706</v>
      </c>
      <c r="K13" s="780"/>
      <c r="L13" s="781"/>
      <c r="M13" s="778" t="s">
        <v>316</v>
      </c>
      <c r="N13" s="778"/>
      <c r="O13" s="778"/>
      <c r="P13" s="779" t="s">
        <v>709</v>
      </c>
      <c r="Q13" s="780"/>
      <c r="R13" s="781"/>
      <c r="S13" s="778" t="s">
        <v>317</v>
      </c>
      <c r="T13" s="778"/>
      <c r="U13" s="779" t="s">
        <v>708</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948</v>
      </c>
      <c r="F15" s="775"/>
      <c r="G15" s="775"/>
      <c r="H15" s="775"/>
      <c r="I15" s="775"/>
      <c r="J15" s="775"/>
      <c r="K15" s="775"/>
      <c r="L15" s="776"/>
      <c r="M15" s="773" t="s">
        <v>320</v>
      </c>
      <c r="N15" s="773"/>
      <c r="O15" s="773"/>
      <c r="P15" s="774" t="s">
        <v>988</v>
      </c>
      <c r="Q15" s="775"/>
      <c r="R15" s="775"/>
      <c r="S15" s="775"/>
      <c r="T15" s="775"/>
      <c r="U15" s="775"/>
      <c r="V15" s="775"/>
      <c r="W15" s="776"/>
    </row>
    <row r="16" spans="2:23" s="23" customFormat="1" ht="25.5" customHeight="1" x14ac:dyDescent="0.15">
      <c r="B16" s="777" t="s">
        <v>310</v>
      </c>
      <c r="C16" s="777" t="s">
        <v>311</v>
      </c>
      <c r="D16" s="777"/>
      <c r="E16" s="215" t="s">
        <v>707</v>
      </c>
      <c r="F16" s="760"/>
      <c r="G16" s="761"/>
      <c r="H16" s="761"/>
      <c r="I16" s="761"/>
      <c r="J16" s="761"/>
      <c r="K16" s="761"/>
      <c r="L16" s="762"/>
      <c r="M16" s="777" t="s">
        <v>310</v>
      </c>
      <c r="N16" s="777" t="s">
        <v>311</v>
      </c>
      <c r="O16" s="777"/>
      <c r="P16" s="215" t="s">
        <v>707</v>
      </c>
      <c r="Q16" s="763"/>
      <c r="R16" s="764"/>
      <c r="S16" s="764"/>
      <c r="T16" s="764"/>
      <c r="U16" s="764"/>
      <c r="V16" s="764"/>
      <c r="W16" s="765"/>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489</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511</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506</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c r="Q22" s="763"/>
      <c r="R22" s="764"/>
      <c r="S22" s="764"/>
      <c r="T22" s="764"/>
      <c r="U22" s="764"/>
      <c r="V22" s="764"/>
      <c r="W22" s="765"/>
    </row>
    <row r="23" spans="2:24" s="23" customFormat="1" ht="25.5" customHeight="1" x14ac:dyDescent="0.15">
      <c r="B23" s="757"/>
      <c r="C23" s="773" t="s">
        <v>274</v>
      </c>
      <c r="D23" s="773"/>
      <c r="E23" s="228" t="s">
        <v>628</v>
      </c>
      <c r="F23" s="766"/>
      <c r="G23" s="767"/>
      <c r="H23" s="767"/>
      <c r="I23" s="767"/>
      <c r="J23" s="767"/>
      <c r="K23" s="767"/>
      <c r="L23" s="768"/>
      <c r="M23" s="757"/>
      <c r="N23" s="773" t="s">
        <v>274</v>
      </c>
      <c r="O23" s="773"/>
      <c r="P23" s="228"/>
      <c r="Q23" s="763"/>
      <c r="R23" s="764"/>
      <c r="S23" s="764"/>
      <c r="T23" s="764"/>
      <c r="U23" s="764"/>
      <c r="V23" s="764"/>
      <c r="W23" s="765"/>
    </row>
    <row r="24" spans="2:24" s="23" customFormat="1" ht="25.5" customHeight="1" x14ac:dyDescent="0.15">
      <c r="B24" s="778" t="s">
        <v>316</v>
      </c>
      <c r="C24" s="778"/>
      <c r="D24" s="778"/>
      <c r="E24" s="783" t="s">
        <v>492</v>
      </c>
      <c r="F24" s="783"/>
      <c r="G24" s="783"/>
      <c r="H24" s="778" t="s">
        <v>317</v>
      </c>
      <c r="I24" s="778"/>
      <c r="J24" s="779" t="s">
        <v>710</v>
      </c>
      <c r="K24" s="780"/>
      <c r="L24" s="781"/>
      <c r="M24" s="778" t="s">
        <v>316</v>
      </c>
      <c r="N24" s="778"/>
      <c r="O24" s="778"/>
      <c r="P24" s="783" t="s">
        <v>492</v>
      </c>
      <c r="Q24" s="783"/>
      <c r="R24" s="783"/>
      <c r="S24" s="778" t="s">
        <v>317</v>
      </c>
      <c r="T24" s="778"/>
      <c r="U24" s="779" t="s">
        <v>706</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711</v>
      </c>
      <c r="F26" s="775"/>
      <c r="G26" s="775"/>
      <c r="H26" s="775"/>
      <c r="I26" s="775"/>
      <c r="J26" s="775"/>
      <c r="K26" s="775"/>
      <c r="L26" s="776"/>
      <c r="M26" s="773" t="s">
        <v>320</v>
      </c>
      <c r="N26" s="773"/>
      <c r="O26" s="773"/>
      <c r="P26" s="774" t="s">
        <v>948</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22A2B05C-BB5A-4151-A795-6C30C63ACE47}"/>
    <dataValidation type="list" allowBlank="1" showInputMessage="1" showErrorMessage="1" sqref="E8 E19 P8 P19" xr:uid="{D2B0E267-52D2-4242-8DB1-DAFEEABC1A1B}">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996BCE-9817-462F-A447-5FE3C624479D}">
          <x14:formula1>
            <xm:f>'(参考)リスト'!$F$16:$F$21</xm:f>
          </x14:formula1>
          <xm:sqref>E11:E12 E22:E23 P11:P12 P22:P23</xm:sqref>
        </x14:dataValidation>
        <x14:dataValidation type="list" allowBlank="1" showInputMessage="1" showErrorMessage="1" xr:uid="{2615A40F-1952-438F-A986-DDDFEB89B0F6}">
          <x14:formula1>
            <xm:f>'(参考)リスト'!$D$16:$D$18</xm:f>
          </x14:formula1>
          <xm:sqref>E10 E21 P10 P21</xm:sqref>
        </x14:dataValidation>
        <x14:dataValidation type="list" allowBlank="1" showInputMessage="1" showErrorMessage="1" xr:uid="{7FA4BB1D-9633-499B-81E8-6BDE01122C94}">
          <x14:formula1>
            <xm:f>'(参考)リスト'!$E$16:$E$27</xm:f>
          </x14:formula1>
          <xm:sqref>E9 E20 P9 P20</xm:sqref>
        </x14:dataValidation>
        <x14:dataValidation type="list" allowBlank="1" showInputMessage="1" showErrorMessage="1" xr:uid="{7FFE58E4-4BAD-4CA4-A9D3-157DBEB5F8BD}">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14A6-691C-4FB7-8109-1BFDFB7535CE}">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712</v>
      </c>
      <c r="F5" s="760"/>
      <c r="G5" s="761"/>
      <c r="H5" s="761"/>
      <c r="I5" s="761"/>
      <c r="J5" s="761"/>
      <c r="K5" s="761"/>
      <c r="L5" s="762"/>
      <c r="M5" s="756" t="s">
        <v>310</v>
      </c>
      <c r="N5" s="758" t="s">
        <v>311</v>
      </c>
      <c r="O5" s="759"/>
      <c r="P5" s="215" t="s">
        <v>712</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714</v>
      </c>
      <c r="F13" s="780"/>
      <c r="G13" s="781"/>
      <c r="H13" s="778" t="s">
        <v>317</v>
      </c>
      <c r="I13" s="778"/>
      <c r="J13" s="779" t="s">
        <v>713</v>
      </c>
      <c r="K13" s="780"/>
      <c r="L13" s="781"/>
      <c r="M13" s="778" t="s">
        <v>316</v>
      </c>
      <c r="N13" s="778"/>
      <c r="O13" s="778"/>
      <c r="P13" s="779" t="s">
        <v>715</v>
      </c>
      <c r="Q13" s="780"/>
      <c r="R13" s="781"/>
      <c r="S13" s="778" t="s">
        <v>317</v>
      </c>
      <c r="T13" s="778"/>
      <c r="U13" s="779" t="s">
        <v>653</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989</v>
      </c>
      <c r="F15" s="775"/>
      <c r="G15" s="775"/>
      <c r="H15" s="775"/>
      <c r="I15" s="775"/>
      <c r="J15" s="775"/>
      <c r="K15" s="775"/>
      <c r="L15" s="776"/>
      <c r="M15" s="773" t="s">
        <v>320</v>
      </c>
      <c r="N15" s="773"/>
      <c r="O15" s="773"/>
      <c r="P15" s="774" t="s">
        <v>990</v>
      </c>
      <c r="Q15" s="775"/>
      <c r="R15" s="775"/>
      <c r="S15" s="775"/>
      <c r="T15" s="775"/>
      <c r="U15" s="775"/>
      <c r="V15" s="775"/>
      <c r="W15" s="776"/>
    </row>
    <row r="16" spans="2:23" s="23" customFormat="1" ht="25.5" customHeight="1" x14ac:dyDescent="0.15">
      <c r="B16" s="777" t="s">
        <v>310</v>
      </c>
      <c r="C16" s="777" t="s">
        <v>311</v>
      </c>
      <c r="D16" s="777"/>
      <c r="E16" s="215" t="s">
        <v>712</v>
      </c>
      <c r="F16" s="760"/>
      <c r="G16" s="761"/>
      <c r="H16" s="761"/>
      <c r="I16" s="761"/>
      <c r="J16" s="761"/>
      <c r="K16" s="761"/>
      <c r="L16" s="762"/>
      <c r="M16" s="777" t="s">
        <v>310</v>
      </c>
      <c r="N16" s="777" t="s">
        <v>311</v>
      </c>
      <c r="O16" s="777"/>
      <c r="P16" s="215" t="s">
        <v>712</v>
      </c>
      <c r="Q16" s="763"/>
      <c r="R16" s="764"/>
      <c r="S16" s="764"/>
      <c r="T16" s="764"/>
      <c r="U16" s="764"/>
      <c r="V16" s="764"/>
      <c r="W16" s="765"/>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497</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716</v>
      </c>
      <c r="F24" s="780"/>
      <c r="G24" s="781"/>
      <c r="H24" s="778" t="s">
        <v>317</v>
      </c>
      <c r="I24" s="778"/>
      <c r="J24" s="779" t="s">
        <v>710</v>
      </c>
      <c r="K24" s="780"/>
      <c r="L24" s="781"/>
      <c r="M24" s="778" t="s">
        <v>316</v>
      </c>
      <c r="N24" s="778"/>
      <c r="O24" s="778"/>
      <c r="P24" s="779" t="s">
        <v>714</v>
      </c>
      <c r="Q24" s="780"/>
      <c r="R24" s="781"/>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991</v>
      </c>
      <c r="F26" s="775"/>
      <c r="G26" s="775"/>
      <c r="H26" s="775"/>
      <c r="I26" s="775"/>
      <c r="J26" s="775"/>
      <c r="K26" s="775"/>
      <c r="L26" s="776"/>
      <c r="M26" s="773" t="s">
        <v>320</v>
      </c>
      <c r="N26" s="773"/>
      <c r="O26" s="773"/>
      <c r="P26" s="774" t="s">
        <v>989</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6BF7FAD2-5470-43EB-A08D-2BCB2D75F8AF}"/>
    <dataValidation type="list" allowBlank="1" showInputMessage="1" showErrorMessage="1" sqref="E8 E19 P8 P19" xr:uid="{FF27B6F0-D7FA-42C2-BAC5-FF79CA08CCAB}">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5661F2-BB9C-46DD-80B5-C0B8E6477643}">
          <x14:formula1>
            <xm:f>'(参考)リスト'!$F$16:$F$21</xm:f>
          </x14:formula1>
          <xm:sqref>E11:E12 E22:E23 P11:P12 P22:P23</xm:sqref>
        </x14:dataValidation>
        <x14:dataValidation type="list" allowBlank="1" showInputMessage="1" showErrorMessage="1" xr:uid="{540327D4-BE1E-432B-9F8D-4A720A85C7C0}">
          <x14:formula1>
            <xm:f>'(参考)リスト'!$D$16:$D$18</xm:f>
          </x14:formula1>
          <xm:sqref>E10 E21 P10 P21</xm:sqref>
        </x14:dataValidation>
        <x14:dataValidation type="list" allowBlank="1" showInputMessage="1" showErrorMessage="1" xr:uid="{654B7B36-72EF-427C-8F15-8DA82B8AA6E2}">
          <x14:formula1>
            <xm:f>'(参考)リスト'!$E$16:$E$27</xm:f>
          </x14:formula1>
          <xm:sqref>E9 E20 P9 P20</xm:sqref>
        </x14:dataValidation>
        <x14:dataValidation type="list" allowBlank="1" showInputMessage="1" showErrorMessage="1" xr:uid="{930408F6-434D-4AC2-BB4B-1E200AF77216}">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A74F-833F-49C9-8358-C73692FDE330}">
  <dimension ref="B1:X31"/>
  <sheetViews>
    <sheetView showGridLines="0" showZeros="0" view="pageBreakPreview" topLeftCell="G10" zoomScaleNormal="70" zoomScaleSheetLayoutView="100" workbookViewId="0">
      <selection activeCell="AA19" sqref="AA19"/>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718</v>
      </c>
      <c r="F5" s="760"/>
      <c r="G5" s="761"/>
      <c r="H5" s="761"/>
      <c r="I5" s="761"/>
      <c r="J5" s="761"/>
      <c r="K5" s="761"/>
      <c r="L5" s="762"/>
      <c r="M5" s="756" t="s">
        <v>310</v>
      </c>
      <c r="N5" s="758" t="s">
        <v>311</v>
      </c>
      <c r="O5" s="759"/>
      <c r="P5" s="215" t="s">
        <v>718</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629</v>
      </c>
      <c r="Q12" s="763"/>
      <c r="R12" s="764"/>
      <c r="S12" s="764"/>
      <c r="T12" s="764"/>
      <c r="U12" s="764"/>
      <c r="V12" s="764"/>
      <c r="W12" s="765"/>
    </row>
    <row r="13" spans="2:23" s="23" customFormat="1" ht="25.5" customHeight="1" x14ac:dyDescent="0.15">
      <c r="B13" s="778" t="s">
        <v>316</v>
      </c>
      <c r="C13" s="778"/>
      <c r="D13" s="778"/>
      <c r="E13" s="779" t="s">
        <v>720</v>
      </c>
      <c r="F13" s="780"/>
      <c r="G13" s="781"/>
      <c r="H13" s="778" t="s">
        <v>317</v>
      </c>
      <c r="I13" s="778"/>
      <c r="J13" s="790" t="s">
        <v>719</v>
      </c>
      <c r="K13" s="790"/>
      <c r="L13" s="790"/>
      <c r="M13" s="778" t="s">
        <v>316</v>
      </c>
      <c r="N13" s="778"/>
      <c r="O13" s="778"/>
      <c r="P13" s="796" t="s">
        <v>722</v>
      </c>
      <c r="Q13" s="797"/>
      <c r="R13" s="798"/>
      <c r="S13" s="778" t="s">
        <v>317</v>
      </c>
      <c r="T13" s="778"/>
      <c r="U13" s="799" t="s">
        <v>721</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992</v>
      </c>
      <c r="F15" s="775"/>
      <c r="G15" s="775"/>
      <c r="H15" s="775"/>
      <c r="I15" s="775"/>
      <c r="J15" s="775"/>
      <c r="K15" s="775"/>
      <c r="L15" s="776"/>
      <c r="M15" s="773" t="s">
        <v>320</v>
      </c>
      <c r="N15" s="773"/>
      <c r="O15" s="773"/>
      <c r="P15" s="774" t="s">
        <v>1060</v>
      </c>
      <c r="Q15" s="775"/>
      <c r="R15" s="775"/>
      <c r="S15" s="775"/>
      <c r="T15" s="775"/>
      <c r="U15" s="775"/>
      <c r="V15" s="775"/>
      <c r="W15" s="776"/>
    </row>
    <row r="16" spans="2:23" s="23" customFormat="1" ht="25.5" customHeight="1" x14ac:dyDescent="0.15">
      <c r="B16" s="777" t="s">
        <v>310</v>
      </c>
      <c r="C16" s="777" t="s">
        <v>311</v>
      </c>
      <c r="D16" s="777"/>
      <c r="E16" s="215" t="s">
        <v>718</v>
      </c>
      <c r="F16" s="760"/>
      <c r="G16" s="761"/>
      <c r="H16" s="761"/>
      <c r="I16" s="761"/>
      <c r="J16" s="761"/>
      <c r="K16" s="761"/>
      <c r="L16" s="762"/>
      <c r="M16" s="777" t="s">
        <v>310</v>
      </c>
      <c r="N16" s="777" t="s">
        <v>311</v>
      </c>
      <c r="O16" s="777"/>
      <c r="P16" s="215" t="s">
        <v>718</v>
      </c>
      <c r="Q16" s="763"/>
      <c r="R16" s="764"/>
      <c r="S16" s="764"/>
      <c r="T16" s="764"/>
      <c r="U16" s="764"/>
      <c r="V16" s="764"/>
      <c r="W16" s="765"/>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495</v>
      </c>
      <c r="Q19" s="763"/>
      <c r="R19" s="764"/>
      <c r="S19" s="764"/>
      <c r="T19" s="764"/>
      <c r="U19" s="764"/>
      <c r="V19" s="764"/>
      <c r="W19" s="765"/>
    </row>
    <row r="20" spans="2:24" s="23" customFormat="1" ht="25.5" customHeight="1" x14ac:dyDescent="0.15">
      <c r="B20" s="773" t="s">
        <v>264</v>
      </c>
      <c r="C20" s="773"/>
      <c r="D20" s="773"/>
      <c r="E20" s="251" t="s">
        <v>464</v>
      </c>
      <c r="F20" s="763"/>
      <c r="G20" s="764"/>
      <c r="H20" s="764"/>
      <c r="I20" s="764"/>
      <c r="J20" s="764"/>
      <c r="K20" s="764"/>
      <c r="L20" s="765"/>
      <c r="M20" s="773" t="s">
        <v>264</v>
      </c>
      <c r="N20" s="773"/>
      <c r="O20" s="773"/>
      <c r="P20" s="251" t="s">
        <v>472</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629</v>
      </c>
      <c r="Q23" s="763"/>
      <c r="R23" s="764"/>
      <c r="S23" s="764"/>
      <c r="T23" s="764"/>
      <c r="U23" s="764"/>
      <c r="V23" s="764"/>
      <c r="W23" s="765"/>
    </row>
    <row r="24" spans="2:24" s="23" customFormat="1" ht="25.5" customHeight="1" x14ac:dyDescent="0.15">
      <c r="B24" s="778" t="s">
        <v>316</v>
      </c>
      <c r="C24" s="778"/>
      <c r="D24" s="778"/>
      <c r="E24" s="779" t="s">
        <v>724</v>
      </c>
      <c r="F24" s="780"/>
      <c r="G24" s="781"/>
      <c r="H24" s="778" t="s">
        <v>317</v>
      </c>
      <c r="I24" s="778"/>
      <c r="J24" s="779" t="s">
        <v>723</v>
      </c>
      <c r="K24" s="780"/>
      <c r="L24" s="781"/>
      <c r="M24" s="778" t="s">
        <v>316</v>
      </c>
      <c r="N24" s="778"/>
      <c r="O24" s="778"/>
      <c r="P24" s="796" t="s">
        <v>725</v>
      </c>
      <c r="Q24" s="797"/>
      <c r="R24" s="798"/>
      <c r="S24" s="778" t="s">
        <v>317</v>
      </c>
      <c r="T24" s="778"/>
      <c r="U24" s="790" t="s">
        <v>725</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993</v>
      </c>
      <c r="F26" s="775"/>
      <c r="G26" s="775"/>
      <c r="H26" s="775"/>
      <c r="I26" s="775"/>
      <c r="J26" s="775"/>
      <c r="K26" s="775"/>
      <c r="L26" s="776"/>
      <c r="M26" s="773" t="s">
        <v>320</v>
      </c>
      <c r="N26" s="773"/>
      <c r="O26" s="773"/>
      <c r="P26" s="774" t="s">
        <v>1061</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00B46B4B-0D4A-4E53-8BE7-37B237A0FAC2}"/>
    <dataValidation type="list" allowBlank="1" showInputMessage="1" showErrorMessage="1" sqref="E8 E19 P8 P19" xr:uid="{87833540-9F31-46EF-A2D3-FF915CFD03C9}">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A3DA6AF-E7FC-4891-85DD-66510EB4CFD1}">
          <x14:formula1>
            <xm:f>'(参考)リスト'!$F$16:$F$21</xm:f>
          </x14:formula1>
          <xm:sqref>E11:E12 E22:E23 P11:P12 P22:P23</xm:sqref>
        </x14:dataValidation>
        <x14:dataValidation type="list" allowBlank="1" showInputMessage="1" showErrorMessage="1" xr:uid="{E140E4AA-55F1-4D9A-951A-435059371116}">
          <x14:formula1>
            <xm:f>'(参考)リスト'!$D$16:$D$18</xm:f>
          </x14:formula1>
          <xm:sqref>E10 E21 P10 P21</xm:sqref>
        </x14:dataValidation>
        <x14:dataValidation type="list" allowBlank="1" showInputMessage="1" showErrorMessage="1" xr:uid="{CFDCA637-4A98-49DD-A08B-539BA0C61C15}">
          <x14:formula1>
            <xm:f>'(参考)リスト'!$E$16:$E$27</xm:f>
          </x14:formula1>
          <xm:sqref>E9 E20 P9 P20</xm:sqref>
        </x14:dataValidation>
        <x14:dataValidation type="list" allowBlank="1" showInputMessage="1" showErrorMessage="1" xr:uid="{F9D5C86C-3EB6-4D28-A8B7-B2A98C3C22B2}">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B103E-99C6-4430-B56F-08D579CA6542}">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718</v>
      </c>
      <c r="F5" s="760"/>
      <c r="G5" s="761"/>
      <c r="H5" s="761"/>
      <c r="I5" s="761"/>
      <c r="J5" s="761"/>
      <c r="K5" s="761"/>
      <c r="L5" s="762"/>
      <c r="M5" s="756" t="s">
        <v>310</v>
      </c>
      <c r="N5" s="758" t="s">
        <v>311</v>
      </c>
      <c r="O5" s="759"/>
      <c r="P5" s="215" t="s">
        <v>718</v>
      </c>
      <c r="Q5" s="763"/>
      <c r="R5" s="764"/>
      <c r="S5" s="764"/>
      <c r="T5" s="764"/>
      <c r="U5" s="764"/>
      <c r="V5" s="764"/>
      <c r="W5" s="765"/>
    </row>
    <row r="6" spans="2:23" s="23" customFormat="1" ht="25.5" customHeight="1" x14ac:dyDescent="0.15">
      <c r="B6" s="757"/>
      <c r="C6" s="758" t="s">
        <v>312</v>
      </c>
      <c r="D6" s="759"/>
      <c r="E6" s="252">
        <v>5</v>
      </c>
      <c r="F6" s="763"/>
      <c r="G6" s="764"/>
      <c r="H6" s="764"/>
      <c r="I6" s="764"/>
      <c r="J6" s="764"/>
      <c r="K6" s="764"/>
      <c r="L6" s="765"/>
      <c r="M6" s="757"/>
      <c r="N6" s="758" t="s">
        <v>312</v>
      </c>
      <c r="O6" s="759"/>
      <c r="P6" s="252">
        <v>6</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489</v>
      </c>
      <c r="Q7" s="763"/>
      <c r="R7" s="764"/>
      <c r="S7" s="764"/>
      <c r="T7" s="764"/>
      <c r="U7" s="764"/>
      <c r="V7" s="764"/>
      <c r="W7" s="765"/>
    </row>
    <row r="8" spans="2:23" s="23" customFormat="1" ht="25.5" customHeight="1" x14ac:dyDescent="0.15">
      <c r="B8" s="769"/>
      <c r="C8" s="758" t="s">
        <v>262</v>
      </c>
      <c r="D8" s="759"/>
      <c r="E8" s="215" t="s">
        <v>512</v>
      </c>
      <c r="F8" s="763"/>
      <c r="G8" s="764"/>
      <c r="H8" s="764"/>
      <c r="I8" s="764"/>
      <c r="J8" s="764"/>
      <c r="K8" s="764"/>
      <c r="L8" s="765"/>
      <c r="M8" s="769"/>
      <c r="N8" s="758" t="s">
        <v>262</v>
      </c>
      <c r="O8" s="759"/>
      <c r="P8" s="215" t="s">
        <v>513</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506</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c r="Q11" s="763"/>
      <c r="R11" s="764"/>
      <c r="S11" s="764"/>
      <c r="T11" s="764"/>
      <c r="U11" s="764"/>
      <c r="V11" s="764"/>
      <c r="W11" s="765"/>
    </row>
    <row r="12" spans="2:23" s="23" customFormat="1" ht="25.5" customHeight="1" x14ac:dyDescent="0.15">
      <c r="B12" s="757"/>
      <c r="C12" s="773" t="s">
        <v>274</v>
      </c>
      <c r="D12" s="773"/>
      <c r="E12" s="228"/>
      <c r="F12" s="766"/>
      <c r="G12" s="767"/>
      <c r="H12" s="767"/>
      <c r="I12" s="767"/>
      <c r="J12" s="767"/>
      <c r="K12" s="767"/>
      <c r="L12" s="768"/>
      <c r="M12" s="757"/>
      <c r="N12" s="773" t="s">
        <v>274</v>
      </c>
      <c r="O12" s="773"/>
      <c r="P12" s="228"/>
      <c r="Q12" s="763"/>
      <c r="R12" s="764"/>
      <c r="S12" s="764"/>
      <c r="T12" s="764"/>
      <c r="U12" s="764"/>
      <c r="V12" s="764"/>
      <c r="W12" s="765"/>
    </row>
    <row r="13" spans="2:23" s="23" customFormat="1" ht="25.5" customHeight="1" x14ac:dyDescent="0.15">
      <c r="B13" s="778" t="s">
        <v>316</v>
      </c>
      <c r="C13" s="778"/>
      <c r="D13" s="778"/>
      <c r="E13" s="790" t="s">
        <v>726</v>
      </c>
      <c r="F13" s="790"/>
      <c r="G13" s="790"/>
      <c r="H13" s="778" t="s">
        <v>317</v>
      </c>
      <c r="I13" s="778"/>
      <c r="J13" s="790" t="s">
        <v>726</v>
      </c>
      <c r="K13" s="790"/>
      <c r="L13" s="790"/>
      <c r="M13" s="778" t="s">
        <v>316</v>
      </c>
      <c r="N13" s="778"/>
      <c r="O13" s="778"/>
      <c r="P13" s="796" t="s">
        <v>728</v>
      </c>
      <c r="Q13" s="797"/>
      <c r="R13" s="798"/>
      <c r="S13" s="778" t="s">
        <v>317</v>
      </c>
      <c r="T13" s="778"/>
      <c r="U13" s="799" t="s">
        <v>728</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949</v>
      </c>
      <c r="F15" s="775"/>
      <c r="G15" s="775"/>
      <c r="H15" s="775"/>
      <c r="I15" s="775"/>
      <c r="J15" s="775"/>
      <c r="K15" s="775"/>
      <c r="L15" s="776"/>
      <c r="M15" s="773" t="s">
        <v>320</v>
      </c>
      <c r="N15" s="773"/>
      <c r="O15" s="773"/>
      <c r="P15" s="774" t="s">
        <v>950</v>
      </c>
      <c r="Q15" s="775"/>
      <c r="R15" s="775"/>
      <c r="S15" s="775"/>
      <c r="T15" s="775"/>
      <c r="U15" s="775"/>
      <c r="V15" s="775"/>
      <c r="W15" s="776"/>
    </row>
    <row r="16" spans="2:23" s="23" customFormat="1" ht="25.5" customHeight="1" x14ac:dyDescent="0.15">
      <c r="B16" s="777" t="s">
        <v>310</v>
      </c>
      <c r="C16" s="777" t="s">
        <v>311</v>
      </c>
      <c r="D16" s="777"/>
      <c r="E16" s="215" t="s">
        <v>718</v>
      </c>
      <c r="F16" s="760"/>
      <c r="G16" s="761"/>
      <c r="H16" s="761"/>
      <c r="I16" s="761"/>
      <c r="J16" s="761"/>
      <c r="K16" s="761"/>
      <c r="L16" s="762"/>
      <c r="M16" s="777" t="s">
        <v>310</v>
      </c>
      <c r="N16" s="777" t="s">
        <v>311</v>
      </c>
      <c r="O16" s="777"/>
      <c r="P16" s="215" t="s">
        <v>730</v>
      </c>
      <c r="Q16" s="763"/>
      <c r="R16" s="764"/>
      <c r="S16" s="764"/>
      <c r="T16" s="764"/>
      <c r="U16" s="764"/>
      <c r="V16" s="764"/>
      <c r="W16" s="765"/>
    </row>
    <row r="17" spans="2:24" s="23" customFormat="1" ht="25.5" customHeight="1" x14ac:dyDescent="0.15">
      <c r="B17" s="777"/>
      <c r="C17" s="777" t="s">
        <v>312</v>
      </c>
      <c r="D17" s="777"/>
      <c r="E17" s="252">
        <v>7</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489</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511</v>
      </c>
      <c r="F19" s="763"/>
      <c r="G19" s="764"/>
      <c r="H19" s="764"/>
      <c r="I19" s="764"/>
      <c r="J19" s="764"/>
      <c r="K19" s="764"/>
      <c r="L19" s="765"/>
      <c r="M19" s="777"/>
      <c r="N19" s="777" t="s">
        <v>262</v>
      </c>
      <c r="O19" s="777"/>
      <c r="P19" s="215" t="s">
        <v>497</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96" t="s">
        <v>729</v>
      </c>
      <c r="F24" s="797"/>
      <c r="G24" s="798"/>
      <c r="H24" s="778" t="s">
        <v>317</v>
      </c>
      <c r="I24" s="778"/>
      <c r="J24" s="779" t="s">
        <v>729</v>
      </c>
      <c r="K24" s="780"/>
      <c r="L24" s="781"/>
      <c r="M24" s="778" t="s">
        <v>316</v>
      </c>
      <c r="N24" s="778"/>
      <c r="O24" s="778"/>
      <c r="P24" s="796" t="s">
        <v>709</v>
      </c>
      <c r="Q24" s="797"/>
      <c r="R24" s="798"/>
      <c r="S24" s="778" t="s">
        <v>317</v>
      </c>
      <c r="T24" s="778"/>
      <c r="U24" s="790" t="s">
        <v>731</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951</v>
      </c>
      <c r="F26" s="775"/>
      <c r="G26" s="775"/>
      <c r="H26" s="775"/>
      <c r="I26" s="775"/>
      <c r="J26" s="775"/>
      <c r="K26" s="775"/>
      <c r="L26" s="776"/>
      <c r="M26" s="773" t="s">
        <v>320</v>
      </c>
      <c r="N26" s="773"/>
      <c r="O26" s="773"/>
      <c r="P26" s="774" t="s">
        <v>988</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9F908607-5876-436A-A918-3076276DE790}"/>
    <dataValidation type="list" allowBlank="1" showInputMessage="1" showErrorMessage="1" sqref="E8 E19 P8 P19" xr:uid="{18DD9C0D-91C1-452A-BDC1-B47AC8D6785A}">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07873D-8FBB-4EBE-BF35-12F671403096}">
          <x14:formula1>
            <xm:f>'(参考)リスト'!$F$16:$F$21</xm:f>
          </x14:formula1>
          <xm:sqref>E11:E12 E22:E23 P11:P12 P22:P23</xm:sqref>
        </x14:dataValidation>
        <x14:dataValidation type="list" allowBlank="1" showInputMessage="1" showErrorMessage="1" xr:uid="{ED2A9B76-9F88-4578-9C0E-85EDADBA05E3}">
          <x14:formula1>
            <xm:f>'(参考)リスト'!$D$16:$D$18</xm:f>
          </x14:formula1>
          <xm:sqref>E10 E21 P10 P21</xm:sqref>
        </x14:dataValidation>
        <x14:dataValidation type="list" allowBlank="1" showInputMessage="1" showErrorMessage="1" xr:uid="{E943DA60-2232-4338-AA36-16BCF81B8043}">
          <x14:formula1>
            <xm:f>'(参考)リスト'!$E$16:$E$27</xm:f>
          </x14:formula1>
          <xm:sqref>E9 E20 P9 P20</xm:sqref>
        </x14:dataValidation>
        <x14:dataValidation type="list" allowBlank="1" showInputMessage="1" showErrorMessage="1" xr:uid="{75431A53-7BD3-4C9F-9BF4-E91F7046A600}">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4A416-0B4C-4A58-B614-7BB62349CDEB}">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730</v>
      </c>
      <c r="F5" s="760"/>
      <c r="G5" s="761"/>
      <c r="H5" s="761"/>
      <c r="I5" s="761"/>
      <c r="J5" s="761"/>
      <c r="K5" s="761"/>
      <c r="L5" s="762"/>
      <c r="M5" s="756" t="s">
        <v>310</v>
      </c>
      <c r="N5" s="758" t="s">
        <v>311</v>
      </c>
      <c r="O5" s="759"/>
      <c r="P5" s="215" t="s">
        <v>732</v>
      </c>
      <c r="Q5" s="763"/>
      <c r="R5" s="764"/>
      <c r="S5" s="764"/>
      <c r="T5" s="764"/>
      <c r="U5" s="764"/>
      <c r="V5" s="764"/>
      <c r="W5" s="765"/>
    </row>
    <row r="6" spans="2:23" s="23" customFormat="1" ht="25.5" customHeight="1" x14ac:dyDescent="0.15">
      <c r="B6" s="757"/>
      <c r="C6" s="758" t="s">
        <v>312</v>
      </c>
      <c r="D6" s="759"/>
      <c r="E6" s="252">
        <v>2</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512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726</v>
      </c>
      <c r="F13" s="780"/>
      <c r="G13" s="781"/>
      <c r="H13" s="778" t="s">
        <v>317</v>
      </c>
      <c r="I13" s="778"/>
      <c r="J13" s="790" t="s">
        <v>726</v>
      </c>
      <c r="K13" s="790"/>
      <c r="L13" s="790"/>
      <c r="M13" s="778" t="s">
        <v>316</v>
      </c>
      <c r="N13" s="778"/>
      <c r="O13" s="778"/>
      <c r="P13" s="796" t="s">
        <v>735</v>
      </c>
      <c r="Q13" s="797"/>
      <c r="R13" s="798"/>
      <c r="S13" s="778" t="s">
        <v>317</v>
      </c>
      <c r="T13" s="778"/>
      <c r="U13" s="799" t="s">
        <v>734</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952</v>
      </c>
      <c r="F15" s="775"/>
      <c r="G15" s="775"/>
      <c r="H15" s="775"/>
      <c r="I15" s="775"/>
      <c r="J15" s="775"/>
      <c r="K15" s="775"/>
      <c r="L15" s="776"/>
      <c r="M15" s="773" t="s">
        <v>320</v>
      </c>
      <c r="N15" s="773"/>
      <c r="O15" s="773"/>
      <c r="P15" s="774" t="s">
        <v>994</v>
      </c>
      <c r="Q15" s="775"/>
      <c r="R15" s="775"/>
      <c r="S15" s="775"/>
      <c r="T15" s="775"/>
      <c r="U15" s="775"/>
      <c r="V15" s="775"/>
      <c r="W15" s="776"/>
    </row>
    <row r="16" spans="2:23" s="23" customFormat="1" ht="25.5" customHeight="1" x14ac:dyDescent="0.15">
      <c r="B16" s="777" t="s">
        <v>310</v>
      </c>
      <c r="C16" s="777" t="s">
        <v>311</v>
      </c>
      <c r="D16" s="777"/>
      <c r="E16" s="215" t="s">
        <v>732</v>
      </c>
      <c r="F16" s="760"/>
      <c r="G16" s="761"/>
      <c r="H16" s="761"/>
      <c r="I16" s="761"/>
      <c r="J16" s="761"/>
      <c r="K16" s="761"/>
      <c r="L16" s="762"/>
      <c r="M16" s="777" t="s">
        <v>310</v>
      </c>
      <c r="N16" s="777" t="s">
        <v>311</v>
      </c>
      <c r="O16" s="777"/>
      <c r="P16" s="215" t="s">
        <v>732</v>
      </c>
      <c r="Q16" s="763"/>
      <c r="R16" s="764"/>
      <c r="S16" s="764"/>
      <c r="T16" s="764"/>
      <c r="U16" s="764"/>
      <c r="V16" s="764"/>
      <c r="W16" s="765"/>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482</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96" t="s">
        <v>737</v>
      </c>
      <c r="F24" s="797"/>
      <c r="G24" s="798"/>
      <c r="H24" s="778" t="s">
        <v>317</v>
      </c>
      <c r="I24" s="778"/>
      <c r="J24" s="779" t="s">
        <v>736</v>
      </c>
      <c r="K24" s="780"/>
      <c r="L24" s="781"/>
      <c r="M24" s="778" t="s">
        <v>316</v>
      </c>
      <c r="N24" s="778"/>
      <c r="O24" s="778"/>
      <c r="P24" s="796" t="s">
        <v>738</v>
      </c>
      <c r="Q24" s="797"/>
      <c r="R24" s="798"/>
      <c r="S24" s="778" t="s">
        <v>317</v>
      </c>
      <c r="T24" s="778"/>
      <c r="U24" s="790" t="s">
        <v>739</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995</v>
      </c>
      <c r="F26" s="775"/>
      <c r="G26" s="775"/>
      <c r="H26" s="775"/>
      <c r="I26" s="775"/>
      <c r="J26" s="775"/>
      <c r="K26" s="775"/>
      <c r="L26" s="776"/>
      <c r="M26" s="773" t="s">
        <v>320</v>
      </c>
      <c r="N26" s="773"/>
      <c r="O26" s="773"/>
      <c r="P26" s="774" t="s">
        <v>996</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P6 E17 P17" xr:uid="{99517320-AF9A-439A-B0DC-BF37E8AE6F33}"/>
    <dataValidation type="list" allowBlank="1" showInputMessage="1" showErrorMessage="1" sqref="E8 E19 P8 P19" xr:uid="{4CA8408C-DA20-452B-A13C-AEFCC6395E0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EE3DB2-BA2E-4C86-94B5-A0E5B5CCB508}">
          <x14:formula1>
            <xm:f>'(参考)リスト'!$F$16:$F$21</xm:f>
          </x14:formula1>
          <xm:sqref>E11:E12 E22:E23 P11:P12 P22:P23</xm:sqref>
        </x14:dataValidation>
        <x14:dataValidation type="list" allowBlank="1" showInputMessage="1" showErrorMessage="1" xr:uid="{F8902D87-EA68-4146-B0C3-C487FCD6AE12}">
          <x14:formula1>
            <xm:f>'(参考)リスト'!$D$16:$D$18</xm:f>
          </x14:formula1>
          <xm:sqref>E10 E21 P10 P21</xm:sqref>
        </x14:dataValidation>
        <x14:dataValidation type="list" allowBlank="1" showInputMessage="1" showErrorMessage="1" xr:uid="{81338628-E75F-443C-B159-B902AFD4CB1F}">
          <x14:formula1>
            <xm:f>'(参考)リスト'!$E$16:$E$27</xm:f>
          </x14:formula1>
          <xm:sqref>E9 E20 P9 P20</xm:sqref>
        </x14:dataValidation>
        <x14:dataValidation type="list" allowBlank="1" showInputMessage="1" showErrorMessage="1" xr:uid="{8E0641E4-5747-4794-85F7-166F82F8FD0E}">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26EF3-498F-477D-96D9-001C2DB2F625}">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732</v>
      </c>
      <c r="F5" s="760"/>
      <c r="G5" s="761"/>
      <c r="H5" s="761"/>
      <c r="I5" s="761"/>
      <c r="J5" s="761"/>
      <c r="K5" s="761"/>
      <c r="L5" s="762"/>
      <c r="M5" s="756" t="s">
        <v>310</v>
      </c>
      <c r="N5" s="758" t="s">
        <v>311</v>
      </c>
      <c r="O5" s="759"/>
      <c r="P5" s="215" t="s">
        <v>732</v>
      </c>
      <c r="Q5" s="763"/>
      <c r="R5" s="764"/>
      <c r="S5" s="764"/>
      <c r="T5" s="764"/>
      <c r="U5" s="764"/>
      <c r="V5" s="764"/>
      <c r="W5" s="765"/>
    </row>
    <row r="6" spans="2:23" s="23" customFormat="1" ht="25.5" customHeight="1" x14ac:dyDescent="0.15">
      <c r="B6" s="757"/>
      <c r="C6" s="758" t="s">
        <v>312</v>
      </c>
      <c r="D6" s="759"/>
      <c r="E6" s="252">
        <v>4</v>
      </c>
      <c r="F6" s="763"/>
      <c r="G6" s="764"/>
      <c r="H6" s="764"/>
      <c r="I6" s="764"/>
      <c r="J6" s="764"/>
      <c r="K6" s="764"/>
      <c r="L6" s="765"/>
      <c r="M6" s="757"/>
      <c r="N6" s="758" t="s">
        <v>312</v>
      </c>
      <c r="O6" s="759"/>
      <c r="P6" s="252">
        <v>5</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489</v>
      </c>
      <c r="Q7" s="763"/>
      <c r="R7" s="764"/>
      <c r="S7" s="764"/>
      <c r="T7" s="764"/>
      <c r="U7" s="764"/>
      <c r="V7" s="764"/>
      <c r="W7" s="765"/>
    </row>
    <row r="8" spans="2:23" s="23" customFormat="1" ht="25.5" customHeight="1" x14ac:dyDescent="0.15">
      <c r="B8" s="769"/>
      <c r="C8" s="758" t="s">
        <v>262</v>
      </c>
      <c r="D8" s="759"/>
      <c r="E8" s="215" t="s">
        <v>495</v>
      </c>
      <c r="F8" s="763"/>
      <c r="G8" s="764"/>
      <c r="H8" s="764"/>
      <c r="I8" s="764"/>
      <c r="J8" s="764"/>
      <c r="K8" s="764"/>
      <c r="L8" s="765"/>
      <c r="M8" s="769"/>
      <c r="N8" s="758" t="s">
        <v>262</v>
      </c>
      <c r="O8" s="759"/>
      <c r="P8" s="215" t="s">
        <v>512</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506</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c r="Q12" s="763"/>
      <c r="R12" s="764"/>
      <c r="S12" s="764"/>
      <c r="T12" s="764"/>
      <c r="U12" s="764"/>
      <c r="V12" s="764"/>
      <c r="W12" s="765"/>
    </row>
    <row r="13" spans="2:23" s="23" customFormat="1" ht="25.5" customHeight="1" x14ac:dyDescent="0.15">
      <c r="B13" s="778" t="s">
        <v>316</v>
      </c>
      <c r="C13" s="778"/>
      <c r="D13" s="778"/>
      <c r="E13" s="779" t="s">
        <v>670</v>
      </c>
      <c r="F13" s="780"/>
      <c r="G13" s="781"/>
      <c r="H13" s="778" t="s">
        <v>317</v>
      </c>
      <c r="I13" s="778"/>
      <c r="J13" s="790" t="s">
        <v>740</v>
      </c>
      <c r="K13" s="790"/>
      <c r="L13" s="790"/>
      <c r="M13" s="778" t="s">
        <v>316</v>
      </c>
      <c r="N13" s="778"/>
      <c r="O13" s="778"/>
      <c r="P13" s="796" t="s">
        <v>726</v>
      </c>
      <c r="Q13" s="797"/>
      <c r="R13" s="798"/>
      <c r="S13" s="778" t="s">
        <v>317</v>
      </c>
      <c r="T13" s="778"/>
      <c r="U13" s="799" t="s">
        <v>726</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975</v>
      </c>
      <c r="F15" s="775"/>
      <c r="G15" s="775"/>
      <c r="H15" s="775"/>
      <c r="I15" s="775"/>
      <c r="J15" s="775"/>
      <c r="K15" s="775"/>
      <c r="L15" s="776"/>
      <c r="M15" s="773" t="s">
        <v>320</v>
      </c>
      <c r="N15" s="773"/>
      <c r="O15" s="773"/>
      <c r="P15" s="774" t="s">
        <v>949</v>
      </c>
      <c r="Q15" s="775"/>
      <c r="R15" s="775"/>
      <c r="S15" s="775"/>
      <c r="T15" s="775"/>
      <c r="U15" s="775"/>
      <c r="V15" s="775"/>
      <c r="W15" s="776"/>
    </row>
    <row r="16" spans="2:23" s="23" customFormat="1" ht="25.5" customHeight="1" x14ac:dyDescent="0.15">
      <c r="B16" s="777" t="s">
        <v>310</v>
      </c>
      <c r="C16" s="777" t="s">
        <v>311</v>
      </c>
      <c r="D16" s="777"/>
      <c r="E16" s="215" t="s">
        <v>741</v>
      </c>
      <c r="F16" s="763"/>
      <c r="G16" s="764"/>
      <c r="H16" s="764"/>
      <c r="I16" s="764"/>
      <c r="J16" s="764"/>
      <c r="K16" s="764"/>
      <c r="L16" s="765"/>
      <c r="M16" s="777" t="s">
        <v>310</v>
      </c>
      <c r="N16" s="777" t="s">
        <v>311</v>
      </c>
      <c r="O16" s="777"/>
      <c r="P16" s="215" t="s">
        <v>741</v>
      </c>
      <c r="Q16" s="760"/>
      <c r="R16" s="761"/>
      <c r="S16" s="761"/>
      <c r="T16" s="761"/>
      <c r="U16" s="761"/>
      <c r="V16" s="761"/>
      <c r="W16" s="762"/>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6" t="s">
        <v>743</v>
      </c>
      <c r="F24" s="797"/>
      <c r="G24" s="798"/>
      <c r="H24" s="778" t="s">
        <v>317</v>
      </c>
      <c r="I24" s="778"/>
      <c r="J24" s="799" t="s">
        <v>742</v>
      </c>
      <c r="K24" s="790"/>
      <c r="L24" s="790"/>
      <c r="M24" s="778" t="s">
        <v>316</v>
      </c>
      <c r="N24" s="778"/>
      <c r="O24" s="778"/>
      <c r="P24" s="796" t="s">
        <v>745</v>
      </c>
      <c r="Q24" s="797"/>
      <c r="R24" s="798"/>
      <c r="S24" s="778" t="s">
        <v>317</v>
      </c>
      <c r="T24" s="778"/>
      <c r="U24" s="779" t="s">
        <v>744</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997</v>
      </c>
      <c r="F26" s="775"/>
      <c r="G26" s="775"/>
      <c r="H26" s="775"/>
      <c r="I26" s="775"/>
      <c r="J26" s="775"/>
      <c r="K26" s="775"/>
      <c r="L26" s="776"/>
      <c r="M26" s="773" t="s">
        <v>320</v>
      </c>
      <c r="N26" s="773"/>
      <c r="O26" s="773"/>
      <c r="P26" s="774" t="s">
        <v>998</v>
      </c>
      <c r="Q26" s="775"/>
      <c r="R26" s="775"/>
      <c r="S26" s="775"/>
      <c r="T26" s="775"/>
      <c r="U26" s="775"/>
      <c r="V26" s="775"/>
      <c r="W26" s="776"/>
      <c r="X26" s="305"/>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9:D19"/>
    <mergeCell ref="N19:O19"/>
    <mergeCell ref="B15:D15"/>
    <mergeCell ref="E15:L15"/>
    <mergeCell ref="M15:O15"/>
    <mergeCell ref="P15:W15"/>
    <mergeCell ref="B16:B17"/>
    <mergeCell ref="C16:D16"/>
    <mergeCell ref="Q16:W23"/>
    <mergeCell ref="M16:M17"/>
    <mergeCell ref="N16:O16"/>
    <mergeCell ref="C17:D17"/>
    <mergeCell ref="B24:D24"/>
    <mergeCell ref="P24:R24"/>
    <mergeCell ref="S24:T24"/>
    <mergeCell ref="U24:W24"/>
    <mergeCell ref="M24:O24"/>
    <mergeCell ref="E24:G24"/>
    <mergeCell ref="H24:I24"/>
    <mergeCell ref="J24:L24"/>
    <mergeCell ref="B20:D20"/>
    <mergeCell ref="M20:O20"/>
    <mergeCell ref="B21:B23"/>
    <mergeCell ref="C21:D21"/>
    <mergeCell ref="M21:M23"/>
    <mergeCell ref="N21:O21"/>
    <mergeCell ref="C22:D22"/>
    <mergeCell ref="N22:O22"/>
    <mergeCell ref="C23:D23"/>
    <mergeCell ref="N23:O23"/>
    <mergeCell ref="F16:L23"/>
    <mergeCell ref="N17:O17"/>
    <mergeCell ref="B18:B19"/>
    <mergeCell ref="C18:D18"/>
    <mergeCell ref="M18:M19"/>
    <mergeCell ref="N18:O18"/>
    <mergeCell ref="E25:G25"/>
    <mergeCell ref="H25:I25"/>
    <mergeCell ref="J25:L25"/>
    <mergeCell ref="E26:L26"/>
    <mergeCell ref="B26:D26"/>
    <mergeCell ref="P26:W26"/>
    <mergeCell ref="M26:O26"/>
    <mergeCell ref="C27:L28"/>
    <mergeCell ref="B25:D25"/>
    <mergeCell ref="P25:R25"/>
    <mergeCell ref="S25:T25"/>
    <mergeCell ref="U25:W25"/>
    <mergeCell ref="M25:O25"/>
  </mergeCells>
  <phoneticPr fontId="11"/>
  <dataValidations count="2">
    <dataValidation allowBlank="1" showInputMessage="1" showErrorMessage="1" prompt="覆工スパン毎に連番を記入。_x000a_数値で入力する。" sqref="E6 P17 P6 E17" xr:uid="{C5A3BA09-DBD5-48FD-B58C-1F55FF8548A0}"/>
    <dataValidation type="list" allowBlank="1" showInputMessage="1" showErrorMessage="1" sqref="E8 P19 P8 E19" xr:uid="{AB4D872B-03DC-4901-ABCA-D46D88C6EF79}">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C782FF4-A743-4FC9-BC34-51582F1F262E}">
          <x14:formula1>
            <xm:f>'(参考)リスト'!$F$16:$F$21</xm:f>
          </x14:formula1>
          <xm:sqref>E11:E12 P22:P23 P11:P12 E22:E23</xm:sqref>
        </x14:dataValidation>
        <x14:dataValidation type="list" allowBlank="1" showInputMessage="1" showErrorMessage="1" xr:uid="{E88E4C55-4B45-4DF0-9A59-BABE6D282D4B}">
          <x14:formula1>
            <xm:f>'(参考)リスト'!$D$16:$D$18</xm:f>
          </x14:formula1>
          <xm:sqref>E10 P21 P10 E21</xm:sqref>
        </x14:dataValidation>
        <x14:dataValidation type="list" allowBlank="1" showInputMessage="1" showErrorMessage="1" xr:uid="{0C8AD2D7-E9BA-4D10-B630-A78B2707E00B}">
          <x14:formula1>
            <xm:f>'(参考)リスト'!$E$16:$E$27</xm:f>
          </x14:formula1>
          <xm:sqref>E9 P20 P9 E20</xm:sqref>
        </x14:dataValidation>
        <x14:dataValidation type="list" allowBlank="1" showInputMessage="1" showErrorMessage="1" xr:uid="{3BDC79C2-FACC-4421-9410-1DDA4CF21CB3}">
          <x14:formula1>
            <xm:f>'(参考)リスト'!$B$16:$B$21</xm:f>
          </x14:formula1>
          <xm:sqref>E7 P18 P7 E18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EF114-0B23-472F-811C-9B4AF382021F}">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741</v>
      </c>
      <c r="F5" s="763"/>
      <c r="G5" s="764"/>
      <c r="H5" s="764"/>
      <c r="I5" s="764"/>
      <c r="J5" s="764"/>
      <c r="K5" s="764"/>
      <c r="L5" s="765"/>
      <c r="M5" s="756" t="s">
        <v>310</v>
      </c>
      <c r="N5" s="758" t="s">
        <v>311</v>
      </c>
      <c r="O5" s="759"/>
      <c r="P5" s="215" t="s">
        <v>747</v>
      </c>
      <c r="Q5" s="760"/>
      <c r="R5" s="761"/>
      <c r="S5" s="761"/>
      <c r="T5" s="761"/>
      <c r="U5" s="761"/>
      <c r="V5" s="761"/>
      <c r="W5" s="762"/>
    </row>
    <row r="6" spans="2:23" s="23" customFormat="1" ht="25.5" customHeight="1" x14ac:dyDescent="0.15">
      <c r="B6" s="757"/>
      <c r="C6" s="758" t="s">
        <v>312</v>
      </c>
      <c r="D6" s="759"/>
      <c r="E6" s="252">
        <v>3</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511</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c r="F12" s="763"/>
      <c r="G12" s="764"/>
      <c r="H12" s="764"/>
      <c r="I12" s="764"/>
      <c r="J12" s="764"/>
      <c r="K12" s="764"/>
      <c r="L12" s="765"/>
      <c r="M12" s="757"/>
      <c r="N12" s="773" t="s">
        <v>274</v>
      </c>
      <c r="O12" s="773"/>
      <c r="P12" s="228" t="s">
        <v>629</v>
      </c>
      <c r="Q12" s="766"/>
      <c r="R12" s="767"/>
      <c r="S12" s="767"/>
      <c r="T12" s="767"/>
      <c r="U12" s="767"/>
      <c r="V12" s="767"/>
      <c r="W12" s="768"/>
    </row>
    <row r="13" spans="2:23" s="23" customFormat="1" ht="25.5" customHeight="1" x14ac:dyDescent="0.15">
      <c r="B13" s="778" t="s">
        <v>316</v>
      </c>
      <c r="C13" s="778"/>
      <c r="D13" s="778"/>
      <c r="E13" s="796" t="s">
        <v>746</v>
      </c>
      <c r="F13" s="797"/>
      <c r="G13" s="798"/>
      <c r="H13" s="778" t="s">
        <v>317</v>
      </c>
      <c r="I13" s="778"/>
      <c r="J13" s="790" t="s">
        <v>746</v>
      </c>
      <c r="K13" s="790"/>
      <c r="L13" s="790"/>
      <c r="M13" s="778" t="s">
        <v>316</v>
      </c>
      <c r="N13" s="778"/>
      <c r="O13" s="778"/>
      <c r="P13" s="779" t="s">
        <v>748</v>
      </c>
      <c r="Q13" s="780"/>
      <c r="R13" s="781"/>
      <c r="S13" s="778" t="s">
        <v>317</v>
      </c>
      <c r="T13" s="778"/>
      <c r="U13" s="790" t="s">
        <v>748</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951</v>
      </c>
      <c r="F15" s="775"/>
      <c r="G15" s="775"/>
      <c r="H15" s="775"/>
      <c r="I15" s="775"/>
      <c r="J15" s="775"/>
      <c r="K15" s="775"/>
      <c r="L15" s="776"/>
      <c r="M15" s="773" t="s">
        <v>320</v>
      </c>
      <c r="N15" s="773"/>
      <c r="O15" s="773"/>
      <c r="P15" s="774" t="s">
        <v>1062</v>
      </c>
      <c r="Q15" s="775"/>
      <c r="R15" s="775"/>
      <c r="S15" s="775"/>
      <c r="T15" s="775"/>
      <c r="U15" s="775"/>
      <c r="V15" s="775"/>
      <c r="W15" s="776"/>
    </row>
    <row r="16" spans="2:23" s="23" customFormat="1" ht="25.5" customHeight="1" x14ac:dyDescent="0.15">
      <c r="B16" s="777" t="s">
        <v>310</v>
      </c>
      <c r="C16" s="777" t="s">
        <v>311</v>
      </c>
      <c r="D16" s="777"/>
      <c r="E16" s="215" t="s">
        <v>747</v>
      </c>
      <c r="F16" s="763"/>
      <c r="G16" s="764"/>
      <c r="H16" s="764"/>
      <c r="I16" s="764"/>
      <c r="J16" s="764"/>
      <c r="K16" s="764"/>
      <c r="L16" s="765"/>
      <c r="M16" s="777" t="s">
        <v>310</v>
      </c>
      <c r="N16" s="777" t="s">
        <v>311</v>
      </c>
      <c r="O16" s="777"/>
      <c r="P16" s="215" t="s">
        <v>747</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6" t="s">
        <v>750</v>
      </c>
      <c r="F24" s="797"/>
      <c r="G24" s="798"/>
      <c r="H24" s="778" t="s">
        <v>317</v>
      </c>
      <c r="I24" s="778"/>
      <c r="J24" s="799" t="s">
        <v>749</v>
      </c>
      <c r="K24" s="790"/>
      <c r="L24" s="790"/>
      <c r="M24" s="778" t="s">
        <v>316</v>
      </c>
      <c r="N24" s="778"/>
      <c r="O24" s="778"/>
      <c r="P24" s="796" t="s">
        <v>752</v>
      </c>
      <c r="Q24" s="797"/>
      <c r="R24" s="798"/>
      <c r="S24" s="778" t="s">
        <v>317</v>
      </c>
      <c r="T24" s="778"/>
      <c r="U24" s="779" t="s">
        <v>751</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999</v>
      </c>
      <c r="F26" s="775"/>
      <c r="G26" s="775"/>
      <c r="H26" s="775"/>
      <c r="I26" s="775"/>
      <c r="J26" s="775"/>
      <c r="K26" s="775"/>
      <c r="L26" s="776"/>
      <c r="M26" s="773" t="s">
        <v>320</v>
      </c>
      <c r="N26" s="773"/>
      <c r="O26" s="773"/>
      <c r="P26" s="774" t="s">
        <v>1000</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5:L15"/>
    <mergeCell ref="H13:I13"/>
    <mergeCell ref="J13:L13"/>
    <mergeCell ref="E14:G14"/>
    <mergeCell ref="H14:I14"/>
    <mergeCell ref="J14:L14"/>
    <mergeCell ref="E13:G13"/>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F607A352-3DE8-4C68-B233-C2DDB8CE3BB5}"/>
    <dataValidation type="list" allowBlank="1" showInputMessage="1" showErrorMessage="1" sqref="P8 E19 P19 E8" xr:uid="{04087E4F-48BC-48B9-AB54-831648034B9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2A1BEE-9BA7-4120-BF55-68F2EAE837ED}">
          <x14:formula1>
            <xm:f>'(参考)リスト'!$F$16:$F$21</xm:f>
          </x14:formula1>
          <xm:sqref>P11:P12 E22:E23 P22:P23 E11:E12</xm:sqref>
        </x14:dataValidation>
        <x14:dataValidation type="list" allowBlank="1" showInputMessage="1" showErrorMessage="1" xr:uid="{F298FFB0-5630-4B8C-9058-0D395C2A5776}">
          <x14:formula1>
            <xm:f>'(参考)リスト'!$D$16:$D$18</xm:f>
          </x14:formula1>
          <xm:sqref>P10 E21 P21 E10</xm:sqref>
        </x14:dataValidation>
        <x14:dataValidation type="list" allowBlank="1" showInputMessage="1" showErrorMessage="1" xr:uid="{FC3B968E-E0E9-483D-82D1-E3DC48C4F424}">
          <x14:formula1>
            <xm:f>'(参考)リスト'!$E$16:$E$27</xm:f>
          </x14:formula1>
          <xm:sqref>P9 E20 P20 E9</xm:sqref>
        </x14:dataValidation>
        <x14:dataValidation type="list" allowBlank="1" showInputMessage="1" showErrorMessage="1" xr:uid="{10FAF742-6607-4BD5-A763-9234B83C3CB4}">
          <x14:formula1>
            <xm:f>'(参考)リスト'!$B$16:$B$21</xm:f>
          </x14:formula1>
          <xm:sqref>P7 E18 P18 E7</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3A13B-99AD-4C1B-AB24-D595D5CCA627}">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747</v>
      </c>
      <c r="F5" s="763"/>
      <c r="G5" s="764"/>
      <c r="H5" s="764"/>
      <c r="I5" s="764"/>
      <c r="J5" s="764"/>
      <c r="K5" s="764"/>
      <c r="L5" s="765"/>
      <c r="M5" s="756" t="s">
        <v>310</v>
      </c>
      <c r="N5" s="758" t="s">
        <v>311</v>
      </c>
      <c r="O5" s="759"/>
      <c r="P5" s="215" t="s">
        <v>747</v>
      </c>
      <c r="Q5" s="760"/>
      <c r="R5" s="761"/>
      <c r="S5" s="761"/>
      <c r="T5" s="761"/>
      <c r="U5" s="761"/>
      <c r="V5" s="761"/>
      <c r="W5" s="762"/>
    </row>
    <row r="6" spans="2:23" s="23" customFormat="1" ht="25.5" customHeight="1" x14ac:dyDescent="0.15">
      <c r="B6" s="757"/>
      <c r="C6" s="758" t="s">
        <v>312</v>
      </c>
      <c r="D6" s="759"/>
      <c r="E6" s="252">
        <v>4</v>
      </c>
      <c r="F6" s="763"/>
      <c r="G6" s="764"/>
      <c r="H6" s="764"/>
      <c r="I6" s="764"/>
      <c r="J6" s="764"/>
      <c r="K6" s="764"/>
      <c r="L6" s="765"/>
      <c r="M6" s="757"/>
      <c r="N6" s="758" t="s">
        <v>312</v>
      </c>
      <c r="O6" s="759"/>
      <c r="P6" s="252">
        <v>5</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479</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629</v>
      </c>
      <c r="Q12" s="766"/>
      <c r="R12" s="767"/>
      <c r="S12" s="767"/>
      <c r="T12" s="767"/>
      <c r="U12" s="767"/>
      <c r="V12" s="767"/>
      <c r="W12" s="768"/>
    </row>
    <row r="13" spans="2:23" s="23" customFormat="1" ht="25.5" customHeight="1" x14ac:dyDescent="0.15">
      <c r="B13" s="778" t="s">
        <v>316</v>
      </c>
      <c r="C13" s="778"/>
      <c r="D13" s="778"/>
      <c r="E13" s="796" t="s">
        <v>754</v>
      </c>
      <c r="F13" s="797"/>
      <c r="G13" s="798"/>
      <c r="H13" s="778" t="s">
        <v>317</v>
      </c>
      <c r="I13" s="778"/>
      <c r="J13" s="790" t="s">
        <v>753</v>
      </c>
      <c r="K13" s="790"/>
      <c r="L13" s="790"/>
      <c r="M13" s="778" t="s">
        <v>316</v>
      </c>
      <c r="N13" s="778"/>
      <c r="O13" s="778"/>
      <c r="P13" s="790" t="s">
        <v>755</v>
      </c>
      <c r="Q13" s="790"/>
      <c r="R13" s="790"/>
      <c r="S13" s="778" t="s">
        <v>317</v>
      </c>
      <c r="T13" s="778"/>
      <c r="U13" s="790" t="s">
        <v>755</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1001</v>
      </c>
      <c r="F15" s="775"/>
      <c r="G15" s="775"/>
      <c r="H15" s="775"/>
      <c r="I15" s="775"/>
      <c r="J15" s="775"/>
      <c r="K15" s="775"/>
      <c r="L15" s="776"/>
      <c r="M15" s="773" t="s">
        <v>320</v>
      </c>
      <c r="N15" s="773"/>
      <c r="O15" s="773"/>
      <c r="P15" s="774" t="s">
        <v>1063</v>
      </c>
      <c r="Q15" s="775"/>
      <c r="R15" s="775"/>
      <c r="S15" s="775"/>
      <c r="T15" s="775"/>
      <c r="U15" s="775"/>
      <c r="V15" s="775"/>
      <c r="W15" s="776"/>
    </row>
    <row r="16" spans="2:23" s="23" customFormat="1" ht="25.5" customHeight="1" x14ac:dyDescent="0.15">
      <c r="B16" s="777" t="s">
        <v>310</v>
      </c>
      <c r="C16" s="777" t="s">
        <v>311</v>
      </c>
      <c r="D16" s="777"/>
      <c r="E16" s="215" t="s">
        <v>747</v>
      </c>
      <c r="F16" s="763"/>
      <c r="G16" s="764"/>
      <c r="H16" s="764"/>
      <c r="I16" s="764"/>
      <c r="J16" s="764"/>
      <c r="K16" s="764"/>
      <c r="L16" s="765"/>
      <c r="M16" s="777" t="s">
        <v>310</v>
      </c>
      <c r="N16" s="777" t="s">
        <v>311</v>
      </c>
      <c r="O16" s="777"/>
      <c r="P16" s="215" t="s">
        <v>747</v>
      </c>
      <c r="Q16" s="760"/>
      <c r="R16" s="761"/>
      <c r="S16" s="761"/>
      <c r="T16" s="761"/>
      <c r="U16" s="761"/>
      <c r="V16" s="761"/>
      <c r="W16" s="762"/>
    </row>
    <row r="17" spans="2:24" s="23" customFormat="1" ht="25.5" customHeight="1" x14ac:dyDescent="0.15">
      <c r="B17" s="777"/>
      <c r="C17" s="777" t="s">
        <v>312</v>
      </c>
      <c r="D17" s="777"/>
      <c r="E17" s="252">
        <v>6</v>
      </c>
      <c r="F17" s="763"/>
      <c r="G17" s="764"/>
      <c r="H17" s="764"/>
      <c r="I17" s="764"/>
      <c r="J17" s="764"/>
      <c r="K17" s="764"/>
      <c r="L17" s="765"/>
      <c r="M17" s="777"/>
      <c r="N17" s="777" t="s">
        <v>312</v>
      </c>
      <c r="O17" s="777"/>
      <c r="P17" s="252">
        <v>7</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495</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498</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9" t="s">
        <v>758</v>
      </c>
      <c r="F24" s="790"/>
      <c r="G24" s="790"/>
      <c r="H24" s="778" t="s">
        <v>317</v>
      </c>
      <c r="I24" s="778"/>
      <c r="J24" s="799" t="s">
        <v>756</v>
      </c>
      <c r="K24" s="790"/>
      <c r="L24" s="790"/>
      <c r="M24" s="778" t="s">
        <v>316</v>
      </c>
      <c r="N24" s="778"/>
      <c r="O24" s="778"/>
      <c r="P24" s="790" t="s">
        <v>759</v>
      </c>
      <c r="Q24" s="790"/>
      <c r="R24" s="790"/>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1002</v>
      </c>
      <c r="F26" s="775"/>
      <c r="G26" s="775"/>
      <c r="H26" s="775"/>
      <c r="I26" s="775"/>
      <c r="J26" s="775"/>
      <c r="K26" s="775"/>
      <c r="L26" s="776"/>
      <c r="M26" s="773" t="s">
        <v>320</v>
      </c>
      <c r="N26" s="773"/>
      <c r="O26" s="773"/>
      <c r="P26" s="774" t="s">
        <v>953</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395E1D5C-4F5C-4E15-A191-4D9389421F32}"/>
    <dataValidation type="list" allowBlank="1" showInputMessage="1" showErrorMessage="1" sqref="P8 P19 E19 E8" xr:uid="{59D3468D-B4DE-44D4-9C57-1DD301C13EE1}">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5E1ABD-4547-4B43-9238-5E21CDA5A7A3}">
          <x14:formula1>
            <xm:f>'(参考)リスト'!$F$16:$F$21</xm:f>
          </x14:formula1>
          <xm:sqref>P11:P12 P22:P23 E22:E23 E11:E12</xm:sqref>
        </x14:dataValidation>
        <x14:dataValidation type="list" allowBlank="1" showInputMessage="1" showErrorMessage="1" xr:uid="{808A423A-F25C-41D0-B719-B29B016BC494}">
          <x14:formula1>
            <xm:f>'(参考)リスト'!$D$16:$D$18</xm:f>
          </x14:formula1>
          <xm:sqref>P10 P21 E21 E10</xm:sqref>
        </x14:dataValidation>
        <x14:dataValidation type="list" allowBlank="1" showInputMessage="1" showErrorMessage="1" xr:uid="{B6FCB243-913C-4C88-B98C-814FF405D3AB}">
          <x14:formula1>
            <xm:f>'(参考)リスト'!$E$16:$E$27</xm:f>
          </x14:formula1>
          <xm:sqref>P9 P20 E20 E9</xm:sqref>
        </x14:dataValidation>
        <x14:dataValidation type="list" allowBlank="1" showInputMessage="1" showErrorMessage="1" xr:uid="{8812C479-863A-4CB0-8B83-1DD9C8FE2497}">
          <x14:formula1>
            <xm:f>'(参考)リスト'!$B$16:$B$21</xm:f>
          </x14:formula1>
          <xm:sqref>P7 P18 E18 E7</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09C77-7159-47BD-BAD6-497683DFCC99}">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760</v>
      </c>
      <c r="F5" s="763"/>
      <c r="G5" s="764"/>
      <c r="H5" s="764"/>
      <c r="I5" s="764"/>
      <c r="J5" s="764"/>
      <c r="K5" s="764"/>
      <c r="L5" s="765"/>
      <c r="M5" s="756" t="s">
        <v>310</v>
      </c>
      <c r="N5" s="758" t="s">
        <v>311</v>
      </c>
      <c r="O5" s="759"/>
      <c r="P5" s="215" t="s">
        <v>760</v>
      </c>
      <c r="Q5" s="760"/>
      <c r="R5" s="761"/>
      <c r="S5" s="761"/>
      <c r="T5" s="761"/>
      <c r="U5" s="761"/>
      <c r="V5" s="761"/>
      <c r="W5" s="762"/>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6" t="s">
        <v>762</v>
      </c>
      <c r="F13" s="797"/>
      <c r="G13" s="798"/>
      <c r="H13" s="778" t="s">
        <v>317</v>
      </c>
      <c r="I13" s="778"/>
      <c r="J13" s="790" t="s">
        <v>761</v>
      </c>
      <c r="K13" s="790"/>
      <c r="L13" s="790"/>
      <c r="M13" s="778" t="s">
        <v>316</v>
      </c>
      <c r="N13" s="778"/>
      <c r="O13" s="778"/>
      <c r="P13" s="779" t="s">
        <v>764</v>
      </c>
      <c r="Q13" s="780"/>
      <c r="R13" s="781"/>
      <c r="S13" s="778" t="s">
        <v>317</v>
      </c>
      <c r="T13" s="778"/>
      <c r="U13" s="790" t="s">
        <v>763</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1003</v>
      </c>
      <c r="F15" s="775"/>
      <c r="G15" s="775"/>
      <c r="H15" s="775"/>
      <c r="I15" s="775"/>
      <c r="J15" s="775"/>
      <c r="K15" s="775"/>
      <c r="L15" s="776"/>
      <c r="M15" s="773" t="s">
        <v>320</v>
      </c>
      <c r="N15" s="773"/>
      <c r="O15" s="773"/>
      <c r="P15" s="774" t="s">
        <v>1004</v>
      </c>
      <c r="Q15" s="775"/>
      <c r="R15" s="775"/>
      <c r="S15" s="775"/>
      <c r="T15" s="775"/>
      <c r="U15" s="775"/>
      <c r="V15" s="775"/>
      <c r="W15" s="776"/>
    </row>
    <row r="16" spans="2:23" s="23" customFormat="1" ht="25.5" customHeight="1" x14ac:dyDescent="0.15">
      <c r="B16" s="777" t="s">
        <v>310</v>
      </c>
      <c r="C16" s="777" t="s">
        <v>311</v>
      </c>
      <c r="D16" s="777"/>
      <c r="E16" s="215" t="s">
        <v>760</v>
      </c>
      <c r="F16" s="763"/>
      <c r="G16" s="764"/>
      <c r="H16" s="764"/>
      <c r="I16" s="764"/>
      <c r="J16" s="764"/>
      <c r="K16" s="764"/>
      <c r="L16" s="765"/>
      <c r="M16" s="777" t="s">
        <v>310</v>
      </c>
      <c r="N16" s="777" t="s">
        <v>311</v>
      </c>
      <c r="O16" s="777"/>
      <c r="P16" s="215" t="s">
        <v>760</v>
      </c>
      <c r="Q16" s="760"/>
      <c r="R16" s="761"/>
      <c r="S16" s="761"/>
      <c r="T16" s="761"/>
      <c r="U16" s="761"/>
      <c r="V16" s="761"/>
      <c r="W16" s="762"/>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489</v>
      </c>
      <c r="Q18" s="763"/>
      <c r="R18" s="764"/>
      <c r="S18" s="764"/>
      <c r="T18" s="764"/>
      <c r="U18" s="764"/>
      <c r="V18" s="764"/>
      <c r="W18" s="765"/>
    </row>
    <row r="19" spans="2:24" s="23" customFormat="1" ht="25.5" customHeight="1" x14ac:dyDescent="0.15">
      <c r="B19" s="777"/>
      <c r="C19" s="777" t="s">
        <v>262</v>
      </c>
      <c r="D19" s="777"/>
      <c r="E19" s="215" t="s">
        <v>495</v>
      </c>
      <c r="F19" s="763"/>
      <c r="G19" s="764"/>
      <c r="H19" s="764"/>
      <c r="I19" s="764"/>
      <c r="J19" s="764"/>
      <c r="K19" s="764"/>
      <c r="L19" s="765"/>
      <c r="M19" s="777"/>
      <c r="N19" s="777" t="s">
        <v>262</v>
      </c>
      <c r="O19" s="777"/>
      <c r="P19" s="215" t="s">
        <v>512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506</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c r="Q23" s="766"/>
      <c r="R23" s="767"/>
      <c r="S23" s="767"/>
      <c r="T23" s="767"/>
      <c r="U23" s="767"/>
      <c r="V23" s="767"/>
      <c r="W23" s="768"/>
    </row>
    <row r="24" spans="2:24" s="23" customFormat="1" ht="25.5" customHeight="1" x14ac:dyDescent="0.15">
      <c r="B24" s="778" t="s">
        <v>316</v>
      </c>
      <c r="C24" s="778"/>
      <c r="D24" s="778"/>
      <c r="E24" s="796" t="s">
        <v>638</v>
      </c>
      <c r="F24" s="797"/>
      <c r="G24" s="798"/>
      <c r="H24" s="778" t="s">
        <v>317</v>
      </c>
      <c r="I24" s="778"/>
      <c r="J24" s="799" t="s">
        <v>765</v>
      </c>
      <c r="K24" s="790"/>
      <c r="L24" s="790"/>
      <c r="M24" s="778" t="s">
        <v>316</v>
      </c>
      <c r="N24" s="778"/>
      <c r="O24" s="778"/>
      <c r="P24" s="783" t="s">
        <v>492</v>
      </c>
      <c r="Q24" s="783"/>
      <c r="R24" s="783"/>
      <c r="S24" s="778" t="s">
        <v>317</v>
      </c>
      <c r="T24" s="778"/>
      <c r="U24" s="779" t="s">
        <v>726</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1005</v>
      </c>
      <c r="F26" s="775"/>
      <c r="G26" s="775"/>
      <c r="H26" s="775"/>
      <c r="I26" s="775"/>
      <c r="J26" s="775"/>
      <c r="K26" s="775"/>
      <c r="L26" s="776"/>
      <c r="M26" s="773" t="s">
        <v>320</v>
      </c>
      <c r="N26" s="773"/>
      <c r="O26" s="773"/>
      <c r="P26" s="774" t="s">
        <v>954</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6F1E31F3-D9CD-46EF-B138-86FB60B9B839}"/>
    <dataValidation type="list" allowBlank="1" showInputMessage="1" showErrorMessage="1" sqref="P8 P19 E19 E8" xr:uid="{4B8739C4-5C1C-456B-B168-8CBA368A4BC4}">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E8A907-E7DF-4EC3-8D1F-56C16AC889EB}">
          <x14:formula1>
            <xm:f>'(参考)リスト'!$F$16:$F$21</xm:f>
          </x14:formula1>
          <xm:sqref>P11:P12 P22:P23 E22:E23 E11:E12</xm:sqref>
        </x14:dataValidation>
        <x14:dataValidation type="list" allowBlank="1" showInputMessage="1" showErrorMessage="1" xr:uid="{ACACA2FC-98D7-47DE-8966-D453F7D2362A}">
          <x14:formula1>
            <xm:f>'(参考)リスト'!$D$16:$D$18</xm:f>
          </x14:formula1>
          <xm:sqref>P10 P21 E21 E10</xm:sqref>
        </x14:dataValidation>
        <x14:dataValidation type="list" allowBlank="1" showInputMessage="1" showErrorMessage="1" xr:uid="{36E08B52-CDBB-480F-A4FA-3534A9EF6D38}">
          <x14:formula1>
            <xm:f>'(参考)リスト'!$E$16:$E$27</xm:f>
          </x14:formula1>
          <xm:sqref>P9 P20 E20 E9</xm:sqref>
        </x14:dataValidation>
        <x14:dataValidation type="list" allowBlank="1" showInputMessage="1" showErrorMessage="1" xr:uid="{1F976CDF-B6A5-4616-9CD3-69497B06B37D}">
          <x14:formula1>
            <xm:f>'(参考)リスト'!$B$16:$B$21</xm:f>
          </x14:formula1>
          <xm:sqref>P7 P18 E18 E7</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29EAE-07AF-44DE-95D5-763466666C11}">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760</v>
      </c>
      <c r="F5" s="763"/>
      <c r="G5" s="764"/>
      <c r="H5" s="764"/>
      <c r="I5" s="764"/>
      <c r="J5" s="764"/>
      <c r="K5" s="764"/>
      <c r="L5" s="765"/>
      <c r="M5" s="756" t="s">
        <v>310</v>
      </c>
      <c r="N5" s="758" t="s">
        <v>311</v>
      </c>
      <c r="O5" s="759"/>
      <c r="P5" s="215" t="s">
        <v>767</v>
      </c>
      <c r="Q5" s="760"/>
      <c r="R5" s="761"/>
      <c r="S5" s="761"/>
      <c r="T5" s="761"/>
      <c r="U5" s="761"/>
      <c r="V5" s="761"/>
      <c r="W5" s="762"/>
    </row>
    <row r="6" spans="2:23" s="23" customFormat="1" ht="25.5" customHeight="1" x14ac:dyDescent="0.15">
      <c r="B6" s="757"/>
      <c r="C6" s="758" t="s">
        <v>312</v>
      </c>
      <c r="D6" s="759"/>
      <c r="E6" s="252">
        <v>5</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511</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6" t="s">
        <v>766</v>
      </c>
      <c r="F13" s="797"/>
      <c r="G13" s="798"/>
      <c r="H13" s="778" t="s">
        <v>317</v>
      </c>
      <c r="I13" s="778"/>
      <c r="J13" s="790" t="s">
        <v>766</v>
      </c>
      <c r="K13" s="790"/>
      <c r="L13" s="790"/>
      <c r="M13" s="778" t="s">
        <v>316</v>
      </c>
      <c r="N13" s="778"/>
      <c r="O13" s="778"/>
      <c r="P13" s="790" t="s">
        <v>701</v>
      </c>
      <c r="Q13" s="790"/>
      <c r="R13" s="790"/>
      <c r="S13" s="778" t="s">
        <v>317</v>
      </c>
      <c r="T13" s="778"/>
      <c r="U13" s="790" t="s">
        <v>768</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951</v>
      </c>
      <c r="F15" s="775"/>
      <c r="G15" s="775"/>
      <c r="H15" s="775"/>
      <c r="I15" s="775"/>
      <c r="J15" s="775"/>
      <c r="K15" s="775"/>
      <c r="L15" s="776"/>
      <c r="M15" s="773" t="s">
        <v>320</v>
      </c>
      <c r="N15" s="773"/>
      <c r="O15" s="773"/>
      <c r="P15" s="774" t="s">
        <v>985</v>
      </c>
      <c r="Q15" s="775"/>
      <c r="R15" s="775"/>
      <c r="S15" s="775"/>
      <c r="T15" s="775"/>
      <c r="U15" s="775"/>
      <c r="V15" s="775"/>
      <c r="W15" s="776"/>
    </row>
    <row r="16" spans="2:23" s="23" customFormat="1" ht="25.5" customHeight="1" x14ac:dyDescent="0.15">
      <c r="B16" s="777" t="s">
        <v>310</v>
      </c>
      <c r="C16" s="777" t="s">
        <v>311</v>
      </c>
      <c r="D16" s="777"/>
      <c r="E16" s="215" t="s">
        <v>767</v>
      </c>
      <c r="F16" s="763"/>
      <c r="G16" s="764"/>
      <c r="H16" s="764"/>
      <c r="I16" s="764"/>
      <c r="J16" s="764"/>
      <c r="K16" s="764"/>
      <c r="L16" s="765"/>
      <c r="M16" s="777" t="s">
        <v>310</v>
      </c>
      <c r="N16" s="777" t="s">
        <v>311</v>
      </c>
      <c r="O16" s="777"/>
      <c r="P16" s="215" t="s">
        <v>767</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6" t="s">
        <v>769</v>
      </c>
      <c r="F24" s="797"/>
      <c r="G24" s="798"/>
      <c r="H24" s="778" t="s">
        <v>317</v>
      </c>
      <c r="I24" s="778"/>
      <c r="J24" s="799" t="s">
        <v>770</v>
      </c>
      <c r="K24" s="790"/>
      <c r="L24" s="790"/>
      <c r="M24" s="778" t="s">
        <v>316</v>
      </c>
      <c r="N24" s="778"/>
      <c r="O24" s="778"/>
      <c r="P24" s="796" t="s">
        <v>771</v>
      </c>
      <c r="Q24" s="797"/>
      <c r="R24" s="798"/>
      <c r="S24" s="778" t="s">
        <v>317</v>
      </c>
      <c r="T24" s="778"/>
      <c r="U24" s="779" t="s">
        <v>772</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1006</v>
      </c>
      <c r="F26" s="775"/>
      <c r="G26" s="775"/>
      <c r="H26" s="775"/>
      <c r="I26" s="775"/>
      <c r="J26" s="775"/>
      <c r="K26" s="775"/>
      <c r="L26" s="776"/>
      <c r="M26" s="773" t="s">
        <v>320</v>
      </c>
      <c r="N26" s="773"/>
      <c r="O26" s="773"/>
      <c r="P26" s="774" t="s">
        <v>1007</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1DC07974-78F6-424E-9E29-EA99433DA396}"/>
    <dataValidation type="list" allowBlank="1" showInputMessage="1" showErrorMessage="1" sqref="P8 P19 E19 E8" xr:uid="{38E0D954-9334-47EE-8647-F44E752D6AA1}">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99C58D-89D0-403B-8275-81FF30854B79}">
          <x14:formula1>
            <xm:f>'(参考)リスト'!$F$16:$F$21</xm:f>
          </x14:formula1>
          <xm:sqref>P11:P12 P22:P23 E22:E23 E11:E12</xm:sqref>
        </x14:dataValidation>
        <x14:dataValidation type="list" allowBlank="1" showInputMessage="1" showErrorMessage="1" xr:uid="{5F2B6FF7-CCD3-400E-8B2A-9D7C092C403D}">
          <x14:formula1>
            <xm:f>'(参考)リスト'!$D$16:$D$18</xm:f>
          </x14:formula1>
          <xm:sqref>P10 P21 E21 E10</xm:sqref>
        </x14:dataValidation>
        <x14:dataValidation type="list" allowBlank="1" showInputMessage="1" showErrorMessage="1" xr:uid="{A7BB7E3D-6ACA-42BD-BE97-12B86B526A19}">
          <x14:formula1>
            <xm:f>'(参考)リスト'!$E$16:$E$27</xm:f>
          </x14:formula1>
          <xm:sqref>P9 P20 E20 E9</xm:sqref>
        </x14:dataValidation>
        <x14:dataValidation type="list" allowBlank="1" showInputMessage="1" showErrorMessage="1" xr:uid="{6D8EDF2F-6A80-42F0-A026-BCB7E9B1DCB5}">
          <x14:formula1>
            <xm:f>'(参考)リスト'!$B$16:$B$21</xm:f>
          </x14:formula1>
          <xm:sqref>P7 P18 E18 E7</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62A5F-1226-4973-A056-B5A36177292A}">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773</v>
      </c>
      <c r="F5" s="763"/>
      <c r="G5" s="764"/>
      <c r="H5" s="764"/>
      <c r="I5" s="764"/>
      <c r="J5" s="764"/>
      <c r="K5" s="764"/>
      <c r="L5" s="765"/>
      <c r="M5" s="756" t="s">
        <v>310</v>
      </c>
      <c r="N5" s="758" t="s">
        <v>311</v>
      </c>
      <c r="O5" s="759"/>
      <c r="P5" s="215" t="s">
        <v>773</v>
      </c>
      <c r="Q5" s="760"/>
      <c r="R5" s="761"/>
      <c r="S5" s="761"/>
      <c r="T5" s="761"/>
      <c r="U5" s="761"/>
      <c r="V5" s="761"/>
      <c r="W5" s="762"/>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6" t="s">
        <v>774</v>
      </c>
      <c r="F13" s="797"/>
      <c r="G13" s="798"/>
      <c r="H13" s="778" t="s">
        <v>317</v>
      </c>
      <c r="I13" s="778"/>
      <c r="J13" s="790" t="s">
        <v>784</v>
      </c>
      <c r="K13" s="790"/>
      <c r="L13" s="790"/>
      <c r="M13" s="778" t="s">
        <v>316</v>
      </c>
      <c r="N13" s="778"/>
      <c r="O13" s="778"/>
      <c r="P13" s="796" t="s">
        <v>673</v>
      </c>
      <c r="Q13" s="797"/>
      <c r="R13" s="798"/>
      <c r="S13" s="778" t="s">
        <v>317</v>
      </c>
      <c r="T13" s="778"/>
      <c r="U13" s="799" t="s">
        <v>775</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1008</v>
      </c>
      <c r="F15" s="775"/>
      <c r="G15" s="775"/>
      <c r="H15" s="775"/>
      <c r="I15" s="775"/>
      <c r="J15" s="775"/>
      <c r="K15" s="775"/>
      <c r="L15" s="776"/>
      <c r="M15" s="773" t="s">
        <v>320</v>
      </c>
      <c r="N15" s="773"/>
      <c r="O15" s="773"/>
      <c r="P15" s="774" t="s">
        <v>1009</v>
      </c>
      <c r="Q15" s="775"/>
      <c r="R15" s="775"/>
      <c r="S15" s="775"/>
      <c r="T15" s="775"/>
      <c r="U15" s="775"/>
      <c r="V15" s="775"/>
      <c r="W15" s="776"/>
    </row>
    <row r="16" spans="2:23" s="23" customFormat="1" ht="25.5" customHeight="1" x14ac:dyDescent="0.15">
      <c r="B16" s="777" t="s">
        <v>310</v>
      </c>
      <c r="C16" s="777" t="s">
        <v>311</v>
      </c>
      <c r="D16" s="777"/>
      <c r="E16" s="215" t="s">
        <v>773</v>
      </c>
      <c r="F16" s="763"/>
      <c r="G16" s="764"/>
      <c r="H16" s="764"/>
      <c r="I16" s="764"/>
      <c r="J16" s="764"/>
      <c r="K16" s="764"/>
      <c r="L16" s="765"/>
      <c r="M16" s="777" t="s">
        <v>310</v>
      </c>
      <c r="N16" s="777" t="s">
        <v>311</v>
      </c>
      <c r="O16" s="777"/>
      <c r="P16" s="215" t="s">
        <v>773</v>
      </c>
      <c r="Q16" s="760"/>
      <c r="R16" s="761"/>
      <c r="S16" s="761"/>
      <c r="T16" s="761"/>
      <c r="U16" s="761"/>
      <c r="V16" s="761"/>
      <c r="W16" s="762"/>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499</v>
      </c>
      <c r="Q19" s="763"/>
      <c r="R19" s="764"/>
      <c r="S19" s="764"/>
      <c r="T19" s="764"/>
      <c r="U19" s="764"/>
      <c r="V19" s="764"/>
      <c r="W19" s="765"/>
    </row>
    <row r="20" spans="2:24" s="23" customFormat="1" ht="25.5" customHeight="1" x14ac:dyDescent="0.15">
      <c r="B20" s="773" t="s">
        <v>264</v>
      </c>
      <c r="C20" s="773"/>
      <c r="D20" s="773"/>
      <c r="E20" s="251" t="s">
        <v>464</v>
      </c>
      <c r="F20" s="763"/>
      <c r="G20" s="764"/>
      <c r="H20" s="764"/>
      <c r="I20" s="764"/>
      <c r="J20" s="764"/>
      <c r="K20" s="764"/>
      <c r="L20" s="765"/>
      <c r="M20" s="773" t="s">
        <v>264</v>
      </c>
      <c r="N20" s="773"/>
      <c r="O20" s="773"/>
      <c r="P20" s="251" t="s">
        <v>472</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629</v>
      </c>
      <c r="Q23" s="766"/>
      <c r="R23" s="767"/>
      <c r="S23" s="767"/>
      <c r="T23" s="767"/>
      <c r="U23" s="767"/>
      <c r="V23" s="767"/>
      <c r="W23" s="768"/>
    </row>
    <row r="24" spans="2:24" s="23" customFormat="1" ht="25.5" customHeight="1" x14ac:dyDescent="0.15">
      <c r="B24" s="778" t="s">
        <v>316</v>
      </c>
      <c r="C24" s="778"/>
      <c r="D24" s="778"/>
      <c r="E24" s="796" t="s">
        <v>777</v>
      </c>
      <c r="F24" s="797"/>
      <c r="G24" s="798"/>
      <c r="H24" s="778" t="s">
        <v>317</v>
      </c>
      <c r="I24" s="778"/>
      <c r="J24" s="799" t="s">
        <v>776</v>
      </c>
      <c r="K24" s="790"/>
      <c r="L24" s="790"/>
      <c r="M24" s="778" t="s">
        <v>316</v>
      </c>
      <c r="N24" s="778"/>
      <c r="O24" s="778"/>
      <c r="P24" s="796" t="s">
        <v>778</v>
      </c>
      <c r="Q24" s="797"/>
      <c r="R24" s="798"/>
      <c r="S24" s="778" t="s">
        <v>317</v>
      </c>
      <c r="T24" s="778"/>
      <c r="U24" s="796" t="s">
        <v>779</v>
      </c>
      <c r="V24" s="797"/>
      <c r="W24" s="79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1010</v>
      </c>
      <c r="F26" s="775"/>
      <c r="G26" s="775"/>
      <c r="H26" s="775"/>
      <c r="I26" s="775"/>
      <c r="J26" s="775"/>
      <c r="K26" s="775"/>
      <c r="L26" s="776"/>
      <c r="M26" s="773" t="s">
        <v>320</v>
      </c>
      <c r="N26" s="773"/>
      <c r="O26" s="773"/>
      <c r="P26" s="774" t="s">
        <v>1064</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5138B3E1-DF46-4EA2-BC98-F12F3C50555C}"/>
    <dataValidation type="list" allowBlank="1" showInputMessage="1" showErrorMessage="1" sqref="P19 E19 P8 E8" xr:uid="{1F6B84C3-14F5-4297-9AE5-D69700166821}">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651A15-7933-4357-B71F-2704BD8EEE77}">
          <x14:formula1>
            <xm:f>'(参考)リスト'!$F$16:$F$21</xm:f>
          </x14:formula1>
          <xm:sqref>P22:P23 E22:E23 P11:P12 E11:E12</xm:sqref>
        </x14:dataValidation>
        <x14:dataValidation type="list" allowBlank="1" showInputMessage="1" showErrorMessage="1" xr:uid="{9FAF1A36-7902-412E-832F-3EA964884A51}">
          <x14:formula1>
            <xm:f>'(参考)リスト'!$D$16:$D$18</xm:f>
          </x14:formula1>
          <xm:sqref>P21 E21 P10 E10</xm:sqref>
        </x14:dataValidation>
        <x14:dataValidation type="list" allowBlank="1" showInputMessage="1" showErrorMessage="1" xr:uid="{07AEA9A9-D32B-4010-830F-EBF0C35C8C71}">
          <x14:formula1>
            <xm:f>'(参考)リスト'!$E$16:$E$27</xm:f>
          </x14:formula1>
          <xm:sqref>P20 E20 P9 E9</xm:sqref>
        </x14:dataValidation>
        <x14:dataValidation type="list" allowBlank="1" showInputMessage="1" showErrorMessage="1" xr:uid="{28EFB53C-3772-4484-8803-2D5C6592DFF0}">
          <x14:formula1>
            <xm:f>'(参考)リスト'!$B$16:$B$21</xm:f>
          </x14:formula1>
          <xm:sqref>P18 E18 P7 E7</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1C0FF-757A-418F-B6F7-BB464C5937AB}">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773</v>
      </c>
      <c r="F5" s="763"/>
      <c r="G5" s="764"/>
      <c r="H5" s="764"/>
      <c r="I5" s="764"/>
      <c r="J5" s="764"/>
      <c r="K5" s="764"/>
      <c r="L5" s="765"/>
      <c r="M5" s="756" t="s">
        <v>310</v>
      </c>
      <c r="N5" s="758" t="s">
        <v>311</v>
      </c>
      <c r="O5" s="759"/>
      <c r="P5" s="215" t="s">
        <v>782</v>
      </c>
      <c r="Q5" s="760"/>
      <c r="R5" s="761"/>
      <c r="S5" s="761"/>
      <c r="T5" s="761"/>
      <c r="U5" s="761"/>
      <c r="V5" s="761"/>
      <c r="W5" s="762"/>
    </row>
    <row r="6" spans="2:23" s="23" customFormat="1" ht="25.5" customHeight="1" x14ac:dyDescent="0.15">
      <c r="B6" s="757"/>
      <c r="C6" s="758" t="s">
        <v>312</v>
      </c>
      <c r="D6" s="759"/>
      <c r="E6" s="252">
        <v>5</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495</v>
      </c>
      <c r="F8" s="763"/>
      <c r="G8" s="764"/>
      <c r="H8" s="764"/>
      <c r="I8" s="764"/>
      <c r="J8" s="764"/>
      <c r="K8" s="764"/>
      <c r="L8" s="765"/>
      <c r="M8" s="769"/>
      <c r="N8" s="758" t="s">
        <v>262</v>
      </c>
      <c r="O8" s="759"/>
      <c r="P8" s="215" t="s">
        <v>495</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506</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6" t="s">
        <v>781</v>
      </c>
      <c r="F13" s="797"/>
      <c r="G13" s="798"/>
      <c r="H13" s="778" t="s">
        <v>317</v>
      </c>
      <c r="I13" s="778"/>
      <c r="J13" s="790" t="s">
        <v>780</v>
      </c>
      <c r="K13" s="790"/>
      <c r="L13" s="790"/>
      <c r="M13" s="778" t="s">
        <v>316</v>
      </c>
      <c r="N13" s="778"/>
      <c r="O13" s="778"/>
      <c r="P13" s="790" t="s">
        <v>783</v>
      </c>
      <c r="Q13" s="790"/>
      <c r="R13" s="790"/>
      <c r="S13" s="778" t="s">
        <v>317</v>
      </c>
      <c r="T13" s="778"/>
      <c r="U13" s="790" t="s">
        <v>783</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1011</v>
      </c>
      <c r="F15" s="775"/>
      <c r="G15" s="775"/>
      <c r="H15" s="775"/>
      <c r="I15" s="775"/>
      <c r="J15" s="775"/>
      <c r="K15" s="775"/>
      <c r="L15" s="776"/>
      <c r="M15" s="773" t="s">
        <v>320</v>
      </c>
      <c r="N15" s="773"/>
      <c r="O15" s="773"/>
      <c r="P15" s="774" t="s">
        <v>1012</v>
      </c>
      <c r="Q15" s="775"/>
      <c r="R15" s="775"/>
      <c r="S15" s="775"/>
      <c r="T15" s="775"/>
      <c r="U15" s="775"/>
      <c r="V15" s="775"/>
      <c r="W15" s="776"/>
    </row>
    <row r="16" spans="2:23" s="23" customFormat="1" ht="25.5" customHeight="1" x14ac:dyDescent="0.15">
      <c r="B16" s="777" t="s">
        <v>310</v>
      </c>
      <c r="C16" s="777" t="s">
        <v>311</v>
      </c>
      <c r="D16" s="777"/>
      <c r="E16" s="215" t="s">
        <v>782</v>
      </c>
      <c r="F16" s="763"/>
      <c r="G16" s="764"/>
      <c r="H16" s="764"/>
      <c r="I16" s="764"/>
      <c r="J16" s="764"/>
      <c r="K16" s="764"/>
      <c r="L16" s="765"/>
      <c r="M16" s="777" t="s">
        <v>310</v>
      </c>
      <c r="N16" s="777" t="s">
        <v>311</v>
      </c>
      <c r="O16" s="777"/>
      <c r="P16" s="215" t="s">
        <v>782</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464</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6" t="s">
        <v>785</v>
      </c>
      <c r="F24" s="797"/>
      <c r="G24" s="798"/>
      <c r="H24" s="778" t="s">
        <v>317</v>
      </c>
      <c r="I24" s="778"/>
      <c r="J24" s="799" t="s">
        <v>784</v>
      </c>
      <c r="K24" s="790"/>
      <c r="L24" s="790"/>
      <c r="M24" s="778" t="s">
        <v>316</v>
      </c>
      <c r="N24" s="778"/>
      <c r="O24" s="778"/>
      <c r="P24" s="779" t="s">
        <v>787</v>
      </c>
      <c r="Q24" s="780"/>
      <c r="R24" s="781"/>
      <c r="S24" s="778" t="s">
        <v>317</v>
      </c>
      <c r="T24" s="778"/>
      <c r="U24" s="779" t="s">
        <v>786</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1013</v>
      </c>
      <c r="F26" s="775"/>
      <c r="G26" s="775"/>
      <c r="H26" s="775"/>
      <c r="I26" s="775"/>
      <c r="J26" s="775"/>
      <c r="K26" s="775"/>
      <c r="L26" s="776"/>
      <c r="M26" s="773" t="s">
        <v>320</v>
      </c>
      <c r="N26" s="773"/>
      <c r="O26" s="773"/>
      <c r="P26" s="774" t="s">
        <v>1014</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5B1C00D2-FD32-4C27-B48D-3A7F41D3D2A8}"/>
    <dataValidation type="list" allowBlank="1" showInputMessage="1" showErrorMessage="1" sqref="P8 P19 E19 E8" xr:uid="{99D56BBD-6181-4176-81AE-FFF049FA9D3C}">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31C53A-82DF-442A-AF7C-409D9CDCA7C2}">
          <x14:formula1>
            <xm:f>'(参考)リスト'!$F$16:$F$21</xm:f>
          </x14:formula1>
          <xm:sqref>P11:P12 P22:P23 E22:E23 E11:E12</xm:sqref>
        </x14:dataValidation>
        <x14:dataValidation type="list" allowBlank="1" showInputMessage="1" showErrorMessage="1" xr:uid="{CDCA4727-212B-4F34-B4A3-54D8C0B1DE72}">
          <x14:formula1>
            <xm:f>'(参考)リスト'!$D$16:$D$18</xm:f>
          </x14:formula1>
          <xm:sqref>P10 P21 E21 E10</xm:sqref>
        </x14:dataValidation>
        <x14:dataValidation type="list" allowBlank="1" showInputMessage="1" showErrorMessage="1" xr:uid="{3B3F06D8-0D31-4415-8827-DB64D61FDCF7}">
          <x14:formula1>
            <xm:f>'(参考)リスト'!$E$16:$E$27</xm:f>
          </x14:formula1>
          <xm:sqref>P9 P20 E20 E9</xm:sqref>
        </x14:dataValidation>
        <x14:dataValidation type="list" allowBlank="1" showInputMessage="1" showErrorMessage="1" xr:uid="{0F5A7128-61D7-4353-B5ED-342710442712}">
          <x14:formula1>
            <xm:f>'(参考)リスト'!$B$16:$B$21</xm:f>
          </x14:formula1>
          <xm:sqref>P7 P18 E18 E7</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8009F-09D9-482D-8162-B838B3C81754}">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782</v>
      </c>
      <c r="F5" s="763"/>
      <c r="G5" s="764"/>
      <c r="H5" s="764"/>
      <c r="I5" s="764"/>
      <c r="J5" s="764"/>
      <c r="K5" s="764"/>
      <c r="L5" s="765"/>
      <c r="M5" s="756" t="s">
        <v>310</v>
      </c>
      <c r="N5" s="758" t="s">
        <v>311</v>
      </c>
      <c r="O5" s="759"/>
      <c r="P5" s="215" t="s">
        <v>782</v>
      </c>
      <c r="Q5" s="760"/>
      <c r="R5" s="761"/>
      <c r="S5" s="761"/>
      <c r="T5" s="761"/>
      <c r="U5" s="761"/>
      <c r="V5" s="761"/>
      <c r="W5" s="762"/>
    </row>
    <row r="6" spans="2:23" s="23" customFormat="1" ht="25.5" customHeight="1" x14ac:dyDescent="0.15">
      <c r="B6" s="757"/>
      <c r="C6" s="758" t="s">
        <v>312</v>
      </c>
      <c r="D6" s="759"/>
      <c r="E6" s="252">
        <v>4</v>
      </c>
      <c r="F6" s="763"/>
      <c r="G6" s="764"/>
      <c r="H6" s="764"/>
      <c r="I6" s="764"/>
      <c r="J6" s="764"/>
      <c r="K6" s="764"/>
      <c r="L6" s="765"/>
      <c r="M6" s="757"/>
      <c r="N6" s="758" t="s">
        <v>312</v>
      </c>
      <c r="O6" s="759"/>
      <c r="P6" s="252">
        <v>5</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506</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6" t="s">
        <v>788</v>
      </c>
      <c r="F13" s="797"/>
      <c r="G13" s="798"/>
      <c r="H13" s="778" t="s">
        <v>317</v>
      </c>
      <c r="I13" s="778"/>
      <c r="J13" s="790" t="s">
        <v>784</v>
      </c>
      <c r="K13" s="790"/>
      <c r="L13" s="790"/>
      <c r="M13" s="778" t="s">
        <v>316</v>
      </c>
      <c r="N13" s="778"/>
      <c r="O13" s="778"/>
      <c r="P13" s="790" t="s">
        <v>789</v>
      </c>
      <c r="Q13" s="790"/>
      <c r="R13" s="790"/>
      <c r="S13" s="778" t="s">
        <v>317</v>
      </c>
      <c r="T13" s="778"/>
      <c r="U13" s="790" t="s">
        <v>790</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1015</v>
      </c>
      <c r="F15" s="775"/>
      <c r="G15" s="775"/>
      <c r="H15" s="775"/>
      <c r="I15" s="775"/>
      <c r="J15" s="775"/>
      <c r="K15" s="775"/>
      <c r="L15" s="776"/>
      <c r="M15" s="773" t="s">
        <v>320</v>
      </c>
      <c r="N15" s="773"/>
      <c r="O15" s="773"/>
      <c r="P15" s="774" t="s">
        <v>1016</v>
      </c>
      <c r="Q15" s="775"/>
      <c r="R15" s="775"/>
      <c r="S15" s="775"/>
      <c r="T15" s="775"/>
      <c r="U15" s="775"/>
      <c r="V15" s="775"/>
      <c r="W15" s="776"/>
    </row>
    <row r="16" spans="2:23" s="23" customFormat="1" ht="25.5" customHeight="1" x14ac:dyDescent="0.15">
      <c r="B16" s="777" t="s">
        <v>310</v>
      </c>
      <c r="C16" s="777" t="s">
        <v>311</v>
      </c>
      <c r="D16" s="777"/>
      <c r="E16" s="215" t="s">
        <v>782</v>
      </c>
      <c r="F16" s="763"/>
      <c r="G16" s="764"/>
      <c r="H16" s="764"/>
      <c r="I16" s="764"/>
      <c r="J16" s="764"/>
      <c r="K16" s="764"/>
      <c r="L16" s="765"/>
      <c r="M16" s="777" t="s">
        <v>310</v>
      </c>
      <c r="N16" s="777" t="s">
        <v>311</v>
      </c>
      <c r="O16" s="777"/>
      <c r="P16" s="215" t="s">
        <v>782</v>
      </c>
      <c r="Q16" s="760"/>
      <c r="R16" s="761"/>
      <c r="S16" s="761"/>
      <c r="T16" s="761"/>
      <c r="U16" s="761"/>
      <c r="V16" s="761"/>
      <c r="W16" s="762"/>
    </row>
    <row r="17" spans="2:24" s="23" customFormat="1" ht="25.5" customHeight="1" x14ac:dyDescent="0.15">
      <c r="B17" s="777"/>
      <c r="C17" s="777" t="s">
        <v>312</v>
      </c>
      <c r="D17" s="777"/>
      <c r="E17" s="252">
        <v>6</v>
      </c>
      <c r="F17" s="763"/>
      <c r="G17" s="764"/>
      <c r="H17" s="764"/>
      <c r="I17" s="764"/>
      <c r="J17" s="764"/>
      <c r="K17" s="764"/>
      <c r="L17" s="765"/>
      <c r="M17" s="777"/>
      <c r="N17" s="777" t="s">
        <v>312</v>
      </c>
      <c r="O17" s="777"/>
      <c r="P17" s="252">
        <v>7</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495</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6" t="s">
        <v>791</v>
      </c>
      <c r="F24" s="797"/>
      <c r="G24" s="798"/>
      <c r="H24" s="778" t="s">
        <v>317</v>
      </c>
      <c r="I24" s="778"/>
      <c r="J24" s="799" t="s">
        <v>784</v>
      </c>
      <c r="K24" s="790"/>
      <c r="L24" s="790"/>
      <c r="M24" s="778" t="s">
        <v>316</v>
      </c>
      <c r="N24" s="778"/>
      <c r="O24" s="778"/>
      <c r="P24" s="796" t="s">
        <v>792</v>
      </c>
      <c r="Q24" s="797"/>
      <c r="R24" s="798"/>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1017</v>
      </c>
      <c r="F26" s="775"/>
      <c r="G26" s="775"/>
      <c r="H26" s="775"/>
      <c r="I26" s="775"/>
      <c r="J26" s="775"/>
      <c r="K26" s="775"/>
      <c r="L26" s="776"/>
      <c r="M26" s="773" t="s">
        <v>320</v>
      </c>
      <c r="N26" s="773"/>
      <c r="O26" s="773"/>
      <c r="P26" s="774" t="s">
        <v>1018</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A9441562-E74C-4A19-B235-8609044512D7}"/>
    <dataValidation type="list" allowBlank="1" showInputMessage="1" showErrorMessage="1" sqref="P8 P19 E19 E8" xr:uid="{E90B7DEA-66B9-48EC-8DCE-AC65B98EF8F7}">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739FA2-5D05-4E2C-84A3-3E8ACEB8C36C}">
          <x14:formula1>
            <xm:f>'(参考)リスト'!$F$16:$F$21</xm:f>
          </x14:formula1>
          <xm:sqref>P11:P12 P22:P23 E22:E23 E11:E12</xm:sqref>
        </x14:dataValidation>
        <x14:dataValidation type="list" allowBlank="1" showInputMessage="1" showErrorMessage="1" xr:uid="{400D7802-92DD-4701-A63C-7235480D8523}">
          <x14:formula1>
            <xm:f>'(参考)リスト'!$D$16:$D$18</xm:f>
          </x14:formula1>
          <xm:sqref>P10 P21 E21 E10</xm:sqref>
        </x14:dataValidation>
        <x14:dataValidation type="list" allowBlank="1" showInputMessage="1" showErrorMessage="1" xr:uid="{46C6C306-D770-45D7-839D-55EC5C4FA650}">
          <x14:formula1>
            <xm:f>'(参考)リスト'!$E$16:$E$27</xm:f>
          </x14:formula1>
          <xm:sqref>P9 P20 E20 E9</xm:sqref>
        </x14:dataValidation>
        <x14:dataValidation type="list" allowBlank="1" showInputMessage="1" showErrorMessage="1" xr:uid="{00CB67E1-5106-40C6-9E5F-D6613ADB79C1}">
          <x14:formula1>
            <xm:f>'(参考)リスト'!$B$16:$B$21</xm:f>
          </x14:formula1>
          <xm:sqref>P7 P18 E18 E7</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61657-6CD0-4233-8CE7-35805DDAFE22}">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793</v>
      </c>
      <c r="F5" s="763"/>
      <c r="G5" s="764"/>
      <c r="H5" s="764"/>
      <c r="I5" s="764"/>
      <c r="J5" s="764"/>
      <c r="K5" s="764"/>
      <c r="L5" s="765"/>
      <c r="M5" s="756" t="s">
        <v>310</v>
      </c>
      <c r="N5" s="758" t="s">
        <v>311</v>
      </c>
      <c r="O5" s="759"/>
      <c r="P5" s="215" t="s">
        <v>793</v>
      </c>
      <c r="Q5" s="760"/>
      <c r="R5" s="761"/>
      <c r="S5" s="761"/>
      <c r="T5" s="761"/>
      <c r="U5" s="761"/>
      <c r="V5" s="761"/>
      <c r="W5" s="762"/>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499</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629</v>
      </c>
      <c r="Q12" s="766"/>
      <c r="R12" s="767"/>
      <c r="S12" s="767"/>
      <c r="T12" s="767"/>
      <c r="U12" s="767"/>
      <c r="V12" s="767"/>
      <c r="W12" s="768"/>
    </row>
    <row r="13" spans="2:23" s="23" customFormat="1" ht="25.5" customHeight="1" x14ac:dyDescent="0.15">
      <c r="B13" s="778" t="s">
        <v>316</v>
      </c>
      <c r="C13" s="778"/>
      <c r="D13" s="778"/>
      <c r="E13" s="796" t="s">
        <v>795</v>
      </c>
      <c r="F13" s="797"/>
      <c r="G13" s="798"/>
      <c r="H13" s="778" t="s">
        <v>317</v>
      </c>
      <c r="I13" s="778"/>
      <c r="J13" s="796" t="s">
        <v>794</v>
      </c>
      <c r="K13" s="797"/>
      <c r="L13" s="798"/>
      <c r="M13" s="778" t="s">
        <v>316</v>
      </c>
      <c r="N13" s="778"/>
      <c r="O13" s="778"/>
      <c r="P13" s="790" t="s">
        <v>797</v>
      </c>
      <c r="Q13" s="790"/>
      <c r="R13" s="790"/>
      <c r="S13" s="778" t="s">
        <v>317</v>
      </c>
      <c r="T13" s="778"/>
      <c r="U13" s="790" t="s">
        <v>796</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1019</v>
      </c>
      <c r="F15" s="775"/>
      <c r="G15" s="775"/>
      <c r="H15" s="775"/>
      <c r="I15" s="775"/>
      <c r="J15" s="775"/>
      <c r="K15" s="775"/>
      <c r="L15" s="776"/>
      <c r="M15" s="773" t="s">
        <v>320</v>
      </c>
      <c r="N15" s="773"/>
      <c r="O15" s="773"/>
      <c r="P15" s="774" t="s">
        <v>1065</v>
      </c>
      <c r="Q15" s="775"/>
      <c r="R15" s="775"/>
      <c r="S15" s="775"/>
      <c r="T15" s="775"/>
      <c r="U15" s="775"/>
      <c r="V15" s="775"/>
      <c r="W15" s="776"/>
    </row>
    <row r="16" spans="2:23" s="23" customFormat="1" ht="25.5" customHeight="1" x14ac:dyDescent="0.15">
      <c r="B16" s="777" t="s">
        <v>310</v>
      </c>
      <c r="C16" s="777" t="s">
        <v>311</v>
      </c>
      <c r="D16" s="777"/>
      <c r="E16" s="215" t="s">
        <v>793</v>
      </c>
      <c r="F16" s="763"/>
      <c r="G16" s="764"/>
      <c r="H16" s="764"/>
      <c r="I16" s="764"/>
      <c r="J16" s="764"/>
      <c r="K16" s="764"/>
      <c r="L16" s="765"/>
      <c r="M16" s="777" t="s">
        <v>310</v>
      </c>
      <c r="N16" s="777" t="s">
        <v>311</v>
      </c>
      <c r="O16" s="777"/>
      <c r="P16" s="215" t="s">
        <v>793</v>
      </c>
      <c r="Q16" s="760"/>
      <c r="R16" s="761"/>
      <c r="S16" s="761"/>
      <c r="T16" s="761"/>
      <c r="U16" s="761"/>
      <c r="V16" s="761"/>
      <c r="W16" s="762"/>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9" t="s">
        <v>799</v>
      </c>
      <c r="F24" s="790"/>
      <c r="G24" s="790"/>
      <c r="H24" s="778" t="s">
        <v>317</v>
      </c>
      <c r="I24" s="778"/>
      <c r="J24" s="799" t="s">
        <v>798</v>
      </c>
      <c r="K24" s="790"/>
      <c r="L24" s="790"/>
      <c r="M24" s="778" t="s">
        <v>316</v>
      </c>
      <c r="N24" s="778"/>
      <c r="O24" s="778"/>
      <c r="P24" s="799" t="s">
        <v>801</v>
      </c>
      <c r="Q24" s="790"/>
      <c r="R24" s="790"/>
      <c r="S24" s="778" t="s">
        <v>317</v>
      </c>
      <c r="T24" s="778"/>
      <c r="U24" s="779" t="s">
        <v>800</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1020</v>
      </c>
      <c r="F26" s="775"/>
      <c r="G26" s="775"/>
      <c r="H26" s="775"/>
      <c r="I26" s="775"/>
      <c r="J26" s="775"/>
      <c r="K26" s="775"/>
      <c r="L26" s="776"/>
      <c r="M26" s="773" t="s">
        <v>320</v>
      </c>
      <c r="N26" s="773"/>
      <c r="O26" s="773"/>
      <c r="P26" s="774" t="s">
        <v>1021</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3:G13"/>
    <mergeCell ref="H13:I13"/>
    <mergeCell ref="J13:L13"/>
    <mergeCell ref="E14:G14"/>
    <mergeCell ref="H14:I14"/>
    <mergeCell ref="J14:L14"/>
    <mergeCell ref="E15:L15"/>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70A95CE2-0AF2-4C03-9E86-04458FD858A0}"/>
    <dataValidation type="list" allowBlank="1" showInputMessage="1" showErrorMessage="1" sqref="P8 P19 E19 E8" xr:uid="{1AED44D6-DC8A-44F6-8D62-848501E0510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34E93C-8B77-424C-A4D5-58226819FD27}">
          <x14:formula1>
            <xm:f>'(参考)リスト'!$F$16:$F$21</xm:f>
          </x14:formula1>
          <xm:sqref>P11:P12 P22:P23 E22:E23 E11:E12</xm:sqref>
        </x14:dataValidation>
        <x14:dataValidation type="list" allowBlank="1" showInputMessage="1" showErrorMessage="1" xr:uid="{A9212E6A-B4F0-4946-8639-0AF392A8C4AB}">
          <x14:formula1>
            <xm:f>'(参考)リスト'!$D$16:$D$18</xm:f>
          </x14:formula1>
          <xm:sqref>P10 P21 E21 E10</xm:sqref>
        </x14:dataValidation>
        <x14:dataValidation type="list" allowBlank="1" showInputMessage="1" showErrorMessage="1" xr:uid="{0BF3E8D6-C067-4AB6-A613-E9158E3DCC21}">
          <x14:formula1>
            <xm:f>'(参考)リスト'!$E$16:$E$27</xm:f>
          </x14:formula1>
          <xm:sqref>P9 P20 E20 E9</xm:sqref>
        </x14:dataValidation>
        <x14:dataValidation type="list" allowBlank="1" showInputMessage="1" showErrorMessage="1" xr:uid="{ED8139BC-FCDD-4BCA-9759-845E869746AE}">
          <x14:formula1>
            <xm:f>'(参考)リスト'!$B$16:$B$21</xm:f>
          </x14:formula1>
          <xm:sqref>P7 P18 E18 E7</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C65D0-83B4-4A1E-8694-33DB79882099}">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793</v>
      </c>
      <c r="F5" s="763"/>
      <c r="G5" s="764"/>
      <c r="H5" s="764"/>
      <c r="I5" s="764"/>
      <c r="J5" s="764"/>
      <c r="K5" s="764"/>
      <c r="L5" s="765"/>
      <c r="M5" s="756" t="s">
        <v>310</v>
      </c>
      <c r="N5" s="758" t="s">
        <v>311</v>
      </c>
      <c r="O5" s="759"/>
      <c r="P5" s="215" t="s">
        <v>793</v>
      </c>
      <c r="Q5" s="760"/>
      <c r="R5" s="761"/>
      <c r="S5" s="761"/>
      <c r="T5" s="761"/>
      <c r="U5" s="761"/>
      <c r="V5" s="761"/>
      <c r="W5" s="762"/>
    </row>
    <row r="6" spans="2:23" s="23" customFormat="1" ht="25.5" customHeight="1" x14ac:dyDescent="0.15">
      <c r="B6" s="757"/>
      <c r="C6" s="758" t="s">
        <v>312</v>
      </c>
      <c r="D6" s="759"/>
      <c r="E6" s="252">
        <v>5</v>
      </c>
      <c r="F6" s="763"/>
      <c r="G6" s="764"/>
      <c r="H6" s="764"/>
      <c r="I6" s="764"/>
      <c r="J6" s="764"/>
      <c r="K6" s="764"/>
      <c r="L6" s="765"/>
      <c r="M6" s="757"/>
      <c r="N6" s="758" t="s">
        <v>312</v>
      </c>
      <c r="O6" s="759"/>
      <c r="P6" s="252">
        <v>6</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499</v>
      </c>
      <c r="F8" s="763"/>
      <c r="G8" s="764"/>
      <c r="H8" s="764"/>
      <c r="I8" s="764"/>
      <c r="J8" s="764"/>
      <c r="K8" s="764"/>
      <c r="L8" s="765"/>
      <c r="M8" s="769"/>
      <c r="N8" s="758" t="s">
        <v>262</v>
      </c>
      <c r="O8" s="759"/>
      <c r="P8" s="215" t="s">
        <v>495</v>
      </c>
      <c r="Q8" s="763"/>
      <c r="R8" s="764"/>
      <c r="S8" s="764"/>
      <c r="T8" s="764"/>
      <c r="U8" s="764"/>
      <c r="V8" s="764"/>
      <c r="W8" s="765"/>
    </row>
    <row r="9" spans="2:23" s="23" customFormat="1" ht="25.5" customHeight="1" x14ac:dyDescent="0.15">
      <c r="B9" s="770" t="s">
        <v>264</v>
      </c>
      <c r="C9" s="771"/>
      <c r="D9" s="772"/>
      <c r="E9" s="251" t="s">
        <v>472</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629</v>
      </c>
      <c r="F12" s="763"/>
      <c r="G12" s="764"/>
      <c r="H12" s="764"/>
      <c r="I12" s="764"/>
      <c r="J12" s="764"/>
      <c r="K12" s="764"/>
      <c r="L12" s="765"/>
      <c r="M12" s="757"/>
      <c r="N12" s="773" t="s">
        <v>274</v>
      </c>
      <c r="O12" s="773"/>
      <c r="P12" s="228" t="s">
        <v>629</v>
      </c>
      <c r="Q12" s="766"/>
      <c r="R12" s="767"/>
      <c r="S12" s="767"/>
      <c r="T12" s="767"/>
      <c r="U12" s="767"/>
      <c r="V12" s="767"/>
      <c r="W12" s="768"/>
    </row>
    <row r="13" spans="2:23" s="23" customFormat="1" ht="25.5" customHeight="1" x14ac:dyDescent="0.15">
      <c r="B13" s="778" t="s">
        <v>316</v>
      </c>
      <c r="C13" s="778"/>
      <c r="D13" s="778"/>
      <c r="E13" s="790" t="s">
        <v>802</v>
      </c>
      <c r="F13" s="790"/>
      <c r="G13" s="790"/>
      <c r="H13" s="778" t="s">
        <v>317</v>
      </c>
      <c r="I13" s="778"/>
      <c r="J13" s="790" t="s">
        <v>802</v>
      </c>
      <c r="K13" s="790"/>
      <c r="L13" s="790"/>
      <c r="M13" s="778" t="s">
        <v>316</v>
      </c>
      <c r="N13" s="778"/>
      <c r="O13" s="778"/>
      <c r="P13" s="790" t="s">
        <v>646</v>
      </c>
      <c r="Q13" s="790"/>
      <c r="R13" s="790"/>
      <c r="S13" s="778" t="s">
        <v>317</v>
      </c>
      <c r="T13" s="778"/>
      <c r="U13" s="790" t="s">
        <v>646</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1066</v>
      </c>
      <c r="F15" s="775"/>
      <c r="G15" s="775"/>
      <c r="H15" s="775"/>
      <c r="I15" s="775"/>
      <c r="J15" s="775"/>
      <c r="K15" s="775"/>
      <c r="L15" s="776"/>
      <c r="M15" s="773" t="s">
        <v>320</v>
      </c>
      <c r="N15" s="773"/>
      <c r="O15" s="773"/>
      <c r="P15" s="774" t="s">
        <v>1067</v>
      </c>
      <c r="Q15" s="775"/>
      <c r="R15" s="775"/>
      <c r="S15" s="775"/>
      <c r="T15" s="775"/>
      <c r="U15" s="775"/>
      <c r="V15" s="775"/>
      <c r="W15" s="776"/>
    </row>
    <row r="16" spans="2:23" s="23" customFormat="1" ht="25.5" customHeight="1" x14ac:dyDescent="0.15">
      <c r="B16" s="777" t="s">
        <v>310</v>
      </c>
      <c r="C16" s="777" t="s">
        <v>311</v>
      </c>
      <c r="D16" s="777"/>
      <c r="E16" s="215" t="s">
        <v>803</v>
      </c>
      <c r="F16" s="763"/>
      <c r="G16" s="764"/>
      <c r="H16" s="764"/>
      <c r="I16" s="764"/>
      <c r="J16" s="764"/>
      <c r="K16" s="764"/>
      <c r="L16" s="765"/>
      <c r="M16" s="777" t="s">
        <v>310</v>
      </c>
      <c r="N16" s="777" t="s">
        <v>311</v>
      </c>
      <c r="O16" s="777"/>
      <c r="P16" s="215" t="s">
        <v>803</v>
      </c>
      <c r="Q16" s="760"/>
      <c r="R16" s="761"/>
      <c r="S16" s="761"/>
      <c r="T16" s="761"/>
      <c r="U16" s="761"/>
      <c r="V16" s="761"/>
      <c r="W16" s="762"/>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497</v>
      </c>
      <c r="F19" s="763"/>
      <c r="G19" s="764"/>
      <c r="H19" s="764"/>
      <c r="I19" s="764"/>
      <c r="J19" s="764"/>
      <c r="K19" s="764"/>
      <c r="L19" s="765"/>
      <c r="M19" s="777"/>
      <c r="N19" s="777" t="s">
        <v>262</v>
      </c>
      <c r="O19" s="777"/>
      <c r="P19" s="215" t="s">
        <v>495</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623</v>
      </c>
      <c r="Q23" s="766"/>
      <c r="R23" s="767"/>
      <c r="S23" s="767"/>
      <c r="T23" s="767"/>
      <c r="U23" s="767"/>
      <c r="V23" s="767"/>
      <c r="W23" s="768"/>
    </row>
    <row r="24" spans="2:24" s="23" customFormat="1" ht="25.5" customHeight="1" x14ac:dyDescent="0.15">
      <c r="B24" s="778" t="s">
        <v>316</v>
      </c>
      <c r="C24" s="778"/>
      <c r="D24" s="778"/>
      <c r="E24" s="799" t="s">
        <v>788</v>
      </c>
      <c r="F24" s="790"/>
      <c r="G24" s="790"/>
      <c r="H24" s="778" t="s">
        <v>317</v>
      </c>
      <c r="I24" s="778"/>
      <c r="J24" s="799" t="s">
        <v>757</v>
      </c>
      <c r="K24" s="790"/>
      <c r="L24" s="790"/>
      <c r="M24" s="778" t="s">
        <v>316</v>
      </c>
      <c r="N24" s="778"/>
      <c r="O24" s="778"/>
      <c r="P24" s="799" t="s">
        <v>652</v>
      </c>
      <c r="Q24" s="790"/>
      <c r="R24" s="790"/>
      <c r="S24" s="778" t="s">
        <v>317</v>
      </c>
      <c r="T24" s="778"/>
      <c r="U24" s="779" t="s">
        <v>804</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1022</v>
      </c>
      <c r="F26" s="775"/>
      <c r="G26" s="775"/>
      <c r="H26" s="775"/>
      <c r="I26" s="775"/>
      <c r="J26" s="775"/>
      <c r="K26" s="775"/>
      <c r="L26" s="776"/>
      <c r="M26" s="773" t="s">
        <v>320</v>
      </c>
      <c r="N26" s="773"/>
      <c r="O26" s="773"/>
      <c r="P26" s="774" t="s">
        <v>968</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6:W26"/>
    <mergeCell ref="M26:O26"/>
    <mergeCell ref="C27:L28"/>
    <mergeCell ref="B25:D25"/>
    <mergeCell ref="P25:R25"/>
    <mergeCell ref="S25:T25"/>
    <mergeCell ref="U25:W25"/>
    <mergeCell ref="M25:O25"/>
    <mergeCell ref="B24:D24"/>
    <mergeCell ref="P24:R24"/>
    <mergeCell ref="S24:T24"/>
    <mergeCell ref="U24:W24"/>
    <mergeCell ref="M24:O24"/>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N22:O22"/>
    <mergeCell ref="Q16:W23"/>
    <mergeCell ref="M16:M17"/>
    <mergeCell ref="N16:O16"/>
    <mergeCell ref="H24:I24"/>
    <mergeCell ref="J24:L24"/>
    <mergeCell ref="B14:D14"/>
    <mergeCell ref="P14:R14"/>
    <mergeCell ref="S14:T14"/>
    <mergeCell ref="U14:W14"/>
    <mergeCell ref="M14:O14"/>
    <mergeCell ref="C23:D23"/>
    <mergeCell ref="N23:O23"/>
    <mergeCell ref="B10:B12"/>
    <mergeCell ref="C10:D10"/>
    <mergeCell ref="M10:M12"/>
    <mergeCell ref="N10:O10"/>
    <mergeCell ref="C11:D11"/>
    <mergeCell ref="N11:O11"/>
    <mergeCell ref="C12:D12"/>
    <mergeCell ref="N12:O12"/>
    <mergeCell ref="E26:L26"/>
    <mergeCell ref="B16:B17"/>
    <mergeCell ref="C16:D16"/>
    <mergeCell ref="E25:G25"/>
    <mergeCell ref="H25:I25"/>
    <mergeCell ref="J25:L25"/>
    <mergeCell ref="B13:D13"/>
    <mergeCell ref="B26:D26"/>
    <mergeCell ref="B5:B6"/>
    <mergeCell ref="C5:D5"/>
    <mergeCell ref="Q5:W12"/>
    <mergeCell ref="M5:M6"/>
    <mergeCell ref="N5:O5"/>
    <mergeCell ref="F5:L12"/>
    <mergeCell ref="F16:L23"/>
    <mergeCell ref="C6:D6"/>
    <mergeCell ref="N6:O6"/>
    <mergeCell ref="B7:B8"/>
    <mergeCell ref="C7:D7"/>
    <mergeCell ref="M7:M8"/>
    <mergeCell ref="N7:O7"/>
    <mergeCell ref="C8:D8"/>
    <mergeCell ref="N8:O8"/>
    <mergeCell ref="B9:D9"/>
    <mergeCell ref="E15:L15"/>
    <mergeCell ref="H13:I13"/>
    <mergeCell ref="J13:L13"/>
    <mergeCell ref="E14:G14"/>
    <mergeCell ref="H14:I14"/>
    <mergeCell ref="J14:L14"/>
    <mergeCell ref="E13:G13"/>
    <mergeCell ref="M9:O9"/>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P17 E17 E6" xr:uid="{5129C058-B5F6-4C10-BE4F-A13EB6B99EEC}"/>
    <dataValidation type="list" allowBlank="1" showInputMessage="1" showErrorMessage="1" sqref="P8 P19 E19 E8" xr:uid="{04F36796-D02E-4EF8-AF76-346E72EE26E7}">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30C90BB-1D2A-403F-AEFB-7FAE5D878227}">
          <x14:formula1>
            <xm:f>'(参考)リスト'!$F$16:$F$21</xm:f>
          </x14:formula1>
          <xm:sqref>P11:P12 P22:P23 E22:E23 E11:E12</xm:sqref>
        </x14:dataValidation>
        <x14:dataValidation type="list" allowBlank="1" showInputMessage="1" showErrorMessage="1" xr:uid="{0699BB6E-E0C8-4E89-8696-3D95535B585A}">
          <x14:formula1>
            <xm:f>'(参考)リスト'!$D$16:$D$18</xm:f>
          </x14:formula1>
          <xm:sqref>P10 P21 E21 E10</xm:sqref>
        </x14:dataValidation>
        <x14:dataValidation type="list" allowBlank="1" showInputMessage="1" showErrorMessage="1" xr:uid="{3495ECC8-903B-443E-BD5B-85269E3153C7}">
          <x14:formula1>
            <xm:f>'(参考)リスト'!$E$16:$E$27</xm:f>
          </x14:formula1>
          <xm:sqref>P9 P20 E20 E9</xm:sqref>
        </x14:dataValidation>
        <x14:dataValidation type="list" allowBlank="1" showInputMessage="1" showErrorMessage="1" xr:uid="{D2FC701B-73A7-46BB-815E-258CE8F88BCF}">
          <x14:formula1>
            <xm:f>'(参考)リスト'!$B$16:$B$21</xm:f>
          </x14:formula1>
          <xm:sqref>P7 P18 E18 E7</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20CD7-958E-4935-885B-7EA8683EB3B3}">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805</v>
      </c>
      <c r="F5" s="763"/>
      <c r="G5" s="764"/>
      <c r="H5" s="764"/>
      <c r="I5" s="764"/>
      <c r="J5" s="764"/>
      <c r="K5" s="764"/>
      <c r="L5" s="765"/>
      <c r="M5" s="756" t="s">
        <v>310</v>
      </c>
      <c r="N5" s="758" t="s">
        <v>311</v>
      </c>
      <c r="O5" s="759"/>
      <c r="P5" s="215" t="s">
        <v>805</v>
      </c>
      <c r="Q5" s="760"/>
      <c r="R5" s="761"/>
      <c r="S5" s="761"/>
      <c r="T5" s="761"/>
      <c r="U5" s="761"/>
      <c r="V5" s="761"/>
      <c r="W5" s="762"/>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499</v>
      </c>
      <c r="F8" s="763"/>
      <c r="G8" s="764"/>
      <c r="H8" s="764"/>
      <c r="I8" s="764"/>
      <c r="J8" s="764"/>
      <c r="K8" s="764"/>
      <c r="L8" s="765"/>
      <c r="M8" s="769"/>
      <c r="N8" s="758" t="s">
        <v>262</v>
      </c>
      <c r="O8" s="759"/>
      <c r="P8" s="215" t="s">
        <v>495</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498</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9" t="s">
        <v>806</v>
      </c>
      <c r="F13" s="790"/>
      <c r="G13" s="790"/>
      <c r="H13" s="778" t="s">
        <v>317</v>
      </c>
      <c r="I13" s="778"/>
      <c r="J13" s="799" t="s">
        <v>806</v>
      </c>
      <c r="K13" s="790"/>
      <c r="L13" s="790"/>
      <c r="M13" s="778" t="s">
        <v>316</v>
      </c>
      <c r="N13" s="778"/>
      <c r="O13" s="778"/>
      <c r="P13" s="779" t="s">
        <v>927</v>
      </c>
      <c r="Q13" s="780"/>
      <c r="R13" s="781"/>
      <c r="S13" s="778" t="s">
        <v>317</v>
      </c>
      <c r="T13" s="778"/>
      <c r="U13" s="786" t="s">
        <v>687</v>
      </c>
      <c r="V13" s="787"/>
      <c r="W13" s="788"/>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1023</v>
      </c>
      <c r="F15" s="775"/>
      <c r="G15" s="775"/>
      <c r="H15" s="775"/>
      <c r="I15" s="775"/>
      <c r="J15" s="775"/>
      <c r="K15" s="775"/>
      <c r="L15" s="776"/>
      <c r="M15" s="773" t="s">
        <v>320</v>
      </c>
      <c r="N15" s="773"/>
      <c r="O15" s="773"/>
      <c r="P15" s="774" t="s">
        <v>955</v>
      </c>
      <c r="Q15" s="775"/>
      <c r="R15" s="775"/>
      <c r="S15" s="775"/>
      <c r="T15" s="775"/>
      <c r="U15" s="775"/>
      <c r="V15" s="775"/>
      <c r="W15" s="776"/>
    </row>
    <row r="16" spans="2:23" s="23" customFormat="1" ht="25.5" customHeight="1" x14ac:dyDescent="0.15">
      <c r="B16" s="777" t="s">
        <v>310</v>
      </c>
      <c r="C16" s="777" t="s">
        <v>311</v>
      </c>
      <c r="D16" s="777"/>
      <c r="E16" s="215" t="s">
        <v>807</v>
      </c>
      <c r="F16" s="760"/>
      <c r="G16" s="761"/>
      <c r="H16" s="761"/>
      <c r="I16" s="761"/>
      <c r="J16" s="761"/>
      <c r="K16" s="761"/>
      <c r="L16" s="762"/>
      <c r="M16" s="777" t="s">
        <v>310</v>
      </c>
      <c r="N16" s="777" t="s">
        <v>311</v>
      </c>
      <c r="O16" s="777"/>
      <c r="P16" s="215" t="s">
        <v>807</v>
      </c>
      <c r="Q16" s="763"/>
      <c r="R16" s="764"/>
      <c r="S16" s="764"/>
      <c r="T16" s="764"/>
      <c r="U16" s="764"/>
      <c r="V16" s="764"/>
      <c r="W16" s="765"/>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499</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808</v>
      </c>
      <c r="F24" s="780"/>
      <c r="G24" s="781"/>
      <c r="H24" s="778" t="s">
        <v>317</v>
      </c>
      <c r="I24" s="778"/>
      <c r="J24" s="790" t="s">
        <v>808</v>
      </c>
      <c r="K24" s="790"/>
      <c r="L24" s="790"/>
      <c r="M24" s="778" t="s">
        <v>316</v>
      </c>
      <c r="N24" s="778"/>
      <c r="O24" s="778"/>
      <c r="P24" s="799" t="s">
        <v>810</v>
      </c>
      <c r="Q24" s="790"/>
      <c r="R24" s="790"/>
      <c r="S24" s="778" t="s">
        <v>317</v>
      </c>
      <c r="T24" s="778"/>
      <c r="U24" s="799" t="s">
        <v>809</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1024</v>
      </c>
      <c r="F26" s="775"/>
      <c r="G26" s="775"/>
      <c r="H26" s="775"/>
      <c r="I26" s="775"/>
      <c r="J26" s="775"/>
      <c r="K26" s="775"/>
      <c r="L26" s="776"/>
      <c r="M26" s="773" t="s">
        <v>320</v>
      </c>
      <c r="N26" s="773"/>
      <c r="O26" s="773"/>
      <c r="P26" s="774" t="s">
        <v>1025</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E25:G25"/>
    <mergeCell ref="H25:I25"/>
    <mergeCell ref="J25:L25"/>
    <mergeCell ref="E26:L26"/>
    <mergeCell ref="B26:D26"/>
    <mergeCell ref="P26:W26"/>
    <mergeCell ref="M26:O26"/>
    <mergeCell ref="C27:L28"/>
    <mergeCell ref="B25:D25"/>
    <mergeCell ref="P25:R25"/>
    <mergeCell ref="S25:T25"/>
    <mergeCell ref="U25:W25"/>
    <mergeCell ref="M25:O25"/>
    <mergeCell ref="B24:D24"/>
    <mergeCell ref="P24:R24"/>
    <mergeCell ref="S24:T24"/>
    <mergeCell ref="U24:W24"/>
    <mergeCell ref="M24:O24"/>
    <mergeCell ref="E24:G24"/>
    <mergeCell ref="H24:I24"/>
    <mergeCell ref="J24:L24"/>
    <mergeCell ref="B20:D20"/>
    <mergeCell ref="M20:O20"/>
    <mergeCell ref="B21:B23"/>
    <mergeCell ref="C21:D21"/>
    <mergeCell ref="M21:M23"/>
    <mergeCell ref="N21:O21"/>
    <mergeCell ref="C22:D22"/>
    <mergeCell ref="N22:O22"/>
    <mergeCell ref="C23:D23"/>
    <mergeCell ref="N23:O23"/>
    <mergeCell ref="F16:L23"/>
    <mergeCell ref="N17:O17"/>
    <mergeCell ref="B18:B19"/>
    <mergeCell ref="C18:D18"/>
    <mergeCell ref="M18:M19"/>
    <mergeCell ref="N18:O18"/>
    <mergeCell ref="C19:D19"/>
    <mergeCell ref="N19:O19"/>
    <mergeCell ref="B15:D15"/>
    <mergeCell ref="E15:L15"/>
    <mergeCell ref="M15:O15"/>
    <mergeCell ref="P15:W15"/>
    <mergeCell ref="B16:B17"/>
    <mergeCell ref="C16:D16"/>
    <mergeCell ref="Q16:W23"/>
    <mergeCell ref="M16:M17"/>
    <mergeCell ref="N16:O16"/>
    <mergeCell ref="C17:D17"/>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17 P6 E6 E17" xr:uid="{D885C6AA-4815-427A-8488-0954E84F5D20}"/>
    <dataValidation type="list" allowBlank="1" showInputMessage="1" showErrorMessage="1" sqref="P19 E8 P8 E19" xr:uid="{9CDFAAFA-1815-4A4C-948C-8E6DB8FB6EE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D1472A-070A-461C-9A40-4C772C522194}">
          <x14:formula1>
            <xm:f>'(参考)リスト'!$F$16:$F$21</xm:f>
          </x14:formula1>
          <xm:sqref>P11:P12 P22:P23 E11:E12 E22:E23</xm:sqref>
        </x14:dataValidation>
        <x14:dataValidation type="list" allowBlank="1" showInputMessage="1" showErrorMessage="1" xr:uid="{2746E6EA-1ABA-4F3B-8BE8-A017DD69FF57}">
          <x14:formula1>
            <xm:f>'(参考)リスト'!$D$16:$D$18</xm:f>
          </x14:formula1>
          <xm:sqref>P10 P21 E10 E21</xm:sqref>
        </x14:dataValidation>
        <x14:dataValidation type="list" allowBlank="1" showInputMessage="1" showErrorMessage="1" xr:uid="{8A39D995-2B97-487D-ADC2-085E587B1232}">
          <x14:formula1>
            <xm:f>'(参考)リスト'!$E$16:$E$27</xm:f>
          </x14:formula1>
          <xm:sqref>P9 P20 E9 E20</xm:sqref>
        </x14:dataValidation>
        <x14:dataValidation type="list" allowBlank="1" showInputMessage="1" showErrorMessage="1" xr:uid="{2B652946-CE62-44C2-A82B-1BD78527C8A1}">
          <x14:formula1>
            <xm:f>'(参考)リスト'!$B$16:$B$21</xm:f>
          </x14:formula1>
          <xm:sqref>P7 P18 E7 E18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807</v>
      </c>
      <c r="F5" s="760"/>
      <c r="G5" s="761"/>
      <c r="H5" s="761"/>
      <c r="I5" s="761"/>
      <c r="J5" s="761"/>
      <c r="K5" s="761"/>
      <c r="L5" s="762"/>
      <c r="M5" s="756" t="s">
        <v>310</v>
      </c>
      <c r="N5" s="758" t="s">
        <v>311</v>
      </c>
      <c r="O5" s="759"/>
      <c r="P5" s="215" t="s">
        <v>812</v>
      </c>
      <c r="Q5" s="763"/>
      <c r="R5" s="764"/>
      <c r="S5" s="764"/>
      <c r="T5" s="764"/>
      <c r="U5" s="764"/>
      <c r="V5" s="764"/>
      <c r="W5" s="765"/>
    </row>
    <row r="6" spans="2:23" s="23" customFormat="1" ht="25.5" customHeight="1" x14ac:dyDescent="0.15">
      <c r="B6" s="757"/>
      <c r="C6" s="758" t="s">
        <v>312</v>
      </c>
      <c r="D6" s="759"/>
      <c r="E6" s="252">
        <v>3</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506</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99" t="s">
        <v>811</v>
      </c>
      <c r="F13" s="790"/>
      <c r="G13" s="790"/>
      <c r="H13" s="778" t="s">
        <v>317</v>
      </c>
      <c r="I13" s="778"/>
      <c r="J13" s="786" t="s">
        <v>687</v>
      </c>
      <c r="K13" s="787"/>
      <c r="L13" s="788"/>
      <c r="M13" s="778" t="s">
        <v>316</v>
      </c>
      <c r="N13" s="778"/>
      <c r="O13" s="778"/>
      <c r="P13" s="799" t="s">
        <v>813</v>
      </c>
      <c r="Q13" s="790"/>
      <c r="R13" s="790"/>
      <c r="S13" s="778" t="s">
        <v>317</v>
      </c>
      <c r="T13" s="778"/>
      <c r="U13" s="799" t="s">
        <v>813</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1026</v>
      </c>
      <c r="F15" s="775"/>
      <c r="G15" s="775"/>
      <c r="H15" s="775"/>
      <c r="I15" s="775"/>
      <c r="J15" s="775"/>
      <c r="K15" s="775"/>
      <c r="L15" s="776"/>
      <c r="M15" s="773" t="s">
        <v>320</v>
      </c>
      <c r="N15" s="773"/>
      <c r="O15" s="773"/>
      <c r="P15" s="774" t="s">
        <v>1027</v>
      </c>
      <c r="Q15" s="775"/>
      <c r="R15" s="775"/>
      <c r="S15" s="775"/>
      <c r="T15" s="775"/>
      <c r="U15" s="775"/>
      <c r="V15" s="775"/>
      <c r="W15" s="776"/>
    </row>
    <row r="16" spans="2:23" s="23" customFormat="1" ht="25.5" customHeight="1" x14ac:dyDescent="0.15">
      <c r="B16" s="777" t="s">
        <v>310</v>
      </c>
      <c r="C16" s="777" t="s">
        <v>311</v>
      </c>
      <c r="D16" s="777"/>
      <c r="E16" s="215" t="s">
        <v>812</v>
      </c>
      <c r="F16" s="760"/>
      <c r="G16" s="761"/>
      <c r="H16" s="761"/>
      <c r="I16" s="761"/>
      <c r="J16" s="761"/>
      <c r="K16" s="761"/>
      <c r="L16" s="762"/>
      <c r="M16" s="777" t="s">
        <v>310</v>
      </c>
      <c r="N16" s="777" t="s">
        <v>311</v>
      </c>
      <c r="O16" s="777"/>
      <c r="P16" s="215" t="s">
        <v>812</v>
      </c>
      <c r="Q16" s="763"/>
      <c r="R16" s="764"/>
      <c r="S16" s="764"/>
      <c r="T16" s="764"/>
      <c r="U16" s="764"/>
      <c r="V16" s="764"/>
      <c r="W16" s="765"/>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815</v>
      </c>
      <c r="F24" s="780"/>
      <c r="G24" s="781"/>
      <c r="H24" s="778" t="s">
        <v>317</v>
      </c>
      <c r="I24" s="778"/>
      <c r="J24" s="790" t="s">
        <v>814</v>
      </c>
      <c r="K24" s="790"/>
      <c r="L24" s="790"/>
      <c r="M24" s="778" t="s">
        <v>316</v>
      </c>
      <c r="N24" s="778"/>
      <c r="O24" s="778"/>
      <c r="P24" s="779" t="s">
        <v>816</v>
      </c>
      <c r="Q24" s="780"/>
      <c r="R24" s="781"/>
      <c r="S24" s="778" t="s">
        <v>317</v>
      </c>
      <c r="T24" s="778"/>
      <c r="U24" s="799" t="s">
        <v>817</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1028</v>
      </c>
      <c r="F26" s="775"/>
      <c r="G26" s="775"/>
      <c r="H26" s="775"/>
      <c r="I26" s="775"/>
      <c r="J26" s="775"/>
      <c r="K26" s="775"/>
      <c r="L26" s="776"/>
      <c r="M26" s="773" t="s">
        <v>320</v>
      </c>
      <c r="N26" s="773"/>
      <c r="O26" s="773"/>
      <c r="P26" s="774" t="s">
        <v>1029</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P24:R24"/>
    <mergeCell ref="S24:T24"/>
    <mergeCell ref="H24:I24"/>
    <mergeCell ref="J24:L24"/>
    <mergeCell ref="F5:L12"/>
    <mergeCell ref="B26:D26"/>
    <mergeCell ref="P26:W26"/>
    <mergeCell ref="M26:O26"/>
    <mergeCell ref="C27:L28"/>
    <mergeCell ref="B15:D15"/>
    <mergeCell ref="P15:W15"/>
    <mergeCell ref="M15:O15"/>
    <mergeCell ref="E26:L26"/>
    <mergeCell ref="B16:B17"/>
    <mergeCell ref="C16:D16"/>
    <mergeCell ref="Q16:W23"/>
    <mergeCell ref="B20:D20"/>
    <mergeCell ref="M20:O20"/>
    <mergeCell ref="C19:D19"/>
    <mergeCell ref="N19:O19"/>
    <mergeCell ref="B25:D25"/>
    <mergeCell ref="P25:R25"/>
    <mergeCell ref="S25:T25"/>
    <mergeCell ref="U25:W25"/>
    <mergeCell ref="M25:O25"/>
    <mergeCell ref="B24:D24"/>
    <mergeCell ref="N16:O16"/>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B14:D14"/>
    <mergeCell ref="P14:R14"/>
    <mergeCell ref="S14:T14"/>
    <mergeCell ref="U14:W14"/>
    <mergeCell ref="M14:O14"/>
    <mergeCell ref="E25:G25"/>
    <mergeCell ref="H25:I25"/>
    <mergeCell ref="J25:L25"/>
    <mergeCell ref="B13:D13"/>
    <mergeCell ref="P13:R13"/>
    <mergeCell ref="S13:T13"/>
    <mergeCell ref="U13:W13"/>
    <mergeCell ref="M13:O13"/>
    <mergeCell ref="E24:G24"/>
    <mergeCell ref="E15:L15"/>
    <mergeCell ref="H13:I13"/>
    <mergeCell ref="J13:L13"/>
    <mergeCell ref="E14:G14"/>
    <mergeCell ref="H14:I14"/>
    <mergeCell ref="J14:L14"/>
    <mergeCell ref="E13:G13"/>
    <mergeCell ref="U24:W24"/>
    <mergeCell ref="M24:O24"/>
    <mergeCell ref="M16:M17"/>
    <mergeCell ref="B5:B6"/>
    <mergeCell ref="C5:D5"/>
    <mergeCell ref="Q5:W12"/>
    <mergeCell ref="M5:M6"/>
    <mergeCell ref="N5:O5"/>
    <mergeCell ref="F16:L23"/>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11"/>
  <dataValidations count="2">
    <dataValidation type="list" allowBlank="1" showInputMessage="1" showErrorMessage="1" sqref="P19 P8 E19 E8" xr:uid="{1E652353-E9C9-4160-A807-B00C339765BC}">
      <formula1>INDIRECT(E7)</formula1>
    </dataValidation>
    <dataValidation allowBlank="1" showInputMessage="1" showErrorMessage="1" prompt="覆工スパン毎に連番を記入。_x000a_数値で入力する。" sqref="E17 P17 P6 E6" xr:uid="{C7209D6C-279C-4AC0-9BD3-7BE8878DFDC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E18 P18 P7 E7</xm:sqref>
        </x14:dataValidation>
        <x14:dataValidation type="list" allowBlank="1" showInputMessage="1" showErrorMessage="1" xr:uid="{C95F2F41-91B1-4803-B27C-8AFC91D5B29B}">
          <x14:formula1>
            <xm:f>'(参考)リスト'!$E$16:$E$27</xm:f>
          </x14:formula1>
          <xm:sqref>E20 P20 P9 E9</xm:sqref>
        </x14:dataValidation>
        <x14:dataValidation type="list" allowBlank="1" showInputMessage="1" showErrorMessage="1" xr:uid="{A3615ED4-E5C7-4FFA-8012-EA5C478285FE}">
          <x14:formula1>
            <xm:f>'(参考)リスト'!$D$16:$D$18</xm:f>
          </x14:formula1>
          <xm:sqref>E21 P21 P10 E10</xm:sqref>
        </x14:dataValidation>
        <x14:dataValidation type="list" allowBlank="1" showInputMessage="1" showErrorMessage="1" xr:uid="{05041185-BF1D-4F18-B031-13BD3EC6A71E}">
          <x14:formula1>
            <xm:f>'(参考)リスト'!$F$16:$F$21</xm:f>
          </x14:formula1>
          <xm:sqref>E22:E23 P22:P23 P11:P12 E11:E12</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5431-6F31-425C-8619-D7CD72AF670E}">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812</v>
      </c>
      <c r="F5" s="760"/>
      <c r="G5" s="761"/>
      <c r="H5" s="761"/>
      <c r="I5" s="761"/>
      <c r="J5" s="761"/>
      <c r="K5" s="761"/>
      <c r="L5" s="762"/>
      <c r="M5" s="756" t="s">
        <v>310</v>
      </c>
      <c r="N5" s="758" t="s">
        <v>311</v>
      </c>
      <c r="O5" s="759"/>
      <c r="P5" s="215" t="s">
        <v>812</v>
      </c>
      <c r="Q5" s="763"/>
      <c r="R5" s="764"/>
      <c r="S5" s="764"/>
      <c r="T5" s="764"/>
      <c r="U5" s="764"/>
      <c r="V5" s="764"/>
      <c r="W5" s="765"/>
    </row>
    <row r="6" spans="2:23" s="23" customFormat="1" ht="25.5" customHeight="1" x14ac:dyDescent="0.15">
      <c r="B6" s="757"/>
      <c r="C6" s="758" t="s">
        <v>312</v>
      </c>
      <c r="D6" s="759"/>
      <c r="E6" s="252">
        <v>4</v>
      </c>
      <c r="F6" s="763"/>
      <c r="G6" s="764"/>
      <c r="H6" s="764"/>
      <c r="I6" s="764"/>
      <c r="J6" s="764"/>
      <c r="K6" s="764"/>
      <c r="L6" s="765"/>
      <c r="M6" s="757"/>
      <c r="N6" s="758" t="s">
        <v>312</v>
      </c>
      <c r="O6" s="759"/>
      <c r="P6" s="252">
        <v>5</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512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498</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96" t="s">
        <v>728</v>
      </c>
      <c r="F13" s="797"/>
      <c r="G13" s="798"/>
      <c r="H13" s="778" t="s">
        <v>317</v>
      </c>
      <c r="I13" s="778"/>
      <c r="J13" s="779" t="s">
        <v>818</v>
      </c>
      <c r="K13" s="780"/>
      <c r="L13" s="781"/>
      <c r="M13" s="778" t="s">
        <v>316</v>
      </c>
      <c r="N13" s="778"/>
      <c r="O13" s="778"/>
      <c r="P13" s="796" t="s">
        <v>819</v>
      </c>
      <c r="Q13" s="797"/>
      <c r="R13" s="798"/>
      <c r="S13" s="778" t="s">
        <v>317</v>
      </c>
      <c r="T13" s="778"/>
      <c r="U13" s="786" t="s">
        <v>687</v>
      </c>
      <c r="V13" s="787"/>
      <c r="W13" s="788"/>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950</v>
      </c>
      <c r="F15" s="775"/>
      <c r="G15" s="775"/>
      <c r="H15" s="775"/>
      <c r="I15" s="775"/>
      <c r="J15" s="775"/>
      <c r="K15" s="775"/>
      <c r="L15" s="776"/>
      <c r="M15" s="773" t="s">
        <v>320</v>
      </c>
      <c r="N15" s="773"/>
      <c r="O15" s="773"/>
      <c r="P15" s="774" t="s">
        <v>1068</v>
      </c>
      <c r="Q15" s="775"/>
      <c r="R15" s="775"/>
      <c r="S15" s="775"/>
      <c r="T15" s="775"/>
      <c r="U15" s="775"/>
      <c r="V15" s="775"/>
      <c r="W15" s="776"/>
    </row>
    <row r="16" spans="2:23" s="23" customFormat="1" ht="25.5" customHeight="1" x14ac:dyDescent="0.15">
      <c r="B16" s="777" t="s">
        <v>310</v>
      </c>
      <c r="C16" s="777" t="s">
        <v>311</v>
      </c>
      <c r="D16" s="777"/>
      <c r="E16" s="215" t="s">
        <v>812</v>
      </c>
      <c r="F16" s="760"/>
      <c r="G16" s="761"/>
      <c r="H16" s="761"/>
      <c r="I16" s="761"/>
      <c r="J16" s="761"/>
      <c r="K16" s="761"/>
      <c r="L16" s="762"/>
      <c r="M16" s="777" t="s">
        <v>310</v>
      </c>
      <c r="N16" s="777" t="s">
        <v>311</v>
      </c>
      <c r="O16" s="777"/>
      <c r="P16" s="215" t="s">
        <v>820</v>
      </c>
      <c r="Q16" s="763"/>
      <c r="R16" s="764"/>
      <c r="S16" s="764"/>
      <c r="T16" s="764"/>
      <c r="U16" s="764"/>
      <c r="V16" s="764"/>
      <c r="W16" s="765"/>
    </row>
    <row r="17" spans="2:24" s="23" customFormat="1" ht="25.5" customHeight="1" x14ac:dyDescent="0.15">
      <c r="B17" s="777"/>
      <c r="C17" s="777" t="s">
        <v>312</v>
      </c>
      <c r="D17" s="777"/>
      <c r="E17" s="252">
        <v>6</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788</v>
      </c>
      <c r="F24" s="780"/>
      <c r="G24" s="781"/>
      <c r="H24" s="778" t="s">
        <v>317</v>
      </c>
      <c r="I24" s="778"/>
      <c r="J24" s="786" t="s">
        <v>687</v>
      </c>
      <c r="K24" s="787"/>
      <c r="L24" s="788"/>
      <c r="M24" s="778" t="s">
        <v>316</v>
      </c>
      <c r="N24" s="778"/>
      <c r="O24" s="778"/>
      <c r="P24" s="799" t="s">
        <v>822</v>
      </c>
      <c r="Q24" s="790"/>
      <c r="R24" s="790"/>
      <c r="S24" s="778" t="s">
        <v>317</v>
      </c>
      <c r="T24" s="778"/>
      <c r="U24" s="799" t="s">
        <v>821</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1030</v>
      </c>
      <c r="F26" s="775"/>
      <c r="G26" s="775"/>
      <c r="H26" s="775"/>
      <c r="I26" s="775"/>
      <c r="J26" s="775"/>
      <c r="K26" s="775"/>
      <c r="L26" s="776"/>
      <c r="M26" s="773" t="s">
        <v>320</v>
      </c>
      <c r="N26" s="773"/>
      <c r="O26" s="773"/>
      <c r="P26" s="774" t="s">
        <v>1031</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E14:G14"/>
    <mergeCell ref="H14:I14"/>
    <mergeCell ref="J14:L14"/>
    <mergeCell ref="E13:G13"/>
    <mergeCell ref="F5:L12"/>
    <mergeCell ref="B26:D26"/>
    <mergeCell ref="P26:W26"/>
    <mergeCell ref="M26:O26"/>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E26:L26"/>
    <mergeCell ref="B16:B17"/>
    <mergeCell ref="C16:D16"/>
    <mergeCell ref="Q16:W23"/>
    <mergeCell ref="M16:M17"/>
    <mergeCell ref="N16:O16"/>
    <mergeCell ref="H24:I24"/>
    <mergeCell ref="J24:L24"/>
    <mergeCell ref="C27:L28"/>
    <mergeCell ref="B25:D25"/>
    <mergeCell ref="P25:R25"/>
    <mergeCell ref="S25:T25"/>
    <mergeCell ref="U25:W25"/>
    <mergeCell ref="M25:O25"/>
    <mergeCell ref="B24:D24"/>
    <mergeCell ref="P24:R24"/>
    <mergeCell ref="S24:T24"/>
    <mergeCell ref="U24:W24"/>
    <mergeCell ref="M24:O24"/>
    <mergeCell ref="B14:D14"/>
    <mergeCell ref="P14:R14"/>
    <mergeCell ref="S14:T14"/>
    <mergeCell ref="U14:W14"/>
    <mergeCell ref="M14:O14"/>
    <mergeCell ref="E25:G25"/>
    <mergeCell ref="H25:I25"/>
    <mergeCell ref="J25:L25"/>
    <mergeCell ref="B13:D13"/>
    <mergeCell ref="P13:R13"/>
    <mergeCell ref="S13:T13"/>
    <mergeCell ref="U13:W13"/>
    <mergeCell ref="M13:O13"/>
    <mergeCell ref="E24:G24"/>
    <mergeCell ref="C17:D17"/>
    <mergeCell ref="N18:O18"/>
    <mergeCell ref="C19:D19"/>
    <mergeCell ref="N19:O19"/>
    <mergeCell ref="B15:D15"/>
    <mergeCell ref="P15:W15"/>
    <mergeCell ref="M15:O15"/>
    <mergeCell ref="E15:L15"/>
    <mergeCell ref="H13:I13"/>
    <mergeCell ref="J13:L13"/>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P19 P8 E19 E8" xr:uid="{3A0277AE-408B-40C7-B844-2835F94640B0}">
      <formula1>INDIRECT(E7)</formula1>
    </dataValidation>
    <dataValidation allowBlank="1" showInputMessage="1" showErrorMessage="1" prompt="覆工スパン毎に連番を記入。_x000a_数値で入力する。" sqref="E17 P17 P6 E6" xr:uid="{4EF8411B-E87A-4C6C-828C-B8A251DB98E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31609F-6AA2-4D30-8CFC-9DF521D4CDDC}">
          <x14:formula1>
            <xm:f>'(参考)リスト'!$B$16:$B$21</xm:f>
          </x14:formula1>
          <xm:sqref>E18 P18 P7 E7</xm:sqref>
        </x14:dataValidation>
        <x14:dataValidation type="list" allowBlank="1" showInputMessage="1" showErrorMessage="1" xr:uid="{63E2B40F-8DFE-4025-9A5B-4B51F6216F77}">
          <x14:formula1>
            <xm:f>'(参考)リスト'!$E$16:$E$27</xm:f>
          </x14:formula1>
          <xm:sqref>E20 P20 P9 E9</xm:sqref>
        </x14:dataValidation>
        <x14:dataValidation type="list" allowBlank="1" showInputMessage="1" showErrorMessage="1" xr:uid="{D3C6DD57-E59D-4B5D-B2FD-DE7313C1ED6F}">
          <x14:formula1>
            <xm:f>'(参考)リスト'!$D$16:$D$18</xm:f>
          </x14:formula1>
          <xm:sqref>E21 P21 P10 E10</xm:sqref>
        </x14:dataValidation>
        <x14:dataValidation type="list" allowBlank="1" showInputMessage="1" showErrorMessage="1" xr:uid="{FA55E9AB-388D-421D-8B01-63E7FBC56B4B}">
          <x14:formula1>
            <xm:f>'(参考)リスト'!$F$16:$F$21</xm:f>
          </x14:formula1>
          <xm:sqref>E22:E23 P22:P23 P11:P12 E11:E12</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5B1CB-8DB2-47D8-90A2-7740760EBCB3}">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820</v>
      </c>
      <c r="F5" s="760"/>
      <c r="G5" s="761"/>
      <c r="H5" s="761"/>
      <c r="I5" s="761"/>
      <c r="J5" s="761"/>
      <c r="K5" s="761"/>
      <c r="L5" s="762"/>
      <c r="M5" s="756" t="s">
        <v>310</v>
      </c>
      <c r="N5" s="758" t="s">
        <v>311</v>
      </c>
      <c r="O5" s="759"/>
      <c r="P5" s="215" t="s">
        <v>820</v>
      </c>
      <c r="Q5" s="763"/>
      <c r="R5" s="764"/>
      <c r="S5" s="764"/>
      <c r="T5" s="764"/>
      <c r="U5" s="764"/>
      <c r="V5" s="764"/>
      <c r="W5" s="765"/>
    </row>
    <row r="6" spans="2:23" s="23" customFormat="1" ht="25.5" customHeight="1" x14ac:dyDescent="0.15">
      <c r="B6" s="757"/>
      <c r="C6" s="758" t="s">
        <v>312</v>
      </c>
      <c r="D6" s="759"/>
      <c r="E6" s="252">
        <v>2</v>
      </c>
      <c r="F6" s="763"/>
      <c r="G6" s="764"/>
      <c r="H6" s="764"/>
      <c r="I6" s="764"/>
      <c r="J6" s="764"/>
      <c r="K6" s="764"/>
      <c r="L6" s="765"/>
      <c r="M6" s="757"/>
      <c r="N6" s="758" t="s">
        <v>312</v>
      </c>
      <c r="O6" s="759"/>
      <c r="P6" s="252">
        <v>3</v>
      </c>
      <c r="Q6" s="763"/>
      <c r="R6" s="764"/>
      <c r="S6" s="764"/>
      <c r="T6" s="764"/>
      <c r="U6" s="764"/>
      <c r="V6" s="764"/>
      <c r="W6" s="765"/>
    </row>
    <row r="7" spans="2:23" s="23" customFormat="1" ht="25.5" customHeight="1" x14ac:dyDescent="0.15">
      <c r="B7" s="756" t="s">
        <v>313</v>
      </c>
      <c r="C7" s="758" t="s">
        <v>261</v>
      </c>
      <c r="D7" s="759"/>
      <c r="E7" s="216" t="s">
        <v>489</v>
      </c>
      <c r="F7" s="763"/>
      <c r="G7" s="764"/>
      <c r="H7" s="764"/>
      <c r="I7" s="764"/>
      <c r="J7" s="764"/>
      <c r="K7" s="764"/>
      <c r="L7" s="765"/>
      <c r="M7" s="756" t="s">
        <v>313</v>
      </c>
      <c r="N7" s="758" t="s">
        <v>261</v>
      </c>
      <c r="O7" s="759"/>
      <c r="P7" s="216" t="s">
        <v>489</v>
      </c>
      <c r="Q7" s="763"/>
      <c r="R7" s="764"/>
      <c r="S7" s="764"/>
      <c r="T7" s="764"/>
      <c r="U7" s="764"/>
      <c r="V7" s="764"/>
      <c r="W7" s="765"/>
    </row>
    <row r="8" spans="2:23" s="23" customFormat="1" ht="25.5" customHeight="1" x14ac:dyDescent="0.15">
      <c r="B8" s="769"/>
      <c r="C8" s="758" t="s">
        <v>262</v>
      </c>
      <c r="D8" s="759"/>
      <c r="E8" s="215" t="s">
        <v>512</v>
      </c>
      <c r="F8" s="763"/>
      <c r="G8" s="764"/>
      <c r="H8" s="764"/>
      <c r="I8" s="764"/>
      <c r="J8" s="764"/>
      <c r="K8" s="764"/>
      <c r="L8" s="765"/>
      <c r="M8" s="769"/>
      <c r="N8" s="758" t="s">
        <v>262</v>
      </c>
      <c r="O8" s="759"/>
      <c r="P8" s="215" t="s">
        <v>512</v>
      </c>
      <c r="Q8" s="763"/>
      <c r="R8" s="764"/>
      <c r="S8" s="764"/>
      <c r="T8" s="764"/>
      <c r="U8" s="764"/>
      <c r="V8" s="764"/>
      <c r="W8" s="765"/>
    </row>
    <row r="9" spans="2:23" s="23" customFormat="1" ht="25.5" customHeight="1" x14ac:dyDescent="0.15">
      <c r="B9" s="770" t="s">
        <v>264</v>
      </c>
      <c r="C9" s="771"/>
      <c r="D9" s="772"/>
      <c r="E9" s="251" t="s">
        <v>506</v>
      </c>
      <c r="F9" s="763"/>
      <c r="G9" s="764"/>
      <c r="H9" s="764"/>
      <c r="I9" s="764"/>
      <c r="J9" s="764"/>
      <c r="K9" s="764"/>
      <c r="L9" s="765"/>
      <c r="M9" s="770" t="s">
        <v>264</v>
      </c>
      <c r="N9" s="771"/>
      <c r="O9" s="772"/>
      <c r="P9" s="251" t="s">
        <v>506</v>
      </c>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c r="Q11" s="763"/>
      <c r="R11" s="764"/>
      <c r="S11" s="764"/>
      <c r="T11" s="764"/>
      <c r="U11" s="764"/>
      <c r="V11" s="764"/>
      <c r="W11" s="765"/>
    </row>
    <row r="12" spans="2:23" s="23" customFormat="1" ht="25.5" customHeight="1" x14ac:dyDescent="0.15">
      <c r="B12" s="757"/>
      <c r="C12" s="773" t="s">
        <v>274</v>
      </c>
      <c r="D12" s="773"/>
      <c r="E12" s="228"/>
      <c r="F12" s="766"/>
      <c r="G12" s="767"/>
      <c r="H12" s="767"/>
      <c r="I12" s="767"/>
      <c r="J12" s="767"/>
      <c r="K12" s="767"/>
      <c r="L12" s="768"/>
      <c r="M12" s="757"/>
      <c r="N12" s="773" t="s">
        <v>274</v>
      </c>
      <c r="O12" s="773"/>
      <c r="P12" s="228"/>
      <c r="Q12" s="763"/>
      <c r="R12" s="764"/>
      <c r="S12" s="764"/>
      <c r="T12" s="764"/>
      <c r="U12" s="764"/>
      <c r="V12" s="764"/>
      <c r="W12" s="765"/>
    </row>
    <row r="13" spans="2:23" s="23" customFormat="1" ht="25.5" customHeight="1" x14ac:dyDescent="0.15">
      <c r="B13" s="778" t="s">
        <v>316</v>
      </c>
      <c r="C13" s="778"/>
      <c r="D13" s="778"/>
      <c r="E13" s="779" t="s">
        <v>721</v>
      </c>
      <c r="F13" s="780"/>
      <c r="G13" s="781"/>
      <c r="H13" s="778" t="s">
        <v>317</v>
      </c>
      <c r="I13" s="778"/>
      <c r="J13" s="779" t="s">
        <v>721</v>
      </c>
      <c r="K13" s="780"/>
      <c r="L13" s="781"/>
      <c r="M13" s="778" t="s">
        <v>316</v>
      </c>
      <c r="N13" s="778"/>
      <c r="O13" s="778"/>
      <c r="P13" s="796" t="s">
        <v>726</v>
      </c>
      <c r="Q13" s="797"/>
      <c r="R13" s="798"/>
      <c r="S13" s="778" t="s">
        <v>317</v>
      </c>
      <c r="T13" s="778"/>
      <c r="U13" s="796" t="s">
        <v>726</v>
      </c>
      <c r="V13" s="797"/>
      <c r="W13" s="798"/>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956</v>
      </c>
      <c r="F15" s="775"/>
      <c r="G15" s="775"/>
      <c r="H15" s="775"/>
      <c r="I15" s="775"/>
      <c r="J15" s="775"/>
      <c r="K15" s="775"/>
      <c r="L15" s="776"/>
      <c r="M15" s="773" t="s">
        <v>320</v>
      </c>
      <c r="N15" s="773"/>
      <c r="O15" s="773"/>
      <c r="P15" s="774" t="s">
        <v>952</v>
      </c>
      <c r="Q15" s="775"/>
      <c r="R15" s="775"/>
      <c r="S15" s="775"/>
      <c r="T15" s="775"/>
      <c r="U15" s="775"/>
      <c r="V15" s="775"/>
      <c r="W15" s="776"/>
    </row>
    <row r="16" spans="2:23" s="23" customFormat="1" ht="25.5" customHeight="1" x14ac:dyDescent="0.15">
      <c r="B16" s="777" t="s">
        <v>310</v>
      </c>
      <c r="C16" s="777" t="s">
        <v>311</v>
      </c>
      <c r="D16" s="777"/>
      <c r="E16" s="215" t="s">
        <v>820</v>
      </c>
      <c r="F16" s="760"/>
      <c r="G16" s="761"/>
      <c r="H16" s="761"/>
      <c r="I16" s="761"/>
      <c r="J16" s="761"/>
      <c r="K16" s="761"/>
      <c r="L16" s="762"/>
      <c r="M16" s="777" t="s">
        <v>310</v>
      </c>
      <c r="N16" s="777" t="s">
        <v>311</v>
      </c>
      <c r="O16" s="777"/>
      <c r="P16" s="215" t="s">
        <v>820</v>
      </c>
      <c r="Q16" s="763"/>
      <c r="R16" s="764"/>
      <c r="S16" s="764"/>
      <c r="T16" s="764"/>
      <c r="U16" s="764"/>
      <c r="V16" s="764"/>
      <c r="W16" s="765"/>
    </row>
    <row r="17" spans="2:24" s="23" customFormat="1" ht="25.5" customHeight="1" x14ac:dyDescent="0.15">
      <c r="B17" s="777"/>
      <c r="C17" s="777" t="s">
        <v>312</v>
      </c>
      <c r="D17" s="777"/>
      <c r="E17" s="252">
        <v>4</v>
      </c>
      <c r="F17" s="763"/>
      <c r="G17" s="764"/>
      <c r="H17" s="764"/>
      <c r="I17" s="764"/>
      <c r="J17" s="764"/>
      <c r="K17" s="764"/>
      <c r="L17" s="765"/>
      <c r="M17" s="777"/>
      <c r="N17" s="777" t="s">
        <v>312</v>
      </c>
      <c r="O17" s="777"/>
      <c r="P17" s="252">
        <v>4</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499</v>
      </c>
      <c r="F19" s="763"/>
      <c r="G19" s="764"/>
      <c r="H19" s="764"/>
      <c r="I19" s="764"/>
      <c r="J19" s="764"/>
      <c r="K19" s="764"/>
      <c r="L19" s="765"/>
      <c r="M19" s="777"/>
      <c r="N19" s="777" t="s">
        <v>262</v>
      </c>
      <c r="O19" s="777"/>
      <c r="P19" s="215" t="s">
        <v>499</v>
      </c>
      <c r="Q19" s="763"/>
      <c r="R19" s="764"/>
      <c r="S19" s="764"/>
      <c r="T19" s="764"/>
      <c r="U19" s="764"/>
      <c r="V19" s="764"/>
      <c r="W19" s="765"/>
    </row>
    <row r="20" spans="2:24" s="23" customFormat="1" ht="25.5" customHeight="1" x14ac:dyDescent="0.15">
      <c r="B20" s="773" t="s">
        <v>264</v>
      </c>
      <c r="C20" s="773"/>
      <c r="D20" s="773"/>
      <c r="E20" s="251" t="s">
        <v>487</v>
      </c>
      <c r="F20" s="763"/>
      <c r="G20" s="764"/>
      <c r="H20" s="764"/>
      <c r="I20" s="764"/>
      <c r="J20" s="764"/>
      <c r="K20" s="764"/>
      <c r="L20" s="765"/>
      <c r="M20" s="773" t="s">
        <v>264</v>
      </c>
      <c r="N20" s="773"/>
      <c r="O20" s="773"/>
      <c r="P20" s="251" t="s">
        <v>487</v>
      </c>
      <c r="Q20" s="763"/>
      <c r="R20" s="764"/>
      <c r="S20" s="764"/>
      <c r="T20" s="764"/>
      <c r="U20" s="764"/>
      <c r="V20" s="764"/>
      <c r="W20" s="765"/>
    </row>
    <row r="21" spans="2:24" s="23" customFormat="1" ht="25.5" customHeight="1" x14ac:dyDescent="0.15">
      <c r="B21" s="756" t="s">
        <v>314</v>
      </c>
      <c r="C21" s="773" t="s">
        <v>315</v>
      </c>
      <c r="D21" s="773"/>
      <c r="E21" s="252" t="s">
        <v>463</v>
      </c>
      <c r="F21" s="763"/>
      <c r="G21" s="764"/>
      <c r="H21" s="764"/>
      <c r="I21" s="764"/>
      <c r="J21" s="764"/>
      <c r="K21" s="764"/>
      <c r="L21" s="765"/>
      <c r="M21" s="756" t="s">
        <v>314</v>
      </c>
      <c r="N21" s="773" t="s">
        <v>315</v>
      </c>
      <c r="O21" s="773"/>
      <c r="P21" s="252" t="s">
        <v>463</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823</v>
      </c>
      <c r="F24" s="780"/>
      <c r="G24" s="781"/>
      <c r="H24" s="778" t="s">
        <v>317</v>
      </c>
      <c r="I24" s="778"/>
      <c r="J24" s="786" t="s">
        <v>687</v>
      </c>
      <c r="K24" s="787"/>
      <c r="L24" s="788"/>
      <c r="M24" s="778" t="s">
        <v>316</v>
      </c>
      <c r="N24" s="778"/>
      <c r="O24" s="778"/>
      <c r="P24" s="779" t="s">
        <v>823</v>
      </c>
      <c r="Q24" s="780"/>
      <c r="R24" s="781"/>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1073</v>
      </c>
      <c r="F26" s="775"/>
      <c r="G26" s="775"/>
      <c r="H26" s="775"/>
      <c r="I26" s="775"/>
      <c r="J26" s="775"/>
      <c r="K26" s="775"/>
      <c r="L26" s="776"/>
      <c r="M26" s="773" t="s">
        <v>320</v>
      </c>
      <c r="N26" s="773"/>
      <c r="O26" s="773"/>
      <c r="P26" s="774" t="s">
        <v>1052</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E14:G14"/>
    <mergeCell ref="H14:I14"/>
    <mergeCell ref="J14:L14"/>
    <mergeCell ref="E13:G13"/>
    <mergeCell ref="F5:L12"/>
    <mergeCell ref="B26:D26"/>
    <mergeCell ref="P26:W26"/>
    <mergeCell ref="M26:O26"/>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E26:L26"/>
    <mergeCell ref="B16:B17"/>
    <mergeCell ref="C16:D16"/>
    <mergeCell ref="Q16:W23"/>
    <mergeCell ref="M16:M17"/>
    <mergeCell ref="N16:O16"/>
    <mergeCell ref="H24:I24"/>
    <mergeCell ref="J24:L24"/>
    <mergeCell ref="C27:L28"/>
    <mergeCell ref="B25:D25"/>
    <mergeCell ref="P25:R25"/>
    <mergeCell ref="S25:T25"/>
    <mergeCell ref="U25:W25"/>
    <mergeCell ref="M25:O25"/>
    <mergeCell ref="B24:D24"/>
    <mergeCell ref="P24:R24"/>
    <mergeCell ref="S24:T24"/>
    <mergeCell ref="U24:W24"/>
    <mergeCell ref="M24:O24"/>
    <mergeCell ref="B14:D14"/>
    <mergeCell ref="P14:R14"/>
    <mergeCell ref="S14:T14"/>
    <mergeCell ref="U14:W14"/>
    <mergeCell ref="M14:O14"/>
    <mergeCell ref="E25:G25"/>
    <mergeCell ref="H25:I25"/>
    <mergeCell ref="J25:L25"/>
    <mergeCell ref="B13:D13"/>
    <mergeCell ref="P13:R13"/>
    <mergeCell ref="S13:T13"/>
    <mergeCell ref="U13:W13"/>
    <mergeCell ref="M13:O13"/>
    <mergeCell ref="E24:G24"/>
    <mergeCell ref="C17:D17"/>
    <mergeCell ref="N18:O18"/>
    <mergeCell ref="C19:D19"/>
    <mergeCell ref="N19:O19"/>
    <mergeCell ref="B15:D15"/>
    <mergeCell ref="P15:W15"/>
    <mergeCell ref="M15:O15"/>
    <mergeCell ref="E15:L15"/>
    <mergeCell ref="H13:I13"/>
    <mergeCell ref="J13:L13"/>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P19 P8 E19 E8" xr:uid="{C05B31EB-6BF6-490F-A82C-38B7D29FBA56}">
      <formula1>INDIRECT(E7)</formula1>
    </dataValidation>
    <dataValidation allowBlank="1" showInputMessage="1" showErrorMessage="1" prompt="覆工スパン毎に連番を記入。_x000a_数値で入力する。" sqref="E17 P17 P6 E6" xr:uid="{CB6CC609-F548-42E4-B6F7-71DE62D6260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71309B5-E322-4FA4-A33C-80AEF467B894}">
          <x14:formula1>
            <xm:f>'(参考)リスト'!$B$16:$B$21</xm:f>
          </x14:formula1>
          <xm:sqref>E18 P18 P7 E7</xm:sqref>
        </x14:dataValidation>
        <x14:dataValidation type="list" allowBlank="1" showInputMessage="1" showErrorMessage="1" xr:uid="{C2D735A6-2076-42DA-BA14-5E2840916DF0}">
          <x14:formula1>
            <xm:f>'(参考)リスト'!$E$16:$E$27</xm:f>
          </x14:formula1>
          <xm:sqref>E9 P9</xm:sqref>
        </x14:dataValidation>
        <x14:dataValidation type="list" allowBlank="1" showInputMessage="1" showErrorMessage="1" xr:uid="{85DDEEB1-6AED-48DD-B56C-6EA3B1788C1C}">
          <x14:formula1>
            <xm:f>'(参考)リスト'!$D$16:$D$18</xm:f>
          </x14:formula1>
          <xm:sqref>E10 P10</xm:sqref>
        </x14:dataValidation>
        <x14:dataValidation type="list" allowBlank="1" showInputMessage="1" showErrorMessage="1" xr:uid="{E35EE796-4908-46DF-AF53-875E4F09FEA7}">
          <x14:formula1>
            <xm:f>'(参考)リスト'!$F$16:$F$21</xm:f>
          </x14:formula1>
          <xm:sqref>E11:E12 P11:P12</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25E3-121C-4E6C-AFC7-39C67EAC3129}">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824</v>
      </c>
      <c r="F5" s="760"/>
      <c r="G5" s="761"/>
      <c r="H5" s="761"/>
      <c r="I5" s="761"/>
      <c r="J5" s="761"/>
      <c r="K5" s="761"/>
      <c r="L5" s="762"/>
      <c r="M5" s="756" t="s">
        <v>310</v>
      </c>
      <c r="N5" s="758" t="s">
        <v>311</v>
      </c>
      <c r="O5" s="759"/>
      <c r="P5" s="215" t="s">
        <v>824</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771</v>
      </c>
      <c r="F13" s="780"/>
      <c r="G13" s="781"/>
      <c r="H13" s="778" t="s">
        <v>317</v>
      </c>
      <c r="I13" s="778"/>
      <c r="J13" s="779" t="s">
        <v>825</v>
      </c>
      <c r="K13" s="780"/>
      <c r="L13" s="781"/>
      <c r="M13" s="778" t="s">
        <v>316</v>
      </c>
      <c r="N13" s="778"/>
      <c r="O13" s="778"/>
      <c r="P13" s="779" t="s">
        <v>704</v>
      </c>
      <c r="Q13" s="780"/>
      <c r="R13" s="781"/>
      <c r="S13" s="778" t="s">
        <v>317</v>
      </c>
      <c r="T13" s="778"/>
      <c r="U13" s="790" t="s">
        <v>826</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1007</v>
      </c>
      <c r="F15" s="775"/>
      <c r="G15" s="775"/>
      <c r="H15" s="775"/>
      <c r="I15" s="775"/>
      <c r="J15" s="775"/>
      <c r="K15" s="775"/>
      <c r="L15" s="776"/>
      <c r="M15" s="773" t="s">
        <v>320</v>
      </c>
      <c r="N15" s="773"/>
      <c r="O15" s="773"/>
      <c r="P15" s="774" t="s">
        <v>986</v>
      </c>
      <c r="Q15" s="775"/>
      <c r="R15" s="775"/>
      <c r="S15" s="775"/>
      <c r="T15" s="775"/>
      <c r="U15" s="775"/>
      <c r="V15" s="775"/>
      <c r="W15" s="776"/>
    </row>
    <row r="16" spans="2:23" s="23" customFormat="1" ht="25.5" customHeight="1" x14ac:dyDescent="0.15">
      <c r="B16" s="777" t="s">
        <v>310</v>
      </c>
      <c r="C16" s="777" t="s">
        <v>311</v>
      </c>
      <c r="D16" s="777"/>
      <c r="E16" s="215" t="s">
        <v>824</v>
      </c>
      <c r="F16" s="760"/>
      <c r="G16" s="761"/>
      <c r="H16" s="761"/>
      <c r="I16" s="761"/>
      <c r="J16" s="761"/>
      <c r="K16" s="761"/>
      <c r="L16" s="762"/>
      <c r="M16" s="777" t="s">
        <v>310</v>
      </c>
      <c r="N16" s="777" t="s">
        <v>311</v>
      </c>
      <c r="O16" s="777"/>
      <c r="P16" s="215" t="s">
        <v>827</v>
      </c>
      <c r="Q16" s="763"/>
      <c r="R16" s="764"/>
      <c r="S16" s="764"/>
      <c r="T16" s="764"/>
      <c r="U16" s="764"/>
      <c r="V16" s="764"/>
      <c r="W16" s="765"/>
    </row>
    <row r="17" spans="2:24" s="23" customFormat="1" ht="25.5" customHeight="1" x14ac:dyDescent="0.15">
      <c r="B17" s="777"/>
      <c r="C17" s="777" t="s">
        <v>312</v>
      </c>
      <c r="D17" s="777"/>
      <c r="E17" s="252">
        <v>3</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498</v>
      </c>
      <c r="F20" s="763"/>
      <c r="G20" s="764"/>
      <c r="H20" s="764"/>
      <c r="I20" s="764"/>
      <c r="J20" s="764"/>
      <c r="K20" s="764"/>
      <c r="L20" s="765"/>
      <c r="M20" s="773" t="s">
        <v>264</v>
      </c>
      <c r="N20" s="773"/>
      <c r="O20" s="773"/>
      <c r="P20" s="251" t="s">
        <v>506</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649</v>
      </c>
      <c r="F24" s="780"/>
      <c r="G24" s="781"/>
      <c r="H24" s="778" t="s">
        <v>317</v>
      </c>
      <c r="I24" s="778"/>
      <c r="J24" s="786" t="s">
        <v>687</v>
      </c>
      <c r="K24" s="787"/>
      <c r="L24" s="788"/>
      <c r="M24" s="778" t="s">
        <v>316</v>
      </c>
      <c r="N24" s="778"/>
      <c r="O24" s="778"/>
      <c r="P24" s="779" t="s">
        <v>828</v>
      </c>
      <c r="Q24" s="780"/>
      <c r="R24" s="781"/>
      <c r="S24" s="778" t="s">
        <v>317</v>
      </c>
      <c r="T24" s="778"/>
      <c r="U24" s="779" t="s">
        <v>829</v>
      </c>
      <c r="V24" s="780"/>
      <c r="W24" s="781"/>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957</v>
      </c>
      <c r="F26" s="775"/>
      <c r="G26" s="775"/>
      <c r="H26" s="775"/>
      <c r="I26" s="775"/>
      <c r="J26" s="775"/>
      <c r="K26" s="775"/>
      <c r="L26" s="776"/>
      <c r="M26" s="773" t="s">
        <v>320</v>
      </c>
      <c r="N26" s="773"/>
      <c r="O26" s="773"/>
      <c r="P26" s="774" t="s">
        <v>1032</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E14:G14"/>
    <mergeCell ref="H14:I14"/>
    <mergeCell ref="J14:L14"/>
    <mergeCell ref="E13:G13"/>
    <mergeCell ref="F5:L12"/>
    <mergeCell ref="B26:D26"/>
    <mergeCell ref="P26:W26"/>
    <mergeCell ref="M26:O26"/>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E26:L26"/>
    <mergeCell ref="B16:B17"/>
    <mergeCell ref="C16:D16"/>
    <mergeCell ref="Q16:W23"/>
    <mergeCell ref="M16:M17"/>
    <mergeCell ref="N16:O16"/>
    <mergeCell ref="H24:I24"/>
    <mergeCell ref="J24:L24"/>
    <mergeCell ref="C27:L28"/>
    <mergeCell ref="B25:D25"/>
    <mergeCell ref="P25:R25"/>
    <mergeCell ref="S25:T25"/>
    <mergeCell ref="U25:W25"/>
    <mergeCell ref="M25:O25"/>
    <mergeCell ref="B24:D24"/>
    <mergeCell ref="P24:R24"/>
    <mergeCell ref="S24:T24"/>
    <mergeCell ref="U24:W24"/>
    <mergeCell ref="M24:O24"/>
    <mergeCell ref="B14:D14"/>
    <mergeCell ref="P14:R14"/>
    <mergeCell ref="S14:T14"/>
    <mergeCell ref="U14:W14"/>
    <mergeCell ref="M14:O14"/>
    <mergeCell ref="E25:G25"/>
    <mergeCell ref="H25:I25"/>
    <mergeCell ref="J25:L25"/>
    <mergeCell ref="B13:D13"/>
    <mergeCell ref="P13:R13"/>
    <mergeCell ref="S13:T13"/>
    <mergeCell ref="U13:W13"/>
    <mergeCell ref="M13:O13"/>
    <mergeCell ref="E24:G24"/>
    <mergeCell ref="C17:D17"/>
    <mergeCell ref="N18:O18"/>
    <mergeCell ref="C19:D19"/>
    <mergeCell ref="N19:O19"/>
    <mergeCell ref="B15:D15"/>
    <mergeCell ref="P15:W15"/>
    <mergeCell ref="M15:O15"/>
    <mergeCell ref="E15:L15"/>
    <mergeCell ref="H13:I13"/>
    <mergeCell ref="J13:L13"/>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disablePrompts="1" count="2">
    <dataValidation type="list" allowBlank="1" showInputMessage="1" showErrorMessage="1" sqref="P19 P8 E19 E8" xr:uid="{DBB72C6C-3DC2-4523-9140-5EF77228EF8B}">
      <formula1>INDIRECT(E7)</formula1>
    </dataValidation>
    <dataValidation allowBlank="1" showInputMessage="1" showErrorMessage="1" prompt="覆工スパン毎に連番を記入。_x000a_数値で入力する。" sqref="E17 P17 P6 E6" xr:uid="{C6A6F3A5-FF22-42FD-A5D7-E67FD1CAC0E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B2E34C9A-621D-4048-BA85-71370C71DF8E}">
          <x14:formula1>
            <xm:f>'(参考)リスト'!$B$16:$B$21</xm:f>
          </x14:formula1>
          <xm:sqref>E18 P18 P7 E7</xm:sqref>
        </x14:dataValidation>
        <x14:dataValidation type="list" allowBlank="1" showInputMessage="1" showErrorMessage="1" xr:uid="{9805C406-ABAF-4916-813C-1E73AFA78EDD}">
          <x14:formula1>
            <xm:f>'(参考)リスト'!$E$16:$E$27</xm:f>
          </x14:formula1>
          <xm:sqref>E20 P20 P9 E9</xm:sqref>
        </x14:dataValidation>
        <x14:dataValidation type="list" allowBlank="1" showInputMessage="1" showErrorMessage="1" xr:uid="{5D285C85-8DA7-4203-BCC9-B8F48FF41F04}">
          <x14:formula1>
            <xm:f>'(参考)リスト'!$D$16:$D$18</xm:f>
          </x14:formula1>
          <xm:sqref>E21 P21 P10 E10</xm:sqref>
        </x14:dataValidation>
        <x14:dataValidation type="list" allowBlank="1" showInputMessage="1" showErrorMessage="1" xr:uid="{E5EBF556-FC51-432F-806E-C19818F1C0A8}">
          <x14:formula1>
            <xm:f>'(参考)リスト'!$F$16:$F$21</xm:f>
          </x14:formula1>
          <xm:sqref>E22:E23 P22:P23 P11:P12 E11:E12</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C4373-0430-43DA-AD07-27FD63771A7D}">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827</v>
      </c>
      <c r="F5" s="760"/>
      <c r="G5" s="761"/>
      <c r="H5" s="761"/>
      <c r="I5" s="761"/>
      <c r="J5" s="761"/>
      <c r="K5" s="761"/>
      <c r="L5" s="762"/>
      <c r="M5" s="756" t="s">
        <v>310</v>
      </c>
      <c r="N5" s="758" t="s">
        <v>311</v>
      </c>
      <c r="O5" s="759"/>
      <c r="P5" s="215" t="s">
        <v>827</v>
      </c>
      <c r="Q5" s="763"/>
      <c r="R5" s="764"/>
      <c r="S5" s="764"/>
      <c r="T5" s="764"/>
      <c r="U5" s="764"/>
      <c r="V5" s="764"/>
      <c r="W5" s="765"/>
    </row>
    <row r="6" spans="2:23" s="23" customFormat="1" ht="25.5" customHeight="1" x14ac:dyDescent="0.15">
      <c r="B6" s="757"/>
      <c r="C6" s="758" t="s">
        <v>312</v>
      </c>
      <c r="D6" s="759"/>
      <c r="E6" s="252">
        <v>2</v>
      </c>
      <c r="F6" s="763"/>
      <c r="G6" s="764"/>
      <c r="H6" s="764"/>
      <c r="I6" s="764"/>
      <c r="J6" s="764"/>
      <c r="K6" s="764"/>
      <c r="L6" s="765"/>
      <c r="M6" s="757"/>
      <c r="N6" s="758" t="s">
        <v>312</v>
      </c>
      <c r="O6" s="759"/>
      <c r="P6" s="252">
        <v>3</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638</v>
      </c>
      <c r="F13" s="780"/>
      <c r="G13" s="781"/>
      <c r="H13" s="778" t="s">
        <v>317</v>
      </c>
      <c r="I13" s="778"/>
      <c r="J13" s="779" t="s">
        <v>830</v>
      </c>
      <c r="K13" s="780"/>
      <c r="L13" s="781"/>
      <c r="M13" s="778" t="s">
        <v>316</v>
      </c>
      <c r="N13" s="778"/>
      <c r="O13" s="778"/>
      <c r="P13" s="790" t="s">
        <v>670</v>
      </c>
      <c r="Q13" s="790"/>
      <c r="R13" s="790"/>
      <c r="S13" s="778" t="s">
        <v>317</v>
      </c>
      <c r="T13" s="778"/>
      <c r="U13" s="790" t="s">
        <v>831</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1005</v>
      </c>
      <c r="F15" s="775"/>
      <c r="G15" s="775"/>
      <c r="H15" s="775"/>
      <c r="I15" s="775"/>
      <c r="J15" s="775"/>
      <c r="K15" s="775"/>
      <c r="L15" s="776"/>
      <c r="M15" s="773" t="s">
        <v>320</v>
      </c>
      <c r="N15" s="773"/>
      <c r="O15" s="773"/>
      <c r="P15" s="774" t="s">
        <v>1033</v>
      </c>
      <c r="Q15" s="775"/>
      <c r="R15" s="775"/>
      <c r="S15" s="775"/>
      <c r="T15" s="775"/>
      <c r="U15" s="775"/>
      <c r="V15" s="775"/>
      <c r="W15" s="776"/>
    </row>
    <row r="16" spans="2:23" s="23" customFormat="1" ht="25.5" customHeight="1" x14ac:dyDescent="0.15">
      <c r="B16" s="777" t="s">
        <v>310</v>
      </c>
      <c r="C16" s="777" t="s">
        <v>311</v>
      </c>
      <c r="D16" s="777"/>
      <c r="E16" s="215" t="s">
        <v>827</v>
      </c>
      <c r="F16" s="760"/>
      <c r="G16" s="761"/>
      <c r="H16" s="761"/>
      <c r="I16" s="761"/>
      <c r="J16" s="761"/>
      <c r="K16" s="761"/>
      <c r="L16" s="762"/>
      <c r="M16" s="777" t="s">
        <v>310</v>
      </c>
      <c r="N16" s="777" t="s">
        <v>311</v>
      </c>
      <c r="O16" s="777"/>
      <c r="P16" s="215" t="s">
        <v>827</v>
      </c>
      <c r="Q16" s="763"/>
      <c r="R16" s="764"/>
      <c r="S16" s="764"/>
      <c r="T16" s="764"/>
      <c r="U16" s="764"/>
      <c r="V16" s="764"/>
      <c r="W16" s="765"/>
    </row>
    <row r="17" spans="2:24" s="23" customFormat="1" ht="25.5" customHeight="1" x14ac:dyDescent="0.15">
      <c r="B17" s="777"/>
      <c r="C17" s="777" t="s">
        <v>312</v>
      </c>
      <c r="D17" s="777"/>
      <c r="E17" s="252">
        <v>4</v>
      </c>
      <c r="F17" s="763"/>
      <c r="G17" s="764"/>
      <c r="H17" s="764"/>
      <c r="I17" s="764"/>
      <c r="J17" s="764"/>
      <c r="K17" s="764"/>
      <c r="L17" s="765"/>
      <c r="M17" s="777"/>
      <c r="N17" s="777" t="s">
        <v>312</v>
      </c>
      <c r="O17" s="777"/>
      <c r="P17" s="252">
        <v>5</v>
      </c>
      <c r="Q17" s="763"/>
      <c r="R17" s="764"/>
      <c r="S17" s="764"/>
      <c r="T17" s="764"/>
      <c r="U17" s="764"/>
      <c r="V17" s="764"/>
      <c r="W17" s="765"/>
    </row>
    <row r="18" spans="2:24" s="23" customFormat="1" ht="25.5" customHeight="1" x14ac:dyDescent="0.15">
      <c r="B18" s="777" t="s">
        <v>313</v>
      </c>
      <c r="C18" s="777" t="s">
        <v>261</v>
      </c>
      <c r="D18" s="777"/>
      <c r="E18" s="216" t="s">
        <v>489</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512</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832</v>
      </c>
      <c r="F24" s="780"/>
      <c r="G24" s="781"/>
      <c r="H24" s="778" t="s">
        <v>317</v>
      </c>
      <c r="I24" s="778"/>
      <c r="J24" s="790" t="s">
        <v>832</v>
      </c>
      <c r="K24" s="790"/>
      <c r="L24" s="790"/>
      <c r="M24" s="778" t="s">
        <v>316</v>
      </c>
      <c r="N24" s="778"/>
      <c r="O24" s="778"/>
      <c r="P24" s="779" t="s">
        <v>701</v>
      </c>
      <c r="Q24" s="780"/>
      <c r="R24" s="781"/>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958</v>
      </c>
      <c r="F26" s="775"/>
      <c r="G26" s="775"/>
      <c r="H26" s="775"/>
      <c r="I26" s="775"/>
      <c r="J26" s="775"/>
      <c r="K26" s="775"/>
      <c r="L26" s="776"/>
      <c r="M26" s="773" t="s">
        <v>320</v>
      </c>
      <c r="N26" s="773"/>
      <c r="O26" s="773"/>
      <c r="P26" s="774" t="s">
        <v>1034</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E14:G14"/>
    <mergeCell ref="H14:I14"/>
    <mergeCell ref="J14:L14"/>
    <mergeCell ref="E13:G13"/>
    <mergeCell ref="F5:L12"/>
    <mergeCell ref="B26:D26"/>
    <mergeCell ref="P26:W26"/>
    <mergeCell ref="M26:O26"/>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E26:L26"/>
    <mergeCell ref="B16:B17"/>
    <mergeCell ref="C16:D16"/>
    <mergeCell ref="Q16:W23"/>
    <mergeCell ref="M16:M17"/>
    <mergeCell ref="N16:O16"/>
    <mergeCell ref="H24:I24"/>
    <mergeCell ref="J24:L24"/>
    <mergeCell ref="C27:L28"/>
    <mergeCell ref="B25:D25"/>
    <mergeCell ref="P25:R25"/>
    <mergeCell ref="S25:T25"/>
    <mergeCell ref="U25:W25"/>
    <mergeCell ref="M25:O25"/>
    <mergeCell ref="B24:D24"/>
    <mergeCell ref="P24:R24"/>
    <mergeCell ref="S24:T24"/>
    <mergeCell ref="U24:W24"/>
    <mergeCell ref="M24:O24"/>
    <mergeCell ref="B14:D14"/>
    <mergeCell ref="P14:R14"/>
    <mergeCell ref="S14:T14"/>
    <mergeCell ref="U14:W14"/>
    <mergeCell ref="M14:O14"/>
    <mergeCell ref="E25:G25"/>
    <mergeCell ref="H25:I25"/>
    <mergeCell ref="J25:L25"/>
    <mergeCell ref="B13:D13"/>
    <mergeCell ref="P13:R13"/>
    <mergeCell ref="S13:T13"/>
    <mergeCell ref="U13:W13"/>
    <mergeCell ref="M13:O13"/>
    <mergeCell ref="E24:G24"/>
    <mergeCell ref="C17:D17"/>
    <mergeCell ref="N18:O18"/>
    <mergeCell ref="C19:D19"/>
    <mergeCell ref="N19:O19"/>
    <mergeCell ref="B15:D15"/>
    <mergeCell ref="P15:W15"/>
    <mergeCell ref="M15:O15"/>
    <mergeCell ref="E15:L15"/>
    <mergeCell ref="H13:I13"/>
    <mergeCell ref="J13:L13"/>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P19 P8 E19 E8" xr:uid="{228314E5-D45C-4164-8026-117306B8DF3E}">
      <formula1>INDIRECT(E7)</formula1>
    </dataValidation>
    <dataValidation allowBlank="1" showInputMessage="1" showErrorMessage="1" prompt="覆工スパン毎に連番を記入。_x000a_数値で入力する。" sqref="E17 P17 P6 E6" xr:uid="{55EEC3CA-9D6C-4663-8FD3-6B5A9E19984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DCD649-0808-40A2-AF51-E0A33CC61861}">
          <x14:formula1>
            <xm:f>'(参考)リスト'!$B$16:$B$21</xm:f>
          </x14:formula1>
          <xm:sqref>E18 P18 P7 E7</xm:sqref>
        </x14:dataValidation>
        <x14:dataValidation type="list" allowBlank="1" showInputMessage="1" showErrorMessage="1" xr:uid="{CF35FAF3-0D8D-4BC0-8CE1-FCE3122B405C}">
          <x14:formula1>
            <xm:f>'(参考)リスト'!$E$16:$E$27</xm:f>
          </x14:formula1>
          <xm:sqref>E20 P20 P9 E9</xm:sqref>
        </x14:dataValidation>
        <x14:dataValidation type="list" allowBlank="1" showInputMessage="1" showErrorMessage="1" xr:uid="{B508D98C-E277-4B5F-B402-04D4EC26BA0B}">
          <x14:formula1>
            <xm:f>'(参考)リスト'!$D$16:$D$18</xm:f>
          </x14:formula1>
          <xm:sqref>E21 P21 P10 E10</xm:sqref>
        </x14:dataValidation>
        <x14:dataValidation type="list" allowBlank="1" showInputMessage="1" showErrorMessage="1" xr:uid="{4ED1E9DA-2FF6-4968-B98F-CDD03BB3304A}">
          <x14:formula1>
            <xm:f>'(参考)リスト'!$F$16:$F$21</xm:f>
          </x14:formula1>
          <xm:sqref>E22:E23 P22:P23 P11:P12 E11:E12</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D7DC8-F4E6-4E4B-A71A-3ADE945B1FE0}">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827</v>
      </c>
      <c r="F5" s="760"/>
      <c r="G5" s="761"/>
      <c r="H5" s="761"/>
      <c r="I5" s="761"/>
      <c r="J5" s="761"/>
      <c r="K5" s="761"/>
      <c r="L5" s="762"/>
      <c r="M5" s="756" t="s">
        <v>310</v>
      </c>
      <c r="N5" s="758" t="s">
        <v>311</v>
      </c>
      <c r="O5" s="759"/>
      <c r="P5" s="215" t="s">
        <v>834</v>
      </c>
      <c r="Q5" s="760"/>
      <c r="R5" s="761"/>
      <c r="S5" s="761"/>
      <c r="T5" s="761"/>
      <c r="U5" s="761"/>
      <c r="V5" s="761"/>
      <c r="W5" s="762"/>
    </row>
    <row r="6" spans="2:23" s="23" customFormat="1" ht="25.5" customHeight="1" x14ac:dyDescent="0.15">
      <c r="B6" s="757"/>
      <c r="C6" s="758" t="s">
        <v>312</v>
      </c>
      <c r="D6" s="759"/>
      <c r="E6" s="252">
        <v>6</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835</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79" t="s">
        <v>833</v>
      </c>
      <c r="F13" s="780"/>
      <c r="G13" s="781"/>
      <c r="H13" s="778" t="s">
        <v>317</v>
      </c>
      <c r="I13" s="778"/>
      <c r="J13" s="786" t="s">
        <v>687</v>
      </c>
      <c r="K13" s="787"/>
      <c r="L13" s="788"/>
      <c r="M13" s="778" t="s">
        <v>316</v>
      </c>
      <c r="N13" s="778"/>
      <c r="O13" s="778"/>
      <c r="P13" s="779" t="s">
        <v>670</v>
      </c>
      <c r="Q13" s="780"/>
      <c r="R13" s="781"/>
      <c r="S13" s="794" t="s">
        <v>317</v>
      </c>
      <c r="T13" s="795"/>
      <c r="U13" s="779" t="s">
        <v>836</v>
      </c>
      <c r="V13" s="780"/>
      <c r="W13" s="781"/>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800" t="s">
        <v>492</v>
      </c>
      <c r="Q14" s="783"/>
      <c r="R14" s="801"/>
      <c r="S14" s="784" t="s">
        <v>319</v>
      </c>
      <c r="T14" s="789"/>
      <c r="U14" s="786" t="s">
        <v>492</v>
      </c>
      <c r="V14" s="787"/>
      <c r="W14" s="788"/>
    </row>
    <row r="15" spans="2:23" s="23" customFormat="1" ht="39.75" customHeight="1" x14ac:dyDescent="0.15">
      <c r="B15" s="773" t="s">
        <v>320</v>
      </c>
      <c r="C15" s="773"/>
      <c r="D15" s="773"/>
      <c r="E15" s="774" t="s">
        <v>1035</v>
      </c>
      <c r="F15" s="775"/>
      <c r="G15" s="775"/>
      <c r="H15" s="775"/>
      <c r="I15" s="775"/>
      <c r="J15" s="775"/>
      <c r="K15" s="775"/>
      <c r="L15" s="776"/>
      <c r="M15" s="773" t="s">
        <v>320</v>
      </c>
      <c r="N15" s="773"/>
      <c r="O15" s="773"/>
      <c r="P15" s="774" t="s">
        <v>975</v>
      </c>
      <c r="Q15" s="775"/>
      <c r="R15" s="775"/>
      <c r="S15" s="775"/>
      <c r="T15" s="775"/>
      <c r="U15" s="775"/>
      <c r="V15" s="775"/>
      <c r="W15" s="776"/>
    </row>
    <row r="16" spans="2:23" s="23" customFormat="1" ht="25.5" customHeight="1" x14ac:dyDescent="0.15">
      <c r="B16" s="777" t="s">
        <v>310</v>
      </c>
      <c r="C16" s="777" t="s">
        <v>311</v>
      </c>
      <c r="D16" s="777"/>
      <c r="E16" s="215" t="s">
        <v>834</v>
      </c>
      <c r="F16" s="760"/>
      <c r="G16" s="761"/>
      <c r="H16" s="761"/>
      <c r="I16" s="761"/>
      <c r="J16" s="761"/>
      <c r="K16" s="761"/>
      <c r="L16" s="762"/>
      <c r="M16" s="777" t="s">
        <v>310</v>
      </c>
      <c r="N16" s="777" t="s">
        <v>311</v>
      </c>
      <c r="O16" s="777"/>
      <c r="P16" s="215" t="s">
        <v>838</v>
      </c>
      <c r="Q16" s="763"/>
      <c r="R16" s="764"/>
      <c r="S16" s="764"/>
      <c r="T16" s="764"/>
      <c r="U16" s="764"/>
      <c r="V16" s="764"/>
      <c r="W16" s="765"/>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495</v>
      </c>
      <c r="F19" s="763"/>
      <c r="G19" s="764"/>
      <c r="H19" s="764"/>
      <c r="I19" s="764"/>
      <c r="J19" s="764"/>
      <c r="K19" s="764"/>
      <c r="L19" s="765"/>
      <c r="M19" s="777"/>
      <c r="N19" s="777" t="s">
        <v>262</v>
      </c>
      <c r="O19" s="777"/>
      <c r="P19" s="215" t="s">
        <v>497</v>
      </c>
      <c r="Q19" s="763"/>
      <c r="R19" s="764"/>
      <c r="S19" s="764"/>
      <c r="T19" s="764"/>
      <c r="U19" s="764"/>
      <c r="V19" s="764"/>
      <c r="W19" s="765"/>
    </row>
    <row r="20" spans="2:24" s="23" customFormat="1" ht="25.5" customHeight="1" x14ac:dyDescent="0.15">
      <c r="B20" s="773" t="s">
        <v>264</v>
      </c>
      <c r="C20" s="773"/>
      <c r="D20" s="773"/>
      <c r="E20" s="251" t="s">
        <v>835</v>
      </c>
      <c r="F20" s="763"/>
      <c r="G20" s="764"/>
      <c r="H20" s="764"/>
      <c r="I20" s="764"/>
      <c r="J20" s="764"/>
      <c r="K20" s="764"/>
      <c r="L20" s="765"/>
      <c r="M20" s="773" t="s">
        <v>264</v>
      </c>
      <c r="N20" s="773"/>
      <c r="O20" s="773"/>
      <c r="P20" s="251" t="s">
        <v>472</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629</v>
      </c>
      <c r="Q23" s="763"/>
      <c r="R23" s="764"/>
      <c r="S23" s="764"/>
      <c r="T23" s="764"/>
      <c r="U23" s="764"/>
      <c r="V23" s="764"/>
      <c r="W23" s="765"/>
    </row>
    <row r="24" spans="2:24" s="23" customFormat="1" ht="25.5" customHeight="1" x14ac:dyDescent="0.15">
      <c r="B24" s="778" t="s">
        <v>316</v>
      </c>
      <c r="C24" s="778"/>
      <c r="D24" s="778"/>
      <c r="E24" s="779" t="s">
        <v>752</v>
      </c>
      <c r="F24" s="780"/>
      <c r="G24" s="781"/>
      <c r="H24" s="778" t="s">
        <v>317</v>
      </c>
      <c r="I24" s="778"/>
      <c r="J24" s="790" t="s">
        <v>837</v>
      </c>
      <c r="K24" s="790"/>
      <c r="L24" s="790"/>
      <c r="M24" s="778" t="s">
        <v>316</v>
      </c>
      <c r="N24" s="778"/>
      <c r="O24" s="778"/>
      <c r="P24" s="799" t="s">
        <v>839</v>
      </c>
      <c r="Q24" s="790"/>
      <c r="R24" s="790"/>
      <c r="S24" s="778" t="s">
        <v>317</v>
      </c>
      <c r="T24" s="778"/>
      <c r="U24" s="799" t="s">
        <v>839</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1000</v>
      </c>
      <c r="F26" s="775"/>
      <c r="G26" s="775"/>
      <c r="H26" s="775"/>
      <c r="I26" s="775"/>
      <c r="J26" s="775"/>
      <c r="K26" s="775"/>
      <c r="L26" s="776"/>
      <c r="M26" s="773" t="s">
        <v>320</v>
      </c>
      <c r="N26" s="773"/>
      <c r="O26" s="773"/>
      <c r="P26" s="774" t="s">
        <v>1069</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M5:M6"/>
    <mergeCell ref="N5:O5"/>
    <mergeCell ref="C6:D6"/>
    <mergeCell ref="N6:O6"/>
    <mergeCell ref="E13:G13"/>
    <mergeCell ref="F5:L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B9:D9"/>
    <mergeCell ref="B7:B8"/>
    <mergeCell ref="C7:D7"/>
    <mergeCell ref="M7:M8"/>
    <mergeCell ref="N7:O7"/>
    <mergeCell ref="C8:D8"/>
    <mergeCell ref="N8:O8"/>
    <mergeCell ref="M14:O14"/>
    <mergeCell ref="P25:R25"/>
    <mergeCell ref="S25:T25"/>
    <mergeCell ref="N19:O19"/>
    <mergeCell ref="N10:O10"/>
    <mergeCell ref="C11:D11"/>
    <mergeCell ref="N11:O11"/>
    <mergeCell ref="C12:D12"/>
    <mergeCell ref="N12:O12"/>
    <mergeCell ref="M9:O9"/>
    <mergeCell ref="B10:B12"/>
    <mergeCell ref="C10:D10"/>
    <mergeCell ref="M10:M12"/>
    <mergeCell ref="U25:W25"/>
    <mergeCell ref="B13:D13"/>
    <mergeCell ref="E24:G24"/>
    <mergeCell ref="H24:I24"/>
    <mergeCell ref="J24:L24"/>
    <mergeCell ref="M13:O13"/>
    <mergeCell ref="P24:R24"/>
    <mergeCell ref="S14:T14"/>
    <mergeCell ref="U14:W14"/>
    <mergeCell ref="P13:R13"/>
    <mergeCell ref="Q16:W23"/>
    <mergeCell ref="B15:D15"/>
    <mergeCell ref="S24:T24"/>
    <mergeCell ref="U24:W24"/>
    <mergeCell ref="F16:L23"/>
    <mergeCell ref="E15:L15"/>
    <mergeCell ref="B14:D14"/>
    <mergeCell ref="J13:L13"/>
    <mergeCell ref="E14:G14"/>
    <mergeCell ref="H14:I14"/>
    <mergeCell ref="J14:L14"/>
    <mergeCell ref="M18:M19"/>
    <mergeCell ref="N18:O18"/>
    <mergeCell ref="C19:D19"/>
    <mergeCell ref="B26:D26"/>
    <mergeCell ref="M26:O26"/>
    <mergeCell ref="N16:O16"/>
    <mergeCell ref="N21:O21"/>
    <mergeCell ref="C22:D22"/>
    <mergeCell ref="N22:O22"/>
    <mergeCell ref="C23:D23"/>
    <mergeCell ref="N23:O23"/>
    <mergeCell ref="C17:D17"/>
    <mergeCell ref="N17:O17"/>
    <mergeCell ref="E25:G25"/>
    <mergeCell ref="H25:I25"/>
    <mergeCell ref="J25:L25"/>
    <mergeCell ref="C27:L28"/>
    <mergeCell ref="Q5:W12"/>
    <mergeCell ref="P15:W15"/>
    <mergeCell ref="S13:T13"/>
    <mergeCell ref="U13:W13"/>
    <mergeCell ref="P14:R14"/>
    <mergeCell ref="B25:D25"/>
    <mergeCell ref="M25:O25"/>
    <mergeCell ref="B24:D24"/>
    <mergeCell ref="M24:O24"/>
    <mergeCell ref="B20:D20"/>
    <mergeCell ref="M20:O20"/>
    <mergeCell ref="B21:B23"/>
    <mergeCell ref="C21:D21"/>
    <mergeCell ref="M21:M23"/>
    <mergeCell ref="P26:W26"/>
    <mergeCell ref="B16:B17"/>
    <mergeCell ref="C16:D16"/>
    <mergeCell ref="M16:M17"/>
    <mergeCell ref="E26:L26"/>
    <mergeCell ref="M15:O15"/>
    <mergeCell ref="H13:I13"/>
    <mergeCell ref="B18:B19"/>
    <mergeCell ref="C18:D18"/>
  </mergeCells>
  <phoneticPr fontId="11"/>
  <dataValidations count="2">
    <dataValidation type="list" allowBlank="1" showInputMessage="1" showErrorMessage="1" sqref="P19 P8 E19 E8" xr:uid="{A8264F99-C4B0-47F2-B608-C4B74D0A6D44}">
      <formula1>INDIRECT(E7)</formula1>
    </dataValidation>
    <dataValidation allowBlank="1" showInputMessage="1" showErrorMessage="1" prompt="覆工スパン毎に連番を記入。_x000a_数値で入力する。" sqref="E17 P17 P6 E6" xr:uid="{88D4B62B-790F-471B-86D1-333876CA3E2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9D41C8-CF4B-44E9-9CEB-A094E68AFF67}">
          <x14:formula1>
            <xm:f>'(参考)リスト'!$B$16:$B$21</xm:f>
          </x14:formula1>
          <xm:sqref>E18 P18 P7 E7</xm:sqref>
        </x14:dataValidation>
        <x14:dataValidation type="list" allowBlank="1" showInputMessage="1" showErrorMessage="1" xr:uid="{30C8F61B-DDBF-482D-A5E8-96DBCF9F9ABC}">
          <x14:formula1>
            <xm:f>'(参考)リスト'!$E$16:$E$27</xm:f>
          </x14:formula1>
          <xm:sqref>E20 P20 P9 E9</xm:sqref>
        </x14:dataValidation>
        <x14:dataValidation type="list" allowBlank="1" showInputMessage="1" showErrorMessage="1" xr:uid="{A1B1C568-9DCF-4FEB-B8C0-4044287B8A23}">
          <x14:formula1>
            <xm:f>'(参考)リスト'!$D$16:$D$18</xm:f>
          </x14:formula1>
          <xm:sqref>E21 P21 P10 E10</xm:sqref>
        </x14:dataValidation>
        <x14:dataValidation type="list" allowBlank="1" showInputMessage="1" showErrorMessage="1" xr:uid="{B65BC5C6-9B54-4248-ABDA-1BEF18403C4D}">
          <x14:formula1>
            <xm:f>'(参考)リスト'!$F$16:$F$21</xm:f>
          </x14:formula1>
          <xm:sqref>E22:E23 P22:P23 P11:P12 E11:E12</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F30A-6C43-4D2B-9830-D14B5B98C5D7}">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838</v>
      </c>
      <c r="F5" s="760"/>
      <c r="G5" s="761"/>
      <c r="H5" s="761"/>
      <c r="I5" s="761"/>
      <c r="J5" s="761"/>
      <c r="K5" s="761"/>
      <c r="L5" s="762"/>
      <c r="M5" s="756" t="s">
        <v>310</v>
      </c>
      <c r="N5" s="758" t="s">
        <v>311</v>
      </c>
      <c r="O5" s="759"/>
      <c r="P5" s="215" t="s">
        <v>838</v>
      </c>
      <c r="Q5" s="763"/>
      <c r="R5" s="764"/>
      <c r="S5" s="764"/>
      <c r="T5" s="764"/>
      <c r="U5" s="764"/>
      <c r="V5" s="764"/>
      <c r="W5" s="765"/>
    </row>
    <row r="6" spans="2:23" s="23" customFormat="1" ht="25.5" customHeight="1" x14ac:dyDescent="0.15">
      <c r="B6" s="757"/>
      <c r="C6" s="758" t="s">
        <v>312</v>
      </c>
      <c r="D6" s="759"/>
      <c r="E6" s="252">
        <v>2</v>
      </c>
      <c r="F6" s="763"/>
      <c r="G6" s="764"/>
      <c r="H6" s="764"/>
      <c r="I6" s="764"/>
      <c r="J6" s="764"/>
      <c r="K6" s="764"/>
      <c r="L6" s="765"/>
      <c r="M6" s="757"/>
      <c r="N6" s="758" t="s">
        <v>312</v>
      </c>
      <c r="O6" s="759"/>
      <c r="P6" s="252">
        <v>3</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495</v>
      </c>
      <c r="Q8" s="763"/>
      <c r="R8" s="764"/>
      <c r="S8" s="764"/>
      <c r="T8" s="764"/>
      <c r="U8" s="764"/>
      <c r="V8" s="764"/>
      <c r="W8" s="765"/>
    </row>
    <row r="9" spans="2:23" s="23" customFormat="1" ht="25.5" customHeight="1" x14ac:dyDescent="0.15">
      <c r="B9" s="770" t="s">
        <v>264</v>
      </c>
      <c r="C9" s="771"/>
      <c r="D9" s="772"/>
      <c r="E9" s="251" t="s">
        <v>464</v>
      </c>
      <c r="F9" s="763"/>
      <c r="G9" s="764"/>
      <c r="H9" s="764"/>
      <c r="I9" s="764"/>
      <c r="J9" s="764"/>
      <c r="K9" s="764"/>
      <c r="L9" s="765"/>
      <c r="M9" s="770" t="s">
        <v>264</v>
      </c>
      <c r="N9" s="771"/>
      <c r="O9" s="772"/>
      <c r="P9" s="251" t="s">
        <v>472</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629</v>
      </c>
      <c r="Q12" s="763"/>
      <c r="R12" s="764"/>
      <c r="S12" s="764"/>
      <c r="T12" s="764"/>
      <c r="U12" s="764"/>
      <c r="V12" s="764"/>
      <c r="W12" s="765"/>
    </row>
    <row r="13" spans="2:23" s="23" customFormat="1" ht="25.5" customHeight="1" x14ac:dyDescent="0.15">
      <c r="B13" s="778" t="s">
        <v>316</v>
      </c>
      <c r="C13" s="778"/>
      <c r="D13" s="778"/>
      <c r="E13" s="779" t="s">
        <v>841</v>
      </c>
      <c r="F13" s="780"/>
      <c r="G13" s="781"/>
      <c r="H13" s="778" t="s">
        <v>317</v>
      </c>
      <c r="I13" s="778"/>
      <c r="J13" s="779" t="s">
        <v>840</v>
      </c>
      <c r="K13" s="780"/>
      <c r="L13" s="781"/>
      <c r="M13" s="778" t="s">
        <v>316</v>
      </c>
      <c r="N13" s="778"/>
      <c r="O13" s="778"/>
      <c r="P13" s="790" t="s">
        <v>681</v>
      </c>
      <c r="Q13" s="790"/>
      <c r="R13" s="790"/>
      <c r="S13" s="778" t="s">
        <v>317</v>
      </c>
      <c r="T13" s="778"/>
      <c r="U13" s="790" t="s">
        <v>681</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1036</v>
      </c>
      <c r="F15" s="775"/>
      <c r="G15" s="775"/>
      <c r="H15" s="775"/>
      <c r="I15" s="775"/>
      <c r="J15" s="775"/>
      <c r="K15" s="775"/>
      <c r="L15" s="776"/>
      <c r="M15" s="773" t="s">
        <v>320</v>
      </c>
      <c r="N15" s="773"/>
      <c r="O15" s="773"/>
      <c r="P15" s="774" t="s">
        <v>1070</v>
      </c>
      <c r="Q15" s="775"/>
      <c r="R15" s="775"/>
      <c r="S15" s="775"/>
      <c r="T15" s="775"/>
      <c r="U15" s="775"/>
      <c r="V15" s="775"/>
      <c r="W15" s="776"/>
    </row>
    <row r="16" spans="2:23" s="23" customFormat="1" ht="25.5" customHeight="1" x14ac:dyDescent="0.15">
      <c r="B16" s="777" t="s">
        <v>310</v>
      </c>
      <c r="C16" s="777" t="s">
        <v>311</v>
      </c>
      <c r="D16" s="777"/>
      <c r="E16" s="215" t="s">
        <v>838</v>
      </c>
      <c r="F16" s="760"/>
      <c r="G16" s="761"/>
      <c r="H16" s="761"/>
      <c r="I16" s="761"/>
      <c r="J16" s="761"/>
      <c r="K16" s="761"/>
      <c r="L16" s="762"/>
      <c r="M16" s="777" t="s">
        <v>310</v>
      </c>
      <c r="N16" s="777" t="s">
        <v>311</v>
      </c>
      <c r="O16" s="777"/>
      <c r="P16" s="215" t="s">
        <v>842</v>
      </c>
      <c r="Q16" s="763"/>
      <c r="R16" s="764"/>
      <c r="S16" s="764"/>
      <c r="T16" s="764"/>
      <c r="U16" s="764"/>
      <c r="V16" s="764"/>
      <c r="W16" s="765"/>
    </row>
    <row r="17" spans="2:24" s="23" customFormat="1" ht="25.5" customHeight="1" x14ac:dyDescent="0.15">
      <c r="B17" s="777"/>
      <c r="C17" s="777" t="s">
        <v>312</v>
      </c>
      <c r="D17" s="777"/>
      <c r="E17" s="252">
        <v>4</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495</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788</v>
      </c>
      <c r="F24" s="780"/>
      <c r="G24" s="781"/>
      <c r="H24" s="778" t="s">
        <v>317</v>
      </c>
      <c r="I24" s="778"/>
      <c r="J24" s="786" t="s">
        <v>687</v>
      </c>
      <c r="K24" s="787"/>
      <c r="L24" s="788"/>
      <c r="M24" s="778" t="s">
        <v>316</v>
      </c>
      <c r="N24" s="778"/>
      <c r="O24" s="778"/>
      <c r="P24" s="799" t="s">
        <v>844</v>
      </c>
      <c r="Q24" s="790"/>
      <c r="R24" s="790"/>
      <c r="S24" s="778" t="s">
        <v>317</v>
      </c>
      <c r="T24" s="778"/>
      <c r="U24" s="799" t="s">
        <v>843</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1030</v>
      </c>
      <c r="F26" s="775"/>
      <c r="G26" s="775"/>
      <c r="H26" s="775"/>
      <c r="I26" s="775"/>
      <c r="J26" s="775"/>
      <c r="K26" s="775"/>
      <c r="L26" s="776"/>
      <c r="M26" s="773" t="s">
        <v>320</v>
      </c>
      <c r="N26" s="773"/>
      <c r="O26" s="773"/>
      <c r="P26" s="774" t="s">
        <v>1037</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J13:L13"/>
    <mergeCell ref="E15:L15"/>
    <mergeCell ref="E14:G14"/>
    <mergeCell ref="H14:I14"/>
    <mergeCell ref="E13:G13"/>
    <mergeCell ref="H13:I13"/>
    <mergeCell ref="F5:L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B16:B17"/>
    <mergeCell ref="C16:D16"/>
    <mergeCell ref="Q16:W23"/>
    <mergeCell ref="M16:M17"/>
    <mergeCell ref="N16:O16"/>
    <mergeCell ref="H24:I24"/>
    <mergeCell ref="J24:L24"/>
    <mergeCell ref="B14:D14"/>
    <mergeCell ref="P14:R14"/>
    <mergeCell ref="S14:T14"/>
    <mergeCell ref="U14:W14"/>
    <mergeCell ref="M14:O14"/>
    <mergeCell ref="N22:O22"/>
    <mergeCell ref="C23:D23"/>
    <mergeCell ref="N23:O23"/>
    <mergeCell ref="J14:L14"/>
    <mergeCell ref="B13:D13"/>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C27:L28"/>
    <mergeCell ref="B25:D25"/>
    <mergeCell ref="P25:R25"/>
    <mergeCell ref="S25:T25"/>
    <mergeCell ref="U25:W25"/>
    <mergeCell ref="M25:O25"/>
    <mergeCell ref="B24:D24"/>
    <mergeCell ref="P24:R24"/>
    <mergeCell ref="S24:T24"/>
    <mergeCell ref="U24:W24"/>
    <mergeCell ref="M24:O24"/>
    <mergeCell ref="E26:L26"/>
    <mergeCell ref="E25:G25"/>
    <mergeCell ref="H25:I25"/>
    <mergeCell ref="J25:L25"/>
    <mergeCell ref="B26:D26"/>
    <mergeCell ref="P26:W26"/>
    <mergeCell ref="M26:O26"/>
  </mergeCells>
  <phoneticPr fontId="11"/>
  <dataValidations count="2">
    <dataValidation type="list" allowBlank="1" showInputMessage="1" showErrorMessage="1" sqref="P19 P8 E19 E8" xr:uid="{9A5C4F73-62D4-47EE-9252-D516B6BDA3FB}">
      <formula1>INDIRECT(E7)</formula1>
    </dataValidation>
    <dataValidation allowBlank="1" showInputMessage="1" showErrorMessage="1" prompt="覆工スパン毎に連番を記入。_x000a_数値で入力する。" sqref="E17 P17 P6 E6" xr:uid="{9C0DF3EA-313A-44D8-B992-FC69B18385F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9E791D-EE26-425C-820B-F958FEDB6048}">
          <x14:formula1>
            <xm:f>'(参考)リスト'!$B$16:$B$21</xm:f>
          </x14:formula1>
          <xm:sqref>E18 P18 P7 E7</xm:sqref>
        </x14:dataValidation>
        <x14:dataValidation type="list" allowBlank="1" showInputMessage="1" showErrorMessage="1" xr:uid="{FF3EF8DB-14AE-488C-856D-8AAE4734723E}">
          <x14:formula1>
            <xm:f>'(参考)リスト'!$E$16:$E$27</xm:f>
          </x14:formula1>
          <xm:sqref>E20 P20 P9 E9</xm:sqref>
        </x14:dataValidation>
        <x14:dataValidation type="list" allowBlank="1" showInputMessage="1" showErrorMessage="1" xr:uid="{8B316407-21E4-4DD0-B969-9A3D4C20890F}">
          <x14:formula1>
            <xm:f>'(参考)リスト'!$D$16:$D$18</xm:f>
          </x14:formula1>
          <xm:sqref>E21 P21 P10 E10</xm:sqref>
        </x14:dataValidation>
        <x14:dataValidation type="list" allowBlank="1" showInputMessage="1" showErrorMessage="1" xr:uid="{8B251D24-4F93-4D54-9BC9-DCDAF5C76E0D}">
          <x14:formula1>
            <xm:f>'(参考)リスト'!$F$16:$F$21</xm:f>
          </x14:formula1>
          <xm:sqref>E22:E23 P22:P23 P11:P12 E11:E12</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59DF2-9677-4202-90BE-880BF43B265A}">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842</v>
      </c>
      <c r="F5" s="760"/>
      <c r="G5" s="761"/>
      <c r="H5" s="761"/>
      <c r="I5" s="761"/>
      <c r="J5" s="761"/>
      <c r="K5" s="761"/>
      <c r="L5" s="762"/>
      <c r="M5" s="756" t="s">
        <v>310</v>
      </c>
      <c r="N5" s="758" t="s">
        <v>311</v>
      </c>
      <c r="O5" s="759"/>
      <c r="P5" s="215" t="s">
        <v>842</v>
      </c>
      <c r="Q5" s="763"/>
      <c r="R5" s="764"/>
      <c r="S5" s="764"/>
      <c r="T5" s="764"/>
      <c r="U5" s="764"/>
      <c r="V5" s="764"/>
      <c r="W5" s="765"/>
    </row>
    <row r="6" spans="2:23" s="23" customFormat="1" ht="25.5" customHeight="1" x14ac:dyDescent="0.15">
      <c r="B6" s="757"/>
      <c r="C6" s="758" t="s">
        <v>312</v>
      </c>
      <c r="D6" s="759"/>
      <c r="E6" s="252">
        <v>2</v>
      </c>
      <c r="F6" s="763"/>
      <c r="G6" s="764"/>
      <c r="H6" s="764"/>
      <c r="I6" s="764"/>
      <c r="J6" s="764"/>
      <c r="K6" s="764"/>
      <c r="L6" s="765"/>
      <c r="M6" s="757"/>
      <c r="N6" s="758" t="s">
        <v>312</v>
      </c>
      <c r="O6" s="759"/>
      <c r="P6" s="252">
        <v>3</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495</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500</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480</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96" t="s">
        <v>845</v>
      </c>
      <c r="F13" s="797"/>
      <c r="G13" s="798"/>
      <c r="H13" s="778" t="s">
        <v>317</v>
      </c>
      <c r="I13" s="778"/>
      <c r="J13" s="779" t="s">
        <v>845</v>
      </c>
      <c r="K13" s="780"/>
      <c r="L13" s="781"/>
      <c r="M13" s="778" t="s">
        <v>316</v>
      </c>
      <c r="N13" s="778"/>
      <c r="O13" s="778"/>
      <c r="P13" s="790" t="s">
        <v>743</v>
      </c>
      <c r="Q13" s="790"/>
      <c r="R13" s="790"/>
      <c r="S13" s="778" t="s">
        <v>317</v>
      </c>
      <c r="T13" s="778"/>
      <c r="U13" s="790" t="s">
        <v>846</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1038</v>
      </c>
      <c r="F15" s="775"/>
      <c r="G15" s="775"/>
      <c r="H15" s="775"/>
      <c r="I15" s="775"/>
      <c r="J15" s="775"/>
      <c r="K15" s="775"/>
      <c r="L15" s="776"/>
      <c r="M15" s="773" t="s">
        <v>320</v>
      </c>
      <c r="N15" s="773"/>
      <c r="O15" s="773"/>
      <c r="P15" s="774" t="s">
        <v>997</v>
      </c>
      <c r="Q15" s="775"/>
      <c r="R15" s="775"/>
      <c r="S15" s="775"/>
      <c r="T15" s="775"/>
      <c r="U15" s="775"/>
      <c r="V15" s="775"/>
      <c r="W15" s="776"/>
    </row>
    <row r="16" spans="2:23" s="23" customFormat="1" ht="25.5" customHeight="1" x14ac:dyDescent="0.15">
      <c r="B16" s="777" t="s">
        <v>310</v>
      </c>
      <c r="C16" s="777" t="s">
        <v>311</v>
      </c>
      <c r="D16" s="777"/>
      <c r="E16" s="215" t="s">
        <v>842</v>
      </c>
      <c r="F16" s="760"/>
      <c r="G16" s="761"/>
      <c r="H16" s="761"/>
      <c r="I16" s="761"/>
      <c r="J16" s="761"/>
      <c r="K16" s="761"/>
      <c r="L16" s="762"/>
      <c r="M16" s="777" t="s">
        <v>310</v>
      </c>
      <c r="N16" s="777" t="s">
        <v>311</v>
      </c>
      <c r="O16" s="777"/>
      <c r="P16" s="215" t="s">
        <v>847</v>
      </c>
      <c r="Q16" s="763"/>
      <c r="R16" s="764"/>
      <c r="S16" s="764"/>
      <c r="T16" s="764"/>
      <c r="U16" s="764"/>
      <c r="V16" s="764"/>
      <c r="W16" s="765"/>
    </row>
    <row r="17" spans="2:24" s="23" customFormat="1" ht="25.5" customHeight="1" x14ac:dyDescent="0.15">
      <c r="B17" s="777"/>
      <c r="C17" s="777" t="s">
        <v>312</v>
      </c>
      <c r="D17" s="777"/>
      <c r="E17" s="252">
        <v>4</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489</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512</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506</v>
      </c>
      <c r="Q20" s="763"/>
      <c r="R20" s="764"/>
      <c r="S20" s="764"/>
      <c r="T20" s="764"/>
      <c r="U20" s="764"/>
      <c r="V20" s="764"/>
      <c r="W20" s="765"/>
    </row>
    <row r="21" spans="2:24" s="23" customFormat="1" ht="25.5" customHeight="1" x14ac:dyDescent="0.15">
      <c r="B21" s="756" t="s">
        <v>314</v>
      </c>
      <c r="C21" s="773" t="s">
        <v>315</v>
      </c>
      <c r="D21" s="773"/>
      <c r="E21" s="252"/>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79" t="s">
        <v>726</v>
      </c>
      <c r="F24" s="780"/>
      <c r="G24" s="781"/>
      <c r="H24" s="778" t="s">
        <v>317</v>
      </c>
      <c r="I24" s="778"/>
      <c r="J24" s="790" t="s">
        <v>726</v>
      </c>
      <c r="K24" s="790"/>
      <c r="L24" s="790"/>
      <c r="M24" s="778" t="s">
        <v>316</v>
      </c>
      <c r="N24" s="778"/>
      <c r="O24" s="778"/>
      <c r="P24" s="796" t="s">
        <v>848</v>
      </c>
      <c r="Q24" s="797"/>
      <c r="R24" s="798"/>
      <c r="S24" s="778" t="s">
        <v>317</v>
      </c>
      <c r="T24" s="778"/>
      <c r="U24" s="799" t="s">
        <v>848</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949</v>
      </c>
      <c r="F26" s="775"/>
      <c r="G26" s="775"/>
      <c r="H26" s="775"/>
      <c r="I26" s="775"/>
      <c r="J26" s="775"/>
      <c r="K26" s="775"/>
      <c r="L26" s="776"/>
      <c r="M26" s="773" t="s">
        <v>320</v>
      </c>
      <c r="N26" s="773"/>
      <c r="O26" s="773"/>
      <c r="P26" s="774" t="s">
        <v>1039</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F5:L12"/>
    <mergeCell ref="E15:L15"/>
    <mergeCell ref="H13:I13"/>
    <mergeCell ref="J13:L13"/>
    <mergeCell ref="E14:G14"/>
    <mergeCell ref="H14:I14"/>
    <mergeCell ref="J14:L14"/>
    <mergeCell ref="E13:G13"/>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B16:B17"/>
    <mergeCell ref="C16:D16"/>
    <mergeCell ref="Q16:W23"/>
    <mergeCell ref="M16:M17"/>
    <mergeCell ref="N16:O16"/>
    <mergeCell ref="H24:I24"/>
    <mergeCell ref="J24:L24"/>
    <mergeCell ref="B14:D14"/>
    <mergeCell ref="P14:R14"/>
    <mergeCell ref="S14:T14"/>
    <mergeCell ref="U14:W14"/>
    <mergeCell ref="M14:O14"/>
    <mergeCell ref="N22:O22"/>
    <mergeCell ref="C23:D23"/>
    <mergeCell ref="N23:O23"/>
    <mergeCell ref="B13:D13"/>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C27:L28"/>
    <mergeCell ref="B25:D25"/>
    <mergeCell ref="P25:R25"/>
    <mergeCell ref="S25:T25"/>
    <mergeCell ref="U25:W25"/>
    <mergeCell ref="M25:O25"/>
    <mergeCell ref="B24:D24"/>
    <mergeCell ref="P24:R24"/>
    <mergeCell ref="S24:T24"/>
    <mergeCell ref="U24:W24"/>
    <mergeCell ref="M24:O24"/>
    <mergeCell ref="E26:L26"/>
    <mergeCell ref="E25:G25"/>
    <mergeCell ref="H25:I25"/>
    <mergeCell ref="J25:L25"/>
    <mergeCell ref="B26:D26"/>
    <mergeCell ref="P26:W26"/>
    <mergeCell ref="M26:O26"/>
  </mergeCells>
  <phoneticPr fontId="11"/>
  <dataValidations count="2">
    <dataValidation type="list" allowBlank="1" showInputMessage="1" showErrorMessage="1" sqref="P19 P8 E19 E8" xr:uid="{CBB833F6-5E22-4A6F-AB23-7BFDE1013E08}">
      <formula1>INDIRECT(E7)</formula1>
    </dataValidation>
    <dataValidation allowBlank="1" showInputMessage="1" showErrorMessage="1" prompt="覆工スパン毎に連番を記入。_x000a_数値で入力する。" sqref="E17 P17 P6 E6" xr:uid="{C89C6DA0-93FD-4DEE-B90E-22FF28A38A3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DF8CFC-5669-4CC1-889C-5B208A9EAE25}">
          <x14:formula1>
            <xm:f>'(参考)リスト'!$B$16:$B$21</xm:f>
          </x14:formula1>
          <xm:sqref>E18 P18 P7 E7</xm:sqref>
        </x14:dataValidation>
        <x14:dataValidation type="list" allowBlank="1" showInputMessage="1" showErrorMessage="1" xr:uid="{AB20EB3B-559F-425A-9547-7095343499E5}">
          <x14:formula1>
            <xm:f>'(参考)リスト'!$E$16:$E$27</xm:f>
          </x14:formula1>
          <xm:sqref>E20 P20 P9 E9</xm:sqref>
        </x14:dataValidation>
        <x14:dataValidation type="list" allowBlank="1" showInputMessage="1" showErrorMessage="1" xr:uid="{6A1FC00B-130E-4384-8E0D-72FD98A2FF83}">
          <x14:formula1>
            <xm:f>'(参考)リスト'!$D$16:$D$18</xm:f>
          </x14:formula1>
          <xm:sqref>E21 P21 P10 E10</xm:sqref>
        </x14:dataValidation>
        <x14:dataValidation type="list" allowBlank="1" showInputMessage="1" showErrorMessage="1" xr:uid="{125473E3-F2D8-4C92-AEDC-FE8AC9E836B6}">
          <x14:formula1>
            <xm:f>'(参考)リスト'!$F$16:$F$21</xm:f>
          </x14:formula1>
          <xm:sqref>E22:E23 P22:P23 P11:P12 E11:E12</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783B-0F50-42AD-84F5-2BECE9AC1752}">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847</v>
      </c>
      <c r="F5" s="760"/>
      <c r="G5" s="761"/>
      <c r="H5" s="761"/>
      <c r="I5" s="761"/>
      <c r="J5" s="761"/>
      <c r="K5" s="761"/>
      <c r="L5" s="762"/>
      <c r="M5" s="756" t="s">
        <v>310</v>
      </c>
      <c r="N5" s="758" t="s">
        <v>311</v>
      </c>
      <c r="O5" s="759"/>
      <c r="P5" s="215" t="s">
        <v>851</v>
      </c>
      <c r="Q5" s="763"/>
      <c r="R5" s="764"/>
      <c r="S5" s="764"/>
      <c r="T5" s="764"/>
      <c r="U5" s="764"/>
      <c r="V5" s="764"/>
      <c r="W5" s="765"/>
    </row>
    <row r="6" spans="2:23" s="23" customFormat="1" ht="25.5" customHeight="1" x14ac:dyDescent="0.15">
      <c r="B6" s="757"/>
      <c r="C6" s="758" t="s">
        <v>312</v>
      </c>
      <c r="D6" s="759"/>
      <c r="E6" s="252">
        <v>2</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462</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850</v>
      </c>
      <c r="F13" s="780"/>
      <c r="G13" s="781"/>
      <c r="H13" s="778" t="s">
        <v>317</v>
      </c>
      <c r="I13" s="778"/>
      <c r="J13" s="779" t="s">
        <v>849</v>
      </c>
      <c r="K13" s="780"/>
      <c r="L13" s="781"/>
      <c r="M13" s="778" t="s">
        <v>316</v>
      </c>
      <c r="N13" s="778"/>
      <c r="O13" s="778"/>
      <c r="P13" s="790" t="s">
        <v>853</v>
      </c>
      <c r="Q13" s="790"/>
      <c r="R13" s="790"/>
      <c r="S13" s="778" t="s">
        <v>317</v>
      </c>
      <c r="T13" s="778"/>
      <c r="U13" s="790" t="s">
        <v>852</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1040</v>
      </c>
      <c r="F15" s="775"/>
      <c r="G15" s="775"/>
      <c r="H15" s="775"/>
      <c r="I15" s="775"/>
      <c r="J15" s="775"/>
      <c r="K15" s="775"/>
      <c r="L15" s="776"/>
      <c r="M15" s="773" t="s">
        <v>320</v>
      </c>
      <c r="N15" s="773"/>
      <c r="O15" s="773"/>
      <c r="P15" s="774" t="s">
        <v>1041</v>
      </c>
      <c r="Q15" s="775"/>
      <c r="R15" s="775"/>
      <c r="S15" s="775"/>
      <c r="T15" s="775"/>
      <c r="U15" s="775"/>
      <c r="V15" s="775"/>
      <c r="W15" s="776"/>
    </row>
    <row r="16" spans="2:23" s="23" customFormat="1" ht="25.5" customHeight="1" x14ac:dyDescent="0.15">
      <c r="B16" s="777" t="s">
        <v>310</v>
      </c>
      <c r="C16" s="777" t="s">
        <v>311</v>
      </c>
      <c r="D16" s="777"/>
      <c r="E16" s="215" t="s">
        <v>851</v>
      </c>
      <c r="F16" s="760"/>
      <c r="G16" s="761"/>
      <c r="H16" s="761"/>
      <c r="I16" s="761"/>
      <c r="J16" s="761"/>
      <c r="K16" s="761"/>
      <c r="L16" s="762"/>
      <c r="M16" s="777" t="s">
        <v>310</v>
      </c>
      <c r="N16" s="777" t="s">
        <v>311</v>
      </c>
      <c r="O16" s="777"/>
      <c r="P16" s="215" t="s">
        <v>851</v>
      </c>
      <c r="Q16" s="763"/>
      <c r="R16" s="764"/>
      <c r="S16" s="764"/>
      <c r="T16" s="764"/>
      <c r="U16" s="764"/>
      <c r="V16" s="764"/>
      <c r="W16" s="765"/>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3</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479</v>
      </c>
      <c r="F19" s="763"/>
      <c r="G19" s="764"/>
      <c r="H19" s="764"/>
      <c r="I19" s="764"/>
      <c r="J19" s="764"/>
      <c r="K19" s="764"/>
      <c r="L19" s="765"/>
      <c r="M19" s="777"/>
      <c r="N19" s="777" t="s">
        <v>262</v>
      </c>
      <c r="O19" s="777"/>
      <c r="P19" s="215" t="s">
        <v>462</v>
      </c>
      <c r="Q19" s="763"/>
      <c r="R19" s="764"/>
      <c r="S19" s="764"/>
      <c r="T19" s="764"/>
      <c r="U19" s="764"/>
      <c r="V19" s="764"/>
      <c r="W19" s="765"/>
    </row>
    <row r="20" spans="2:24" s="23" customFormat="1" ht="25.5" customHeight="1" x14ac:dyDescent="0.15">
      <c r="B20" s="773" t="s">
        <v>264</v>
      </c>
      <c r="C20" s="773"/>
      <c r="D20" s="773"/>
      <c r="E20" s="251" t="s">
        <v>506</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90" t="s">
        <v>854</v>
      </c>
      <c r="F24" s="790"/>
      <c r="G24" s="790"/>
      <c r="H24" s="778" t="s">
        <v>317</v>
      </c>
      <c r="I24" s="778"/>
      <c r="J24" s="786" t="s">
        <v>687</v>
      </c>
      <c r="K24" s="787"/>
      <c r="L24" s="788"/>
      <c r="M24" s="778" t="s">
        <v>316</v>
      </c>
      <c r="N24" s="778"/>
      <c r="O24" s="778"/>
      <c r="P24" s="779" t="s">
        <v>855</v>
      </c>
      <c r="Q24" s="780"/>
      <c r="R24" s="781"/>
      <c r="S24" s="778" t="s">
        <v>317</v>
      </c>
      <c r="T24" s="778"/>
      <c r="U24" s="786" t="s">
        <v>687</v>
      </c>
      <c r="V24" s="787"/>
      <c r="W24" s="78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959</v>
      </c>
      <c r="F26" s="775"/>
      <c r="G26" s="775"/>
      <c r="H26" s="775"/>
      <c r="I26" s="775"/>
      <c r="J26" s="775"/>
      <c r="K26" s="775"/>
      <c r="L26" s="776"/>
      <c r="M26" s="773" t="s">
        <v>320</v>
      </c>
      <c r="N26" s="773"/>
      <c r="O26" s="773"/>
      <c r="P26" s="774" t="s">
        <v>1042</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F5:L12"/>
    <mergeCell ref="E15:L15"/>
    <mergeCell ref="H13:I13"/>
    <mergeCell ref="J13:L13"/>
    <mergeCell ref="E14:G14"/>
    <mergeCell ref="H14:I14"/>
    <mergeCell ref="J14:L14"/>
    <mergeCell ref="E13:G13"/>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B16:B17"/>
    <mergeCell ref="C16:D16"/>
    <mergeCell ref="Q16:W23"/>
    <mergeCell ref="M16:M17"/>
    <mergeCell ref="N16:O16"/>
    <mergeCell ref="H24:I24"/>
    <mergeCell ref="J24:L24"/>
    <mergeCell ref="B14:D14"/>
    <mergeCell ref="P14:R14"/>
    <mergeCell ref="S14:T14"/>
    <mergeCell ref="U14:W14"/>
    <mergeCell ref="M14:O14"/>
    <mergeCell ref="N22:O22"/>
    <mergeCell ref="C23:D23"/>
    <mergeCell ref="N23:O23"/>
    <mergeCell ref="B13:D13"/>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C27:L28"/>
    <mergeCell ref="B25:D25"/>
    <mergeCell ref="P25:R25"/>
    <mergeCell ref="S25:T25"/>
    <mergeCell ref="U25:W25"/>
    <mergeCell ref="M25:O25"/>
    <mergeCell ref="B24:D24"/>
    <mergeCell ref="P24:R24"/>
    <mergeCell ref="S24:T24"/>
    <mergeCell ref="U24:W24"/>
    <mergeCell ref="M24:O24"/>
    <mergeCell ref="E26:L26"/>
    <mergeCell ref="E25:G25"/>
    <mergeCell ref="H25:I25"/>
    <mergeCell ref="J25:L25"/>
    <mergeCell ref="B26:D26"/>
    <mergeCell ref="P26:W26"/>
    <mergeCell ref="M26:O26"/>
  </mergeCells>
  <phoneticPr fontId="11"/>
  <dataValidations count="2">
    <dataValidation type="list" allowBlank="1" showInputMessage="1" showErrorMessage="1" sqref="P19 P8 E19 E8" xr:uid="{2E05A919-44B4-4FCC-A43B-874EEEEF7D75}">
      <formula1>INDIRECT(E7)</formula1>
    </dataValidation>
    <dataValidation allowBlank="1" showInputMessage="1" showErrorMessage="1" prompt="覆工スパン毎に連番を記入。_x000a_数値で入力する。" sqref="E17 P17 P6 E6" xr:uid="{4D21410F-1F3A-4626-8BF7-32227A6C687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7DAA0C-09DE-46A3-AA7D-FA719A8E8A7D}">
          <x14:formula1>
            <xm:f>'(参考)リスト'!$B$16:$B$21</xm:f>
          </x14:formula1>
          <xm:sqref>E18 P18 P7 E7</xm:sqref>
        </x14:dataValidation>
        <x14:dataValidation type="list" allowBlank="1" showInputMessage="1" showErrorMessage="1" xr:uid="{E801EB38-9877-4D5D-9A8C-472DC424336F}">
          <x14:formula1>
            <xm:f>'(参考)リスト'!$E$16:$E$27</xm:f>
          </x14:formula1>
          <xm:sqref>E20 P20 P9 E9</xm:sqref>
        </x14:dataValidation>
        <x14:dataValidation type="list" allowBlank="1" showInputMessage="1" showErrorMessage="1" xr:uid="{C3A9AE82-CF1E-4240-A724-599783C03061}">
          <x14:formula1>
            <xm:f>'(参考)リスト'!$D$16:$D$18</xm:f>
          </x14:formula1>
          <xm:sqref>E21 P21 P10 E10</xm:sqref>
        </x14:dataValidation>
        <x14:dataValidation type="list" allowBlank="1" showInputMessage="1" showErrorMessage="1" xr:uid="{7E9958B5-668B-4D9E-A514-20C9E67C08B9}">
          <x14:formula1>
            <xm:f>'(参考)リスト'!$F$16:$F$21</xm:f>
          </x14:formula1>
          <xm:sqref>E22:E23 P22:P23 P11:P12 E11:E12</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FFF50-16FB-4F19-9503-A161FDEF5A8B}">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856</v>
      </c>
      <c r="F5" s="760"/>
      <c r="G5" s="761"/>
      <c r="H5" s="761"/>
      <c r="I5" s="761"/>
      <c r="J5" s="761"/>
      <c r="K5" s="761"/>
      <c r="L5" s="762"/>
      <c r="M5" s="756" t="s">
        <v>310</v>
      </c>
      <c r="N5" s="758" t="s">
        <v>311</v>
      </c>
      <c r="O5" s="759"/>
      <c r="P5" s="215" t="s">
        <v>856</v>
      </c>
      <c r="Q5" s="763"/>
      <c r="R5" s="764"/>
      <c r="S5" s="764"/>
      <c r="T5" s="764"/>
      <c r="U5" s="764"/>
      <c r="V5" s="764"/>
      <c r="W5" s="765"/>
    </row>
    <row r="6" spans="2:23" s="23" customFormat="1" ht="25.5" customHeight="1" x14ac:dyDescent="0.15">
      <c r="B6" s="757"/>
      <c r="C6" s="758" t="s">
        <v>312</v>
      </c>
      <c r="D6" s="759"/>
      <c r="E6" s="252">
        <v>1</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479</v>
      </c>
      <c r="F8" s="763"/>
      <c r="G8" s="764"/>
      <c r="H8" s="764"/>
      <c r="I8" s="764"/>
      <c r="J8" s="764"/>
      <c r="K8" s="764"/>
      <c r="L8" s="765"/>
      <c r="M8" s="769"/>
      <c r="N8" s="758" t="s">
        <v>262</v>
      </c>
      <c r="O8" s="759"/>
      <c r="P8" s="215" t="s">
        <v>462</v>
      </c>
      <c r="Q8" s="763"/>
      <c r="R8" s="764"/>
      <c r="S8" s="764"/>
      <c r="T8" s="764"/>
      <c r="U8" s="764"/>
      <c r="V8" s="764"/>
      <c r="W8" s="765"/>
    </row>
    <row r="9" spans="2:23" s="23" customFormat="1" ht="25.5" customHeight="1" x14ac:dyDescent="0.15">
      <c r="B9" s="770" t="s">
        <v>264</v>
      </c>
      <c r="C9" s="771"/>
      <c r="D9" s="772"/>
      <c r="E9" s="251" t="s">
        <v>464</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471</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3"/>
      <c r="R12" s="764"/>
      <c r="S12" s="764"/>
      <c r="T12" s="764"/>
      <c r="U12" s="764"/>
      <c r="V12" s="764"/>
      <c r="W12" s="765"/>
    </row>
    <row r="13" spans="2:23" s="23" customFormat="1" ht="25.5" customHeight="1" x14ac:dyDescent="0.15">
      <c r="B13" s="778" t="s">
        <v>316</v>
      </c>
      <c r="C13" s="778"/>
      <c r="D13" s="778"/>
      <c r="E13" s="779" t="s">
        <v>857</v>
      </c>
      <c r="F13" s="780"/>
      <c r="G13" s="781"/>
      <c r="H13" s="778" t="s">
        <v>317</v>
      </c>
      <c r="I13" s="778"/>
      <c r="J13" s="779" t="s">
        <v>857</v>
      </c>
      <c r="K13" s="780"/>
      <c r="L13" s="781"/>
      <c r="M13" s="778" t="s">
        <v>316</v>
      </c>
      <c r="N13" s="778"/>
      <c r="O13" s="778"/>
      <c r="P13" s="790" t="s">
        <v>858</v>
      </c>
      <c r="Q13" s="790"/>
      <c r="R13" s="790"/>
      <c r="S13" s="778" t="s">
        <v>317</v>
      </c>
      <c r="T13" s="778"/>
      <c r="U13" s="790" t="s">
        <v>786</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1043</v>
      </c>
      <c r="F15" s="775"/>
      <c r="G15" s="775"/>
      <c r="H15" s="775"/>
      <c r="I15" s="775"/>
      <c r="J15" s="775"/>
      <c r="K15" s="775"/>
      <c r="L15" s="776"/>
      <c r="M15" s="773" t="s">
        <v>320</v>
      </c>
      <c r="N15" s="773"/>
      <c r="O15" s="773"/>
      <c r="P15" s="774" t="s">
        <v>1044</v>
      </c>
      <c r="Q15" s="775"/>
      <c r="R15" s="775"/>
      <c r="S15" s="775"/>
      <c r="T15" s="775"/>
      <c r="U15" s="775"/>
      <c r="V15" s="775"/>
      <c r="W15" s="776"/>
    </row>
    <row r="16" spans="2:23" s="23" customFormat="1" ht="25.5" customHeight="1" x14ac:dyDescent="0.15">
      <c r="B16" s="777" t="s">
        <v>310</v>
      </c>
      <c r="C16" s="777" t="s">
        <v>311</v>
      </c>
      <c r="D16" s="777"/>
      <c r="E16" s="215" t="s">
        <v>859</v>
      </c>
      <c r="F16" s="760"/>
      <c r="G16" s="761"/>
      <c r="H16" s="761"/>
      <c r="I16" s="761"/>
      <c r="J16" s="761"/>
      <c r="K16" s="761"/>
      <c r="L16" s="762"/>
      <c r="M16" s="777" t="s">
        <v>310</v>
      </c>
      <c r="N16" s="777" t="s">
        <v>311</v>
      </c>
      <c r="O16" s="777"/>
      <c r="P16" s="215" t="s">
        <v>859</v>
      </c>
      <c r="Q16" s="763"/>
      <c r="R16" s="764"/>
      <c r="S16" s="764"/>
      <c r="T16" s="764"/>
      <c r="U16" s="764"/>
      <c r="V16" s="764"/>
      <c r="W16" s="765"/>
    </row>
    <row r="17" spans="2:24" s="23" customFormat="1" ht="25.5" customHeight="1" x14ac:dyDescent="0.15">
      <c r="B17" s="777"/>
      <c r="C17" s="777" t="s">
        <v>312</v>
      </c>
      <c r="D17" s="777"/>
      <c r="E17" s="252">
        <v>1</v>
      </c>
      <c r="F17" s="763"/>
      <c r="G17" s="764"/>
      <c r="H17" s="764"/>
      <c r="I17" s="764"/>
      <c r="J17" s="764"/>
      <c r="K17" s="764"/>
      <c r="L17" s="765"/>
      <c r="M17" s="777"/>
      <c r="N17" s="777" t="s">
        <v>312</v>
      </c>
      <c r="O17" s="777"/>
      <c r="P17" s="252">
        <v>2</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470</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500</v>
      </c>
      <c r="F20" s="763"/>
      <c r="G20" s="764"/>
      <c r="H20" s="764"/>
      <c r="I20" s="764"/>
      <c r="J20" s="764"/>
      <c r="K20" s="764"/>
      <c r="L20" s="765"/>
      <c r="M20" s="773" t="s">
        <v>264</v>
      </c>
      <c r="N20" s="773"/>
      <c r="O20" s="773"/>
      <c r="P20" s="251" t="s">
        <v>464</v>
      </c>
      <c r="Q20" s="763"/>
      <c r="R20" s="764"/>
      <c r="S20" s="764"/>
      <c r="T20" s="764"/>
      <c r="U20" s="764"/>
      <c r="V20" s="764"/>
      <c r="W20" s="765"/>
    </row>
    <row r="21" spans="2:24" s="23" customFormat="1" ht="25.5" customHeight="1" x14ac:dyDescent="0.15">
      <c r="B21" s="756" t="s">
        <v>314</v>
      </c>
      <c r="C21" s="773" t="s">
        <v>315</v>
      </c>
      <c r="D21" s="773"/>
      <c r="E21" s="252" t="s">
        <v>480</v>
      </c>
      <c r="F21" s="763"/>
      <c r="G21" s="764"/>
      <c r="H21" s="764"/>
      <c r="I21" s="764"/>
      <c r="J21" s="764"/>
      <c r="K21" s="764"/>
      <c r="L21" s="765"/>
      <c r="M21" s="756" t="s">
        <v>314</v>
      </c>
      <c r="N21" s="773" t="s">
        <v>315</v>
      </c>
      <c r="O21" s="773"/>
      <c r="P21" s="252" t="s">
        <v>471</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6"/>
      <c r="G23" s="767"/>
      <c r="H23" s="767"/>
      <c r="I23" s="767"/>
      <c r="J23" s="767"/>
      <c r="K23" s="767"/>
      <c r="L23" s="768"/>
      <c r="M23" s="757"/>
      <c r="N23" s="773" t="s">
        <v>274</v>
      </c>
      <c r="O23" s="773"/>
      <c r="P23" s="228" t="s">
        <v>623</v>
      </c>
      <c r="Q23" s="763"/>
      <c r="R23" s="764"/>
      <c r="S23" s="764"/>
      <c r="T23" s="764"/>
      <c r="U23" s="764"/>
      <c r="V23" s="764"/>
      <c r="W23" s="765"/>
    </row>
    <row r="24" spans="2:24" s="23" customFormat="1" ht="25.5" customHeight="1" x14ac:dyDescent="0.15">
      <c r="B24" s="778" t="s">
        <v>316</v>
      </c>
      <c r="C24" s="778"/>
      <c r="D24" s="778"/>
      <c r="E24" s="790" t="s">
        <v>860</v>
      </c>
      <c r="F24" s="790"/>
      <c r="G24" s="790"/>
      <c r="H24" s="778" t="s">
        <v>317</v>
      </c>
      <c r="I24" s="778"/>
      <c r="J24" s="790" t="s">
        <v>860</v>
      </c>
      <c r="K24" s="790"/>
      <c r="L24" s="790"/>
      <c r="M24" s="778" t="s">
        <v>316</v>
      </c>
      <c r="N24" s="778"/>
      <c r="O24" s="778"/>
      <c r="P24" s="799" t="s">
        <v>862</v>
      </c>
      <c r="Q24" s="790"/>
      <c r="R24" s="790"/>
      <c r="S24" s="778" t="s">
        <v>317</v>
      </c>
      <c r="T24" s="778"/>
      <c r="U24" s="799" t="s">
        <v>861</v>
      </c>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1045</v>
      </c>
      <c r="F26" s="775"/>
      <c r="G26" s="775"/>
      <c r="H26" s="775"/>
      <c r="I26" s="775"/>
      <c r="J26" s="775"/>
      <c r="K26" s="775"/>
      <c r="L26" s="776"/>
      <c r="M26" s="773" t="s">
        <v>320</v>
      </c>
      <c r="N26" s="773"/>
      <c r="O26" s="773"/>
      <c r="P26" s="774" t="s">
        <v>1046</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F5:L12"/>
    <mergeCell ref="E15:L15"/>
    <mergeCell ref="H13:I13"/>
    <mergeCell ref="J13:L13"/>
    <mergeCell ref="E14:G14"/>
    <mergeCell ref="H14:I14"/>
    <mergeCell ref="J14:L14"/>
    <mergeCell ref="E13:G13"/>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B16:B17"/>
    <mergeCell ref="C16:D16"/>
    <mergeCell ref="Q16:W23"/>
    <mergeCell ref="M16:M17"/>
    <mergeCell ref="N16:O16"/>
    <mergeCell ref="H24:I24"/>
    <mergeCell ref="J24:L24"/>
    <mergeCell ref="B14:D14"/>
    <mergeCell ref="P14:R14"/>
    <mergeCell ref="S14:T14"/>
    <mergeCell ref="U14:W14"/>
    <mergeCell ref="M14:O14"/>
    <mergeCell ref="N22:O22"/>
    <mergeCell ref="C23:D23"/>
    <mergeCell ref="N23:O23"/>
    <mergeCell ref="B13:D13"/>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C27:L28"/>
    <mergeCell ref="B25:D25"/>
    <mergeCell ref="P25:R25"/>
    <mergeCell ref="S25:T25"/>
    <mergeCell ref="U25:W25"/>
    <mergeCell ref="M25:O25"/>
    <mergeCell ref="B24:D24"/>
    <mergeCell ref="P24:R24"/>
    <mergeCell ref="S24:T24"/>
    <mergeCell ref="U24:W24"/>
    <mergeCell ref="M24:O24"/>
    <mergeCell ref="E26:L26"/>
    <mergeCell ref="E25:G25"/>
    <mergeCell ref="H25:I25"/>
    <mergeCell ref="J25:L25"/>
    <mergeCell ref="B26:D26"/>
    <mergeCell ref="P26:W26"/>
    <mergeCell ref="M26:O26"/>
  </mergeCells>
  <phoneticPr fontId="11"/>
  <dataValidations count="2">
    <dataValidation type="list" allowBlank="1" showInputMessage="1" showErrorMessage="1" sqref="P19 P8 E19 E8" xr:uid="{3ADAC7D5-F0FE-42E7-8EC1-D7B483700C62}">
      <formula1>INDIRECT(E7)</formula1>
    </dataValidation>
    <dataValidation allowBlank="1" showInputMessage="1" showErrorMessage="1" prompt="覆工スパン毎に連番を記入。_x000a_数値で入力する。" sqref="E17 P17 P6 E6" xr:uid="{5F7F316F-1501-40E4-8A78-65DE33AF57E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29F9FE-EFF3-46E4-824C-CC6A5874A72F}">
          <x14:formula1>
            <xm:f>'(参考)リスト'!$B$16:$B$21</xm:f>
          </x14:formula1>
          <xm:sqref>E18 P18 P7 E7</xm:sqref>
        </x14:dataValidation>
        <x14:dataValidation type="list" allowBlank="1" showInputMessage="1" showErrorMessage="1" xr:uid="{50DF72B3-9775-47CF-BE38-833231D41F2F}">
          <x14:formula1>
            <xm:f>'(参考)リスト'!$E$16:$E$27</xm:f>
          </x14:formula1>
          <xm:sqref>E20 P20 P9 E9</xm:sqref>
        </x14:dataValidation>
        <x14:dataValidation type="list" allowBlank="1" showInputMessage="1" showErrorMessage="1" xr:uid="{C9204C2B-87A1-44C5-A0C1-4544220054E2}">
          <x14:formula1>
            <xm:f>'(参考)リスト'!$D$16:$D$18</xm:f>
          </x14:formula1>
          <xm:sqref>E21 P21 P10 E10</xm:sqref>
        </x14:dataValidation>
        <x14:dataValidation type="list" allowBlank="1" showInputMessage="1" showErrorMessage="1" xr:uid="{DB0F2D94-E314-4FC8-BA39-E2953DE057F5}">
          <x14:formula1>
            <xm:f>'(参考)リスト'!$F$16:$F$21</xm:f>
          </x14:formula1>
          <xm:sqref>E22:E23 P22:P23 P11:P12 E11:E12</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5467-9FC9-46EC-91F6-324B1661E878}">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859</v>
      </c>
      <c r="F5" s="760"/>
      <c r="G5" s="761"/>
      <c r="H5" s="761"/>
      <c r="I5" s="761"/>
      <c r="J5" s="761"/>
      <c r="K5" s="761"/>
      <c r="L5" s="762"/>
      <c r="M5" s="756" t="s">
        <v>310</v>
      </c>
      <c r="N5" s="758" t="s">
        <v>311</v>
      </c>
      <c r="O5" s="759"/>
      <c r="P5" s="215" t="s">
        <v>863</v>
      </c>
      <c r="Q5" s="760"/>
      <c r="R5" s="761"/>
      <c r="S5" s="761"/>
      <c r="T5" s="761"/>
      <c r="U5" s="761"/>
      <c r="V5" s="761"/>
      <c r="W5" s="762"/>
    </row>
    <row r="6" spans="2:23" s="23" customFormat="1" ht="25.5" customHeight="1" x14ac:dyDescent="0.15">
      <c r="B6" s="757"/>
      <c r="C6" s="758" t="s">
        <v>312</v>
      </c>
      <c r="D6" s="759"/>
      <c r="E6" s="252">
        <v>3</v>
      </c>
      <c r="F6" s="763"/>
      <c r="G6" s="764"/>
      <c r="H6" s="764"/>
      <c r="I6" s="764"/>
      <c r="J6" s="764"/>
      <c r="K6" s="764"/>
      <c r="L6" s="765"/>
      <c r="M6" s="757"/>
      <c r="N6" s="758" t="s">
        <v>312</v>
      </c>
      <c r="O6" s="759"/>
      <c r="P6" s="252">
        <v>1</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470</v>
      </c>
      <c r="F8" s="763"/>
      <c r="G8" s="764"/>
      <c r="H8" s="764"/>
      <c r="I8" s="764"/>
      <c r="J8" s="764"/>
      <c r="K8" s="764"/>
      <c r="L8" s="765"/>
      <c r="M8" s="769"/>
      <c r="N8" s="758" t="s">
        <v>262</v>
      </c>
      <c r="O8" s="759"/>
      <c r="P8" s="215" t="s">
        <v>470</v>
      </c>
      <c r="Q8" s="763"/>
      <c r="R8" s="764"/>
      <c r="S8" s="764"/>
      <c r="T8" s="764"/>
      <c r="U8" s="764"/>
      <c r="V8" s="764"/>
      <c r="W8" s="765"/>
    </row>
    <row r="9" spans="2:23" s="23" customFormat="1" ht="25.5" customHeight="1" x14ac:dyDescent="0.15">
      <c r="B9" s="770" t="s">
        <v>264</v>
      </c>
      <c r="C9" s="771"/>
      <c r="D9" s="772"/>
      <c r="E9" s="251" t="s">
        <v>500</v>
      </c>
      <c r="F9" s="763"/>
      <c r="G9" s="764"/>
      <c r="H9" s="764"/>
      <c r="I9" s="764"/>
      <c r="J9" s="764"/>
      <c r="K9" s="764"/>
      <c r="L9" s="765"/>
      <c r="M9" s="770" t="s">
        <v>264</v>
      </c>
      <c r="N9" s="771"/>
      <c r="O9" s="772"/>
      <c r="P9" s="251" t="s">
        <v>464</v>
      </c>
      <c r="Q9" s="763"/>
      <c r="R9" s="764"/>
      <c r="S9" s="764"/>
      <c r="T9" s="764"/>
      <c r="U9" s="764"/>
      <c r="V9" s="764"/>
      <c r="W9" s="765"/>
    </row>
    <row r="10" spans="2:23" s="23" customFormat="1" ht="25.5" customHeight="1" x14ac:dyDescent="0.15">
      <c r="B10" s="756" t="s">
        <v>314</v>
      </c>
      <c r="C10" s="770" t="s">
        <v>315</v>
      </c>
      <c r="D10" s="772"/>
      <c r="E10" s="252" t="s">
        <v>480</v>
      </c>
      <c r="F10" s="763"/>
      <c r="G10" s="764"/>
      <c r="H10" s="764"/>
      <c r="I10" s="764"/>
      <c r="J10" s="764"/>
      <c r="K10" s="764"/>
      <c r="L10" s="765"/>
      <c r="M10" s="756" t="s">
        <v>314</v>
      </c>
      <c r="N10" s="770" t="s">
        <v>315</v>
      </c>
      <c r="O10" s="772"/>
      <c r="P10" s="252" t="s">
        <v>471</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6"/>
      <c r="G12" s="767"/>
      <c r="H12" s="767"/>
      <c r="I12" s="767"/>
      <c r="J12" s="767"/>
      <c r="K12" s="767"/>
      <c r="L12" s="768"/>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79" t="s">
        <v>714</v>
      </c>
      <c r="F13" s="780"/>
      <c r="G13" s="781"/>
      <c r="H13" s="778" t="s">
        <v>317</v>
      </c>
      <c r="I13" s="778"/>
      <c r="J13" s="779" t="s">
        <v>705</v>
      </c>
      <c r="K13" s="780"/>
      <c r="L13" s="781"/>
      <c r="M13" s="778" t="s">
        <v>316</v>
      </c>
      <c r="N13" s="778"/>
      <c r="O13" s="778"/>
      <c r="P13" s="790" t="s">
        <v>865</v>
      </c>
      <c r="Q13" s="790"/>
      <c r="R13" s="790"/>
      <c r="S13" s="778" t="s">
        <v>317</v>
      </c>
      <c r="T13" s="778"/>
      <c r="U13" s="790" t="s">
        <v>864</v>
      </c>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1047</v>
      </c>
      <c r="F15" s="775"/>
      <c r="G15" s="775"/>
      <c r="H15" s="775"/>
      <c r="I15" s="775"/>
      <c r="J15" s="775"/>
      <c r="K15" s="775"/>
      <c r="L15" s="776"/>
      <c r="M15" s="773" t="s">
        <v>320</v>
      </c>
      <c r="N15" s="773"/>
      <c r="O15" s="773"/>
      <c r="P15" s="774" t="s">
        <v>1048</v>
      </c>
      <c r="Q15" s="775"/>
      <c r="R15" s="775"/>
      <c r="S15" s="775"/>
      <c r="T15" s="775"/>
      <c r="U15" s="775"/>
      <c r="V15" s="775"/>
      <c r="W15" s="776"/>
    </row>
    <row r="16" spans="2:23" s="23" customFormat="1" ht="25.5" customHeight="1" x14ac:dyDescent="0.15">
      <c r="B16" s="777" t="s">
        <v>310</v>
      </c>
      <c r="C16" s="777" t="s">
        <v>311</v>
      </c>
      <c r="D16" s="777"/>
      <c r="E16" s="215" t="s">
        <v>863</v>
      </c>
      <c r="F16" s="763"/>
      <c r="G16" s="764"/>
      <c r="H16" s="764"/>
      <c r="I16" s="764"/>
      <c r="J16" s="764"/>
      <c r="K16" s="764"/>
      <c r="L16" s="765"/>
      <c r="M16" s="777" t="s">
        <v>310</v>
      </c>
      <c r="N16" s="777" t="s">
        <v>311</v>
      </c>
      <c r="O16" s="777"/>
      <c r="P16" s="215" t="s">
        <v>868</v>
      </c>
      <c r="Q16" s="760"/>
      <c r="R16" s="761"/>
      <c r="S16" s="761"/>
      <c r="T16" s="761"/>
      <c r="U16" s="761"/>
      <c r="V16" s="761"/>
      <c r="W16" s="762"/>
    </row>
    <row r="17" spans="2:24" s="23" customFormat="1" ht="25.5" customHeight="1" x14ac:dyDescent="0.15">
      <c r="B17" s="777"/>
      <c r="C17" s="777" t="s">
        <v>312</v>
      </c>
      <c r="D17" s="777"/>
      <c r="E17" s="252">
        <v>2</v>
      </c>
      <c r="F17" s="763"/>
      <c r="G17" s="764"/>
      <c r="H17" s="764"/>
      <c r="I17" s="764"/>
      <c r="J17" s="764"/>
      <c r="K17" s="764"/>
      <c r="L17" s="765"/>
      <c r="M17" s="777"/>
      <c r="N17" s="777" t="s">
        <v>312</v>
      </c>
      <c r="O17" s="777"/>
      <c r="P17" s="252">
        <v>1</v>
      </c>
      <c r="Q17" s="763"/>
      <c r="R17" s="764"/>
      <c r="S17" s="764"/>
      <c r="T17" s="764"/>
      <c r="U17" s="764"/>
      <c r="V17" s="764"/>
      <c r="W17" s="765"/>
    </row>
    <row r="18" spans="2:24" s="23" customFormat="1" ht="25.5" customHeight="1" x14ac:dyDescent="0.15">
      <c r="B18" s="777" t="s">
        <v>313</v>
      </c>
      <c r="C18" s="777" t="s">
        <v>261</v>
      </c>
      <c r="D18" s="777"/>
      <c r="E18" s="216" t="s">
        <v>461</v>
      </c>
      <c r="F18" s="763"/>
      <c r="G18" s="764"/>
      <c r="H18" s="764"/>
      <c r="I18" s="764"/>
      <c r="J18" s="764"/>
      <c r="K18" s="764"/>
      <c r="L18" s="765"/>
      <c r="M18" s="777" t="s">
        <v>313</v>
      </c>
      <c r="N18" s="777" t="s">
        <v>261</v>
      </c>
      <c r="O18" s="777"/>
      <c r="P18" s="216" t="s">
        <v>461</v>
      </c>
      <c r="Q18" s="763"/>
      <c r="R18" s="764"/>
      <c r="S18" s="764"/>
      <c r="T18" s="764"/>
      <c r="U18" s="764"/>
      <c r="V18" s="764"/>
      <c r="W18" s="765"/>
    </row>
    <row r="19" spans="2:24" s="23" customFormat="1" ht="25.5" customHeight="1" x14ac:dyDescent="0.15">
      <c r="B19" s="777"/>
      <c r="C19" s="777" t="s">
        <v>262</v>
      </c>
      <c r="D19" s="777"/>
      <c r="E19" s="215" t="s">
        <v>462</v>
      </c>
      <c r="F19" s="763"/>
      <c r="G19" s="764"/>
      <c r="H19" s="764"/>
      <c r="I19" s="764"/>
      <c r="J19" s="764"/>
      <c r="K19" s="764"/>
      <c r="L19" s="765"/>
      <c r="M19" s="777"/>
      <c r="N19" s="777" t="s">
        <v>262</v>
      </c>
      <c r="O19" s="777"/>
      <c r="P19" s="215" t="s">
        <v>470</v>
      </c>
      <c r="Q19" s="763"/>
      <c r="R19" s="764"/>
      <c r="S19" s="764"/>
      <c r="T19" s="764"/>
      <c r="U19" s="764"/>
      <c r="V19" s="764"/>
      <c r="W19" s="765"/>
    </row>
    <row r="20" spans="2:24" s="23" customFormat="1" ht="25.5" customHeight="1" x14ac:dyDescent="0.15">
      <c r="B20" s="773" t="s">
        <v>264</v>
      </c>
      <c r="C20" s="773"/>
      <c r="D20" s="773"/>
      <c r="E20" s="251" t="s">
        <v>464</v>
      </c>
      <c r="F20" s="763"/>
      <c r="G20" s="764"/>
      <c r="H20" s="764"/>
      <c r="I20" s="764"/>
      <c r="J20" s="764"/>
      <c r="K20" s="764"/>
      <c r="L20" s="765"/>
      <c r="M20" s="773" t="s">
        <v>264</v>
      </c>
      <c r="N20" s="773"/>
      <c r="O20" s="773"/>
      <c r="P20" s="251" t="s">
        <v>500</v>
      </c>
      <c r="Q20" s="763"/>
      <c r="R20" s="764"/>
      <c r="S20" s="764"/>
      <c r="T20" s="764"/>
      <c r="U20" s="764"/>
      <c r="V20" s="764"/>
      <c r="W20" s="765"/>
    </row>
    <row r="21" spans="2:24" s="23" customFormat="1" ht="25.5" customHeight="1" x14ac:dyDescent="0.15">
      <c r="B21" s="756" t="s">
        <v>314</v>
      </c>
      <c r="C21" s="773" t="s">
        <v>315</v>
      </c>
      <c r="D21" s="773"/>
      <c r="E21" s="252" t="s">
        <v>471</v>
      </c>
      <c r="F21" s="763"/>
      <c r="G21" s="764"/>
      <c r="H21" s="764"/>
      <c r="I21" s="764"/>
      <c r="J21" s="764"/>
      <c r="K21" s="764"/>
      <c r="L21" s="765"/>
      <c r="M21" s="756" t="s">
        <v>314</v>
      </c>
      <c r="N21" s="773" t="s">
        <v>315</v>
      </c>
      <c r="O21" s="773"/>
      <c r="P21" s="252" t="s">
        <v>480</v>
      </c>
      <c r="Q21" s="763"/>
      <c r="R21" s="764"/>
      <c r="S21" s="764"/>
      <c r="T21" s="764"/>
      <c r="U21" s="764"/>
      <c r="V21" s="764"/>
      <c r="W21" s="765"/>
    </row>
    <row r="22" spans="2:24" s="23" customFormat="1" ht="25.5" customHeight="1" x14ac:dyDescent="0.15">
      <c r="B22" s="769"/>
      <c r="C22" s="773" t="s">
        <v>273</v>
      </c>
      <c r="D22" s="773"/>
      <c r="E22" s="228" t="s">
        <v>622</v>
      </c>
      <c r="F22" s="763"/>
      <c r="G22" s="764"/>
      <c r="H22" s="764"/>
      <c r="I22" s="764"/>
      <c r="J22" s="764"/>
      <c r="K22" s="764"/>
      <c r="L22" s="765"/>
      <c r="M22" s="769"/>
      <c r="N22" s="773" t="s">
        <v>273</v>
      </c>
      <c r="O22" s="773"/>
      <c r="P22" s="228" t="s">
        <v>622</v>
      </c>
      <c r="Q22" s="763"/>
      <c r="R22" s="764"/>
      <c r="S22" s="764"/>
      <c r="T22" s="764"/>
      <c r="U22" s="764"/>
      <c r="V22" s="764"/>
      <c r="W22" s="765"/>
    </row>
    <row r="23" spans="2:24" s="23" customFormat="1" ht="25.5" customHeight="1" x14ac:dyDescent="0.15">
      <c r="B23" s="757"/>
      <c r="C23" s="773" t="s">
        <v>274</v>
      </c>
      <c r="D23" s="773"/>
      <c r="E23" s="228" t="s">
        <v>623</v>
      </c>
      <c r="F23" s="763"/>
      <c r="G23" s="764"/>
      <c r="H23" s="764"/>
      <c r="I23" s="764"/>
      <c r="J23" s="764"/>
      <c r="K23" s="764"/>
      <c r="L23" s="765"/>
      <c r="M23" s="757"/>
      <c r="N23" s="773" t="s">
        <v>274</v>
      </c>
      <c r="O23" s="773"/>
      <c r="P23" s="228" t="s">
        <v>482</v>
      </c>
      <c r="Q23" s="766"/>
      <c r="R23" s="767"/>
      <c r="S23" s="767"/>
      <c r="T23" s="767"/>
      <c r="U23" s="767"/>
      <c r="V23" s="767"/>
      <c r="W23" s="768"/>
    </row>
    <row r="24" spans="2:24" s="23" customFormat="1" ht="25.5" customHeight="1" x14ac:dyDescent="0.15">
      <c r="B24" s="778" t="s">
        <v>316</v>
      </c>
      <c r="C24" s="778"/>
      <c r="D24" s="778"/>
      <c r="E24" s="799" t="s">
        <v>867</v>
      </c>
      <c r="F24" s="790"/>
      <c r="G24" s="790"/>
      <c r="H24" s="778" t="s">
        <v>317</v>
      </c>
      <c r="I24" s="778"/>
      <c r="J24" s="799" t="s">
        <v>866</v>
      </c>
      <c r="K24" s="790"/>
      <c r="L24" s="790"/>
      <c r="M24" s="778" t="s">
        <v>316</v>
      </c>
      <c r="N24" s="778"/>
      <c r="O24" s="778"/>
      <c r="P24" s="796" t="s">
        <v>871</v>
      </c>
      <c r="Q24" s="797"/>
      <c r="R24" s="798"/>
      <c r="S24" s="778" t="s">
        <v>317</v>
      </c>
      <c r="T24" s="778"/>
      <c r="U24" s="796" t="s">
        <v>870</v>
      </c>
      <c r="V24" s="797"/>
      <c r="W24" s="798"/>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t="s">
        <v>1049</v>
      </c>
      <c r="F26" s="775"/>
      <c r="G26" s="775"/>
      <c r="H26" s="775"/>
      <c r="I26" s="775"/>
      <c r="J26" s="775"/>
      <c r="K26" s="775"/>
      <c r="L26" s="776"/>
      <c r="M26" s="773" t="s">
        <v>320</v>
      </c>
      <c r="N26" s="773"/>
      <c r="O26" s="773"/>
      <c r="P26" s="774" t="s">
        <v>1050</v>
      </c>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F5:L12"/>
    <mergeCell ref="E15:L15"/>
    <mergeCell ref="H13:I13"/>
    <mergeCell ref="J13:L13"/>
    <mergeCell ref="E14:G14"/>
    <mergeCell ref="H14:I14"/>
    <mergeCell ref="J14:L14"/>
    <mergeCell ref="E13:G13"/>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Q5:W12"/>
    <mergeCell ref="M5:M6"/>
    <mergeCell ref="N5:O5"/>
    <mergeCell ref="F16:L23"/>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B16:B17"/>
    <mergeCell ref="C16:D16"/>
    <mergeCell ref="Q16:W23"/>
    <mergeCell ref="M16:M17"/>
    <mergeCell ref="N16:O16"/>
    <mergeCell ref="H24:I24"/>
    <mergeCell ref="J24:L24"/>
    <mergeCell ref="B14:D14"/>
    <mergeCell ref="P14:R14"/>
    <mergeCell ref="S14:T14"/>
    <mergeCell ref="U14:W14"/>
    <mergeCell ref="M14:O14"/>
    <mergeCell ref="N22:O22"/>
    <mergeCell ref="C23:D23"/>
    <mergeCell ref="N23:O23"/>
    <mergeCell ref="B13:D13"/>
    <mergeCell ref="P13:R13"/>
    <mergeCell ref="S13:T13"/>
    <mergeCell ref="U13:W13"/>
    <mergeCell ref="M13:O13"/>
    <mergeCell ref="E24:G24"/>
    <mergeCell ref="C17:D17"/>
    <mergeCell ref="N17:O17"/>
    <mergeCell ref="B18:B19"/>
    <mergeCell ref="C18:D18"/>
    <mergeCell ref="M18:M19"/>
    <mergeCell ref="N18:O18"/>
    <mergeCell ref="C19:D19"/>
    <mergeCell ref="N19:O19"/>
    <mergeCell ref="B15:D15"/>
    <mergeCell ref="P15:W15"/>
    <mergeCell ref="M15:O15"/>
    <mergeCell ref="B20:D20"/>
    <mergeCell ref="M20:O20"/>
    <mergeCell ref="B21:B23"/>
    <mergeCell ref="C21:D21"/>
    <mergeCell ref="M21:M23"/>
    <mergeCell ref="N21:O21"/>
    <mergeCell ref="C22:D22"/>
    <mergeCell ref="C27:L28"/>
    <mergeCell ref="B25:D25"/>
    <mergeCell ref="P25:R25"/>
    <mergeCell ref="S25:T25"/>
    <mergeCell ref="U25:W25"/>
    <mergeCell ref="M25:O25"/>
    <mergeCell ref="B24:D24"/>
    <mergeCell ref="P24:R24"/>
    <mergeCell ref="S24:T24"/>
    <mergeCell ref="U24:W24"/>
    <mergeCell ref="M24:O24"/>
    <mergeCell ref="E26:L26"/>
    <mergeCell ref="E25:G25"/>
    <mergeCell ref="H25:I25"/>
    <mergeCell ref="J25:L25"/>
    <mergeCell ref="B26:D26"/>
    <mergeCell ref="P26:W26"/>
    <mergeCell ref="M26:O26"/>
  </mergeCells>
  <phoneticPr fontId="11"/>
  <dataValidations count="2">
    <dataValidation type="list" allowBlank="1" showInputMessage="1" showErrorMessage="1" sqref="P8 P19 E19 E8" xr:uid="{60853BD3-87C8-4970-BC52-541E10CC527C}">
      <formula1>INDIRECT(E7)</formula1>
    </dataValidation>
    <dataValidation allowBlank="1" showInputMessage="1" showErrorMessage="1" prompt="覆工スパン毎に連番を記入。_x000a_数値で入力する。" sqref="P6 P17 E17 E6" xr:uid="{B0137D36-6452-4818-A6E5-494F9E28804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FCCE4D-D2C5-4C76-B2A7-F68840F3CA49}">
          <x14:formula1>
            <xm:f>'(参考)リスト'!$B$16:$B$21</xm:f>
          </x14:formula1>
          <xm:sqref>P7 P18 E18 E7</xm:sqref>
        </x14:dataValidation>
        <x14:dataValidation type="list" allowBlank="1" showInputMessage="1" showErrorMessage="1" xr:uid="{335CBE63-1088-4896-AE9A-22DCBB7259DA}">
          <x14:formula1>
            <xm:f>'(参考)リスト'!$E$16:$E$27</xm:f>
          </x14:formula1>
          <xm:sqref>P9 P20 E20 E9</xm:sqref>
        </x14:dataValidation>
        <x14:dataValidation type="list" allowBlank="1" showInputMessage="1" showErrorMessage="1" xr:uid="{E3B3E81C-8D99-4B53-BB60-4887CBCE1068}">
          <x14:formula1>
            <xm:f>'(参考)リスト'!$D$16:$D$18</xm:f>
          </x14:formula1>
          <xm:sqref>P10 P21 E21 E10</xm:sqref>
        </x14:dataValidation>
        <x14:dataValidation type="list" allowBlank="1" showInputMessage="1" showErrorMessage="1" xr:uid="{B6B2671C-1156-46CB-8B3C-0A0E6FCAA893}">
          <x14:formula1>
            <xm:f>'(参考)リスト'!$F$16:$F$21</xm:f>
          </x14:formula1>
          <xm:sqref>P11:P12 P22:P23 E22:E23 E11:E12</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4A787-A577-4C63-A488-4CC375D86E90}">
  <dimension ref="B1:X31"/>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t="s">
        <v>868</v>
      </c>
      <c r="F5" s="763"/>
      <c r="G5" s="764"/>
      <c r="H5" s="764"/>
      <c r="I5" s="764"/>
      <c r="J5" s="764"/>
      <c r="K5" s="764"/>
      <c r="L5" s="765"/>
      <c r="M5" s="756" t="s">
        <v>310</v>
      </c>
      <c r="N5" s="758" t="s">
        <v>311</v>
      </c>
      <c r="O5" s="759"/>
      <c r="P5" s="215" t="s">
        <v>868</v>
      </c>
      <c r="Q5" s="760"/>
      <c r="R5" s="761"/>
      <c r="S5" s="761"/>
      <c r="T5" s="761"/>
      <c r="U5" s="761"/>
      <c r="V5" s="761"/>
      <c r="W5" s="762"/>
    </row>
    <row r="6" spans="2:23" s="23" customFormat="1" ht="25.5" customHeight="1" x14ac:dyDescent="0.15">
      <c r="B6" s="757"/>
      <c r="C6" s="758" t="s">
        <v>312</v>
      </c>
      <c r="D6" s="759"/>
      <c r="E6" s="252">
        <v>2</v>
      </c>
      <c r="F6" s="763"/>
      <c r="G6" s="764"/>
      <c r="H6" s="764"/>
      <c r="I6" s="764"/>
      <c r="J6" s="764"/>
      <c r="K6" s="764"/>
      <c r="L6" s="765"/>
      <c r="M6" s="757"/>
      <c r="N6" s="758" t="s">
        <v>312</v>
      </c>
      <c r="O6" s="759"/>
      <c r="P6" s="252">
        <v>2</v>
      </c>
      <c r="Q6" s="763"/>
      <c r="R6" s="764"/>
      <c r="S6" s="764"/>
      <c r="T6" s="764"/>
      <c r="U6" s="764"/>
      <c r="V6" s="764"/>
      <c r="W6" s="765"/>
    </row>
    <row r="7" spans="2:23" s="23" customFormat="1" ht="25.5" customHeight="1" x14ac:dyDescent="0.15">
      <c r="B7" s="756" t="s">
        <v>313</v>
      </c>
      <c r="C7" s="758" t="s">
        <v>261</v>
      </c>
      <c r="D7" s="759"/>
      <c r="E7" s="216" t="s">
        <v>461</v>
      </c>
      <c r="F7" s="763"/>
      <c r="G7" s="764"/>
      <c r="H7" s="764"/>
      <c r="I7" s="764"/>
      <c r="J7" s="764"/>
      <c r="K7" s="764"/>
      <c r="L7" s="765"/>
      <c r="M7" s="756" t="s">
        <v>313</v>
      </c>
      <c r="N7" s="758" t="s">
        <v>261</v>
      </c>
      <c r="O7" s="759"/>
      <c r="P7" s="216" t="s">
        <v>461</v>
      </c>
      <c r="Q7" s="763"/>
      <c r="R7" s="764"/>
      <c r="S7" s="764"/>
      <c r="T7" s="764"/>
      <c r="U7" s="764"/>
      <c r="V7" s="764"/>
      <c r="W7" s="765"/>
    </row>
    <row r="8" spans="2:23" s="23" customFormat="1" ht="25.5" customHeight="1" x14ac:dyDescent="0.15">
      <c r="B8" s="769"/>
      <c r="C8" s="758" t="s">
        <v>262</v>
      </c>
      <c r="D8" s="759"/>
      <c r="E8" s="215" t="s">
        <v>497</v>
      </c>
      <c r="F8" s="763"/>
      <c r="G8" s="764"/>
      <c r="H8" s="764"/>
      <c r="I8" s="764"/>
      <c r="J8" s="764"/>
      <c r="K8" s="764"/>
      <c r="L8" s="765"/>
      <c r="M8" s="769"/>
      <c r="N8" s="758" t="s">
        <v>262</v>
      </c>
      <c r="O8" s="759"/>
      <c r="P8" s="215" t="s">
        <v>497</v>
      </c>
      <c r="Q8" s="763"/>
      <c r="R8" s="764"/>
      <c r="S8" s="764"/>
      <c r="T8" s="764"/>
      <c r="U8" s="764"/>
      <c r="V8" s="764"/>
      <c r="W8" s="765"/>
    </row>
    <row r="9" spans="2:23" s="23" customFormat="1" ht="25.5" customHeight="1" x14ac:dyDescent="0.15">
      <c r="B9" s="770" t="s">
        <v>264</v>
      </c>
      <c r="C9" s="771"/>
      <c r="D9" s="772"/>
      <c r="E9" s="251" t="s">
        <v>487</v>
      </c>
      <c r="F9" s="763"/>
      <c r="G9" s="764"/>
      <c r="H9" s="764"/>
      <c r="I9" s="764"/>
      <c r="J9" s="764"/>
      <c r="K9" s="764"/>
      <c r="L9" s="765"/>
      <c r="M9" s="770" t="s">
        <v>264</v>
      </c>
      <c r="N9" s="771"/>
      <c r="O9" s="772"/>
      <c r="P9" s="251" t="s">
        <v>487</v>
      </c>
      <c r="Q9" s="763"/>
      <c r="R9" s="764"/>
      <c r="S9" s="764"/>
      <c r="T9" s="764"/>
      <c r="U9" s="764"/>
      <c r="V9" s="764"/>
      <c r="W9" s="765"/>
    </row>
    <row r="10" spans="2:23" s="23" customFormat="1" ht="25.5" customHeight="1" x14ac:dyDescent="0.15">
      <c r="B10" s="756" t="s">
        <v>314</v>
      </c>
      <c r="C10" s="770" t="s">
        <v>315</v>
      </c>
      <c r="D10" s="772"/>
      <c r="E10" s="252" t="s">
        <v>463</v>
      </c>
      <c r="F10" s="763"/>
      <c r="G10" s="764"/>
      <c r="H10" s="764"/>
      <c r="I10" s="764"/>
      <c r="J10" s="764"/>
      <c r="K10" s="764"/>
      <c r="L10" s="765"/>
      <c r="M10" s="756" t="s">
        <v>314</v>
      </c>
      <c r="N10" s="770" t="s">
        <v>315</v>
      </c>
      <c r="O10" s="772"/>
      <c r="P10" s="252" t="s">
        <v>463</v>
      </c>
      <c r="Q10" s="763"/>
      <c r="R10" s="764"/>
      <c r="S10" s="764"/>
      <c r="T10" s="764"/>
      <c r="U10" s="764"/>
      <c r="V10" s="764"/>
      <c r="W10" s="765"/>
    </row>
    <row r="11" spans="2:23" s="23" customFormat="1" ht="25.5" customHeight="1" x14ac:dyDescent="0.15">
      <c r="B11" s="769"/>
      <c r="C11" s="770" t="s">
        <v>273</v>
      </c>
      <c r="D11" s="772"/>
      <c r="E11" s="228" t="s">
        <v>622</v>
      </c>
      <c r="F11" s="763"/>
      <c r="G11" s="764"/>
      <c r="H11" s="764"/>
      <c r="I11" s="764"/>
      <c r="J11" s="764"/>
      <c r="K11" s="764"/>
      <c r="L11" s="765"/>
      <c r="M11" s="769"/>
      <c r="N11" s="770" t="s">
        <v>273</v>
      </c>
      <c r="O11" s="772"/>
      <c r="P11" s="228" t="s">
        <v>622</v>
      </c>
      <c r="Q11" s="763"/>
      <c r="R11" s="764"/>
      <c r="S11" s="764"/>
      <c r="T11" s="764"/>
      <c r="U11" s="764"/>
      <c r="V11" s="764"/>
      <c r="W11" s="765"/>
    </row>
    <row r="12" spans="2:23" s="23" customFormat="1" ht="25.5" customHeight="1" x14ac:dyDescent="0.15">
      <c r="B12" s="757"/>
      <c r="C12" s="773" t="s">
        <v>274</v>
      </c>
      <c r="D12" s="773"/>
      <c r="E12" s="228" t="s">
        <v>623</v>
      </c>
      <c r="F12" s="763"/>
      <c r="G12" s="764"/>
      <c r="H12" s="764"/>
      <c r="I12" s="764"/>
      <c r="J12" s="764"/>
      <c r="K12" s="764"/>
      <c r="L12" s="765"/>
      <c r="M12" s="757"/>
      <c r="N12" s="773" t="s">
        <v>274</v>
      </c>
      <c r="O12" s="773"/>
      <c r="P12" s="228" t="s">
        <v>623</v>
      </c>
      <c r="Q12" s="766"/>
      <c r="R12" s="767"/>
      <c r="S12" s="767"/>
      <c r="T12" s="767"/>
      <c r="U12" s="767"/>
      <c r="V12" s="767"/>
      <c r="W12" s="768"/>
    </row>
    <row r="13" spans="2:23" s="23" customFormat="1" ht="25.5" customHeight="1" x14ac:dyDescent="0.15">
      <c r="B13" s="778" t="s">
        <v>316</v>
      </c>
      <c r="C13" s="778"/>
      <c r="D13" s="778"/>
      <c r="E13" s="796" t="s">
        <v>869</v>
      </c>
      <c r="F13" s="797"/>
      <c r="G13" s="798"/>
      <c r="H13" s="778" t="s">
        <v>317</v>
      </c>
      <c r="I13" s="778"/>
      <c r="J13" s="786" t="s">
        <v>687</v>
      </c>
      <c r="K13" s="787"/>
      <c r="L13" s="788"/>
      <c r="M13" s="778" t="s">
        <v>316</v>
      </c>
      <c r="N13" s="778"/>
      <c r="O13" s="778"/>
      <c r="P13" s="796" t="s">
        <v>869</v>
      </c>
      <c r="Q13" s="797"/>
      <c r="R13" s="798"/>
      <c r="S13" s="778" t="s">
        <v>317</v>
      </c>
      <c r="T13" s="778"/>
      <c r="U13" s="786" t="s">
        <v>687</v>
      </c>
      <c r="V13" s="787"/>
      <c r="W13" s="788"/>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t="s">
        <v>1071</v>
      </c>
      <c r="F15" s="775"/>
      <c r="G15" s="775"/>
      <c r="H15" s="775"/>
      <c r="I15" s="775"/>
      <c r="J15" s="775"/>
      <c r="K15" s="775"/>
      <c r="L15" s="776"/>
      <c r="M15" s="773" t="s">
        <v>320</v>
      </c>
      <c r="N15" s="773"/>
      <c r="O15" s="773"/>
      <c r="P15" s="774" t="s">
        <v>1053</v>
      </c>
      <c r="Q15" s="775"/>
      <c r="R15" s="775"/>
      <c r="S15" s="775"/>
      <c r="T15" s="775"/>
      <c r="U15" s="775"/>
      <c r="V15" s="775"/>
      <c r="W15" s="776"/>
    </row>
    <row r="16" spans="2:23" s="23" customFormat="1" ht="25.5" customHeight="1" x14ac:dyDescent="0.15">
      <c r="B16" s="777" t="s">
        <v>310</v>
      </c>
      <c r="C16" s="777" t="s">
        <v>311</v>
      </c>
      <c r="D16" s="777"/>
      <c r="E16" s="215"/>
      <c r="F16" s="760"/>
      <c r="G16" s="761"/>
      <c r="H16" s="761"/>
      <c r="I16" s="761"/>
      <c r="J16" s="761"/>
      <c r="K16" s="761"/>
      <c r="L16" s="762"/>
      <c r="M16" s="777" t="s">
        <v>310</v>
      </c>
      <c r="N16" s="777" t="s">
        <v>311</v>
      </c>
      <c r="O16" s="777"/>
      <c r="P16" s="215"/>
      <c r="Q16" s="763"/>
      <c r="R16" s="764"/>
      <c r="S16" s="764"/>
      <c r="T16" s="764"/>
      <c r="U16" s="764"/>
      <c r="V16" s="764"/>
      <c r="W16" s="765"/>
    </row>
    <row r="17" spans="2:24" s="23" customFormat="1" ht="25.5" customHeight="1" x14ac:dyDescent="0.15">
      <c r="B17" s="777"/>
      <c r="C17" s="777" t="s">
        <v>312</v>
      </c>
      <c r="D17" s="777"/>
      <c r="E17" s="252"/>
      <c r="F17" s="763"/>
      <c r="G17" s="764"/>
      <c r="H17" s="764"/>
      <c r="I17" s="764"/>
      <c r="J17" s="764"/>
      <c r="K17" s="764"/>
      <c r="L17" s="765"/>
      <c r="M17" s="777"/>
      <c r="N17" s="777" t="s">
        <v>312</v>
      </c>
      <c r="O17" s="777"/>
      <c r="P17" s="252"/>
      <c r="Q17" s="763"/>
      <c r="R17" s="764"/>
      <c r="S17" s="764"/>
      <c r="T17" s="764"/>
      <c r="U17" s="764"/>
      <c r="V17" s="764"/>
      <c r="W17" s="765"/>
    </row>
    <row r="18" spans="2:24" s="23" customFormat="1" ht="25.5" customHeight="1" x14ac:dyDescent="0.15">
      <c r="B18" s="777" t="s">
        <v>313</v>
      </c>
      <c r="C18" s="777" t="s">
        <v>261</v>
      </c>
      <c r="D18" s="777"/>
      <c r="E18" s="216"/>
      <c r="F18" s="763"/>
      <c r="G18" s="764"/>
      <c r="H18" s="764"/>
      <c r="I18" s="764"/>
      <c r="J18" s="764"/>
      <c r="K18" s="764"/>
      <c r="L18" s="765"/>
      <c r="M18" s="777" t="s">
        <v>313</v>
      </c>
      <c r="N18" s="777" t="s">
        <v>261</v>
      </c>
      <c r="O18" s="777"/>
      <c r="P18" s="216"/>
      <c r="Q18" s="763"/>
      <c r="R18" s="764"/>
      <c r="S18" s="764"/>
      <c r="T18" s="764"/>
      <c r="U18" s="764"/>
      <c r="V18" s="764"/>
      <c r="W18" s="765"/>
    </row>
    <row r="19" spans="2:24" s="23" customFormat="1" ht="25.5" customHeight="1" x14ac:dyDescent="0.15">
      <c r="B19" s="777"/>
      <c r="C19" s="777" t="s">
        <v>262</v>
      </c>
      <c r="D19" s="777"/>
      <c r="E19" s="215"/>
      <c r="F19" s="763"/>
      <c r="G19" s="764"/>
      <c r="H19" s="764"/>
      <c r="I19" s="764"/>
      <c r="J19" s="764"/>
      <c r="K19" s="764"/>
      <c r="L19" s="765"/>
      <c r="M19" s="777"/>
      <c r="N19" s="777" t="s">
        <v>262</v>
      </c>
      <c r="O19" s="777"/>
      <c r="P19" s="215"/>
      <c r="Q19" s="763"/>
      <c r="R19" s="764"/>
      <c r="S19" s="764"/>
      <c r="T19" s="764"/>
      <c r="U19" s="764"/>
      <c r="V19" s="764"/>
      <c r="W19" s="765"/>
    </row>
    <row r="20" spans="2:24" s="23" customFormat="1" ht="25.5" customHeight="1" x14ac:dyDescent="0.15">
      <c r="B20" s="773" t="s">
        <v>264</v>
      </c>
      <c r="C20" s="773"/>
      <c r="D20" s="773"/>
      <c r="E20" s="251"/>
      <c r="F20" s="763"/>
      <c r="G20" s="764"/>
      <c r="H20" s="764"/>
      <c r="I20" s="764"/>
      <c r="J20" s="764"/>
      <c r="K20" s="764"/>
      <c r="L20" s="765"/>
      <c r="M20" s="773" t="s">
        <v>264</v>
      </c>
      <c r="N20" s="773"/>
      <c r="O20" s="773"/>
      <c r="P20" s="251"/>
      <c r="Q20" s="763"/>
      <c r="R20" s="764"/>
      <c r="S20" s="764"/>
      <c r="T20" s="764"/>
      <c r="U20" s="764"/>
      <c r="V20" s="764"/>
      <c r="W20" s="765"/>
    </row>
    <row r="21" spans="2:24" s="23" customFormat="1" ht="25.5" customHeight="1" x14ac:dyDescent="0.15">
      <c r="B21" s="756" t="s">
        <v>314</v>
      </c>
      <c r="C21" s="773" t="s">
        <v>315</v>
      </c>
      <c r="D21" s="773"/>
      <c r="E21" s="252"/>
      <c r="F21" s="763"/>
      <c r="G21" s="764"/>
      <c r="H21" s="764"/>
      <c r="I21" s="764"/>
      <c r="J21" s="764"/>
      <c r="K21" s="764"/>
      <c r="L21" s="765"/>
      <c r="M21" s="756" t="s">
        <v>314</v>
      </c>
      <c r="N21" s="773" t="s">
        <v>315</v>
      </c>
      <c r="O21" s="773"/>
      <c r="P21" s="252"/>
      <c r="Q21" s="763"/>
      <c r="R21" s="764"/>
      <c r="S21" s="764"/>
      <c r="T21" s="764"/>
      <c r="U21" s="764"/>
      <c r="V21" s="764"/>
      <c r="W21" s="765"/>
    </row>
    <row r="22" spans="2:24" s="23" customFormat="1" ht="25.5" customHeight="1" x14ac:dyDescent="0.15">
      <c r="B22" s="769"/>
      <c r="C22" s="773" t="s">
        <v>273</v>
      </c>
      <c r="D22" s="773"/>
      <c r="E22" s="228"/>
      <c r="F22" s="763"/>
      <c r="G22" s="764"/>
      <c r="H22" s="764"/>
      <c r="I22" s="764"/>
      <c r="J22" s="764"/>
      <c r="K22" s="764"/>
      <c r="L22" s="765"/>
      <c r="M22" s="769"/>
      <c r="N22" s="773" t="s">
        <v>273</v>
      </c>
      <c r="O22" s="773"/>
      <c r="P22" s="228"/>
      <c r="Q22" s="763"/>
      <c r="R22" s="764"/>
      <c r="S22" s="764"/>
      <c r="T22" s="764"/>
      <c r="U22" s="764"/>
      <c r="V22" s="764"/>
      <c r="W22" s="765"/>
    </row>
    <row r="23" spans="2:24" s="23" customFormat="1" ht="25.5" customHeight="1" x14ac:dyDescent="0.15">
      <c r="B23" s="757"/>
      <c r="C23" s="773" t="s">
        <v>274</v>
      </c>
      <c r="D23" s="773"/>
      <c r="E23" s="228"/>
      <c r="F23" s="766"/>
      <c r="G23" s="767"/>
      <c r="H23" s="767"/>
      <c r="I23" s="767"/>
      <c r="J23" s="767"/>
      <c r="K23" s="767"/>
      <c r="L23" s="768"/>
      <c r="M23" s="757"/>
      <c r="N23" s="773" t="s">
        <v>274</v>
      </c>
      <c r="O23" s="773"/>
      <c r="P23" s="228"/>
      <c r="Q23" s="763"/>
      <c r="R23" s="764"/>
      <c r="S23" s="764"/>
      <c r="T23" s="764"/>
      <c r="U23" s="764"/>
      <c r="V23" s="764"/>
      <c r="W23" s="765"/>
    </row>
    <row r="24" spans="2:24" s="23" customFormat="1" ht="25.5" customHeight="1" x14ac:dyDescent="0.15">
      <c r="B24" s="778" t="s">
        <v>316</v>
      </c>
      <c r="C24" s="778"/>
      <c r="D24" s="778"/>
      <c r="E24" s="796"/>
      <c r="F24" s="797"/>
      <c r="G24" s="798"/>
      <c r="H24" s="778" t="s">
        <v>317</v>
      </c>
      <c r="I24" s="778"/>
      <c r="J24" s="779"/>
      <c r="K24" s="780"/>
      <c r="L24" s="781"/>
      <c r="M24" s="778" t="s">
        <v>316</v>
      </c>
      <c r="N24" s="778"/>
      <c r="O24" s="778"/>
      <c r="P24" s="796"/>
      <c r="Q24" s="797"/>
      <c r="R24" s="798"/>
      <c r="S24" s="778" t="s">
        <v>317</v>
      </c>
      <c r="T24" s="778"/>
      <c r="U24" s="790"/>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c r="F26" s="775"/>
      <c r="G26" s="775"/>
      <c r="H26" s="775"/>
      <c r="I26" s="775"/>
      <c r="J26" s="775"/>
      <c r="K26" s="775"/>
      <c r="L26" s="776"/>
      <c r="M26" s="773" t="s">
        <v>320</v>
      </c>
      <c r="N26" s="773"/>
      <c r="O26" s="773"/>
      <c r="P26" s="774"/>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P19 E19 P8 E8" xr:uid="{62CF0371-3CDC-498A-AB0F-08A1CEB879AD}">
      <formula1>INDIRECT(E7)</formula1>
    </dataValidation>
    <dataValidation allowBlank="1" showInputMessage="1" showErrorMessage="1" prompt="覆工スパン毎に連番を記入。_x000a_数値で入力する。" sqref="P6 E17 P17 E6" xr:uid="{52EEC9F1-9372-4FA4-8D0A-ED813353C95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65B7809-F742-4173-BFCA-6BE911D8CD34}">
          <x14:formula1>
            <xm:f>'(参考)リスト'!$B$16:$B$21</xm:f>
          </x14:formula1>
          <xm:sqref>P18 E18 P7 E7</xm:sqref>
        </x14:dataValidation>
        <x14:dataValidation type="list" allowBlank="1" showInputMessage="1" showErrorMessage="1" xr:uid="{2735E903-A127-4842-9005-12BFC0D3BEB7}">
          <x14:formula1>
            <xm:f>'(参考)リスト'!$E$16:$E$27</xm:f>
          </x14:formula1>
          <xm:sqref>P20 E20</xm:sqref>
        </x14:dataValidation>
        <x14:dataValidation type="list" allowBlank="1" showInputMessage="1" showErrorMessage="1" xr:uid="{5C380C1F-54B1-4BE5-BE7D-BF9C3347D406}">
          <x14:formula1>
            <xm:f>'(参考)リスト'!$D$16:$D$18</xm:f>
          </x14:formula1>
          <xm:sqref>P21 E21</xm:sqref>
        </x14:dataValidation>
        <x14:dataValidation type="list" allowBlank="1" showInputMessage="1" showErrorMessage="1" xr:uid="{A57E1FFD-3398-4BC0-AC07-6738895D8761}">
          <x14:formula1>
            <xm:f>'(参考)リスト'!$F$16:$F$21</xm:f>
          </x14:formula1>
          <xm:sqref>P22:P23 E22:E23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70E9-0D58-48B2-A26C-785337CF396D}">
  <dimension ref="B1:X31"/>
  <sheetViews>
    <sheetView showGridLines="0" showZeros="0" view="pageBreakPreview" zoomScaleNormal="70" zoomScaleSheetLayoutView="100" workbookViewId="0">
      <selection activeCell="U3" sqref="U3:W4"/>
    </sheetView>
  </sheetViews>
  <sheetFormatPr defaultColWidth="7.625" defaultRowHeight="27.95" customHeight="1" x14ac:dyDescent="0.15"/>
  <cols>
    <col min="1" max="1" width="1.75" style="20" customWidth="1"/>
    <col min="2" max="4" width="6.125" style="20" customWidth="1"/>
    <col min="5" max="5" width="12.25" style="20" customWidth="1"/>
    <col min="6" max="12" width="9.125" style="20" customWidth="1"/>
    <col min="13" max="15" width="6.125" style="20" customWidth="1"/>
    <col min="16" max="16" width="12.25" style="20" customWidth="1"/>
    <col min="17" max="23" width="9.125" style="20" customWidth="1"/>
    <col min="24" max="24" width="3.125" style="20" customWidth="1"/>
    <col min="25" max="16384" width="7.625" style="20"/>
  </cols>
  <sheetData>
    <row r="1" spans="2:23" ht="9" customHeight="1" x14ac:dyDescent="0.15">
      <c r="W1" s="108"/>
    </row>
    <row r="2" spans="2:23" ht="25.15" customHeight="1" x14ac:dyDescent="0.15">
      <c r="B2" s="213" t="s">
        <v>304</v>
      </c>
      <c r="C2" s="214"/>
      <c r="D2" s="214"/>
      <c r="E2" s="214"/>
      <c r="F2" s="214"/>
      <c r="G2" s="214"/>
      <c r="H2" s="214"/>
      <c r="I2" s="214"/>
      <c r="J2" s="214"/>
      <c r="K2" s="214"/>
      <c r="L2" s="214"/>
      <c r="M2" s="214"/>
      <c r="N2" s="214"/>
      <c r="O2" s="214"/>
      <c r="P2" s="214"/>
      <c r="Q2" s="214"/>
      <c r="R2" s="383" t="s">
        <v>215</v>
      </c>
      <c r="S2" s="383"/>
      <c r="T2" s="580" t="str">
        <f>'様式A-1'!W2</f>
        <v>33.97056,130.94306</v>
      </c>
      <c r="U2" s="580"/>
      <c r="V2" s="580"/>
      <c r="W2" s="580"/>
    </row>
    <row r="3" spans="2:23" ht="25.15" customHeight="1" x14ac:dyDescent="0.15">
      <c r="B3" s="726" t="s">
        <v>305</v>
      </c>
      <c r="C3" s="727"/>
      <c r="D3" s="727"/>
      <c r="E3" s="728" t="str">
        <f>'様式A-1'!D3</f>
        <v>ムクノトンネル　クダリ</v>
      </c>
      <c r="F3" s="729"/>
      <c r="G3" s="730"/>
      <c r="H3" s="731" t="s">
        <v>306</v>
      </c>
      <c r="I3" s="732"/>
      <c r="J3" s="733" t="str">
        <f>'様式A-1'!J3:O4</f>
        <v>山口県道57号下関港線（下り）</v>
      </c>
      <c r="K3" s="734"/>
      <c r="L3" s="735"/>
      <c r="M3" s="736" t="s">
        <v>307</v>
      </c>
      <c r="N3" s="737"/>
      <c r="O3" s="738"/>
      <c r="P3" s="742" t="str">
        <f>'様式B (1)'!$S$3</f>
        <v>アジア航測株式会社</v>
      </c>
      <c r="Q3" s="742"/>
      <c r="R3" s="742"/>
      <c r="S3" s="736" t="s">
        <v>250</v>
      </c>
      <c r="T3" s="738"/>
      <c r="U3" s="745">
        <f>'様式B (1)'!$P$2</f>
        <v>45890</v>
      </c>
      <c r="V3" s="746"/>
      <c r="W3" s="747"/>
    </row>
    <row r="4" spans="2:23" ht="25.15" customHeight="1" x14ac:dyDescent="0.15">
      <c r="B4" s="749" t="s">
        <v>308</v>
      </c>
      <c r="C4" s="750"/>
      <c r="D4" s="750"/>
      <c r="E4" s="751" t="str">
        <f>'様式A-1'!D4</f>
        <v>椋野トンネル（下り）</v>
      </c>
      <c r="F4" s="752"/>
      <c r="G4" s="753"/>
      <c r="H4" s="731" t="s">
        <v>309</v>
      </c>
      <c r="I4" s="732"/>
      <c r="J4" s="754" t="str">
        <f>'様式A-1'!R3</f>
        <v>山口県
下関土木建築事務所</v>
      </c>
      <c r="K4" s="734"/>
      <c r="L4" s="735"/>
      <c r="M4" s="739"/>
      <c r="N4" s="740"/>
      <c r="O4" s="741"/>
      <c r="P4" s="755" t="str">
        <f>'様式B (1)'!S4</f>
        <v>飯田　琢巳</v>
      </c>
      <c r="Q4" s="755"/>
      <c r="R4" s="755"/>
      <c r="S4" s="743"/>
      <c r="T4" s="744"/>
      <c r="U4" s="743"/>
      <c r="V4" s="748"/>
      <c r="W4" s="744"/>
    </row>
    <row r="5" spans="2:23" s="23" customFormat="1" ht="25.5" customHeight="1" x14ac:dyDescent="0.15">
      <c r="B5" s="756" t="s">
        <v>310</v>
      </c>
      <c r="C5" s="758" t="s">
        <v>311</v>
      </c>
      <c r="D5" s="759"/>
      <c r="E5" s="215"/>
      <c r="F5" s="760"/>
      <c r="G5" s="761"/>
      <c r="H5" s="761"/>
      <c r="I5" s="761"/>
      <c r="J5" s="761"/>
      <c r="K5" s="761"/>
      <c r="L5" s="762"/>
      <c r="M5" s="756" t="s">
        <v>310</v>
      </c>
      <c r="N5" s="758" t="s">
        <v>311</v>
      </c>
      <c r="O5" s="759"/>
      <c r="P5" s="215"/>
      <c r="Q5" s="763"/>
      <c r="R5" s="764"/>
      <c r="S5" s="764"/>
      <c r="T5" s="764"/>
      <c r="U5" s="764"/>
      <c r="V5" s="764"/>
      <c r="W5" s="765"/>
    </row>
    <row r="6" spans="2:23" s="23" customFormat="1" ht="25.5" customHeight="1" x14ac:dyDescent="0.15">
      <c r="B6" s="757"/>
      <c r="C6" s="758" t="s">
        <v>312</v>
      </c>
      <c r="D6" s="759"/>
      <c r="E6" s="252"/>
      <c r="F6" s="763"/>
      <c r="G6" s="764"/>
      <c r="H6" s="764"/>
      <c r="I6" s="764"/>
      <c r="J6" s="764"/>
      <c r="K6" s="764"/>
      <c r="L6" s="765"/>
      <c r="M6" s="757"/>
      <c r="N6" s="758" t="s">
        <v>312</v>
      </c>
      <c r="O6" s="759"/>
      <c r="P6" s="252"/>
      <c r="Q6" s="763"/>
      <c r="R6" s="764"/>
      <c r="S6" s="764"/>
      <c r="T6" s="764"/>
      <c r="U6" s="764"/>
      <c r="V6" s="764"/>
      <c r="W6" s="765"/>
    </row>
    <row r="7" spans="2:23" s="23" customFormat="1" ht="25.5" customHeight="1" x14ac:dyDescent="0.15">
      <c r="B7" s="756" t="s">
        <v>313</v>
      </c>
      <c r="C7" s="758" t="s">
        <v>261</v>
      </c>
      <c r="D7" s="759"/>
      <c r="E7" s="216"/>
      <c r="F7" s="763"/>
      <c r="G7" s="764"/>
      <c r="H7" s="764"/>
      <c r="I7" s="764"/>
      <c r="J7" s="764"/>
      <c r="K7" s="764"/>
      <c r="L7" s="765"/>
      <c r="M7" s="756" t="s">
        <v>313</v>
      </c>
      <c r="N7" s="758" t="s">
        <v>261</v>
      </c>
      <c r="O7" s="759"/>
      <c r="P7" s="216"/>
      <c r="Q7" s="763"/>
      <c r="R7" s="764"/>
      <c r="S7" s="764"/>
      <c r="T7" s="764"/>
      <c r="U7" s="764"/>
      <c r="V7" s="764"/>
      <c r="W7" s="765"/>
    </row>
    <row r="8" spans="2:23" s="23" customFormat="1" ht="25.5" customHeight="1" x14ac:dyDescent="0.15">
      <c r="B8" s="769"/>
      <c r="C8" s="758" t="s">
        <v>262</v>
      </c>
      <c r="D8" s="759"/>
      <c r="E8" s="215"/>
      <c r="F8" s="763"/>
      <c r="G8" s="764"/>
      <c r="H8" s="764"/>
      <c r="I8" s="764"/>
      <c r="J8" s="764"/>
      <c r="K8" s="764"/>
      <c r="L8" s="765"/>
      <c r="M8" s="769"/>
      <c r="N8" s="758" t="s">
        <v>262</v>
      </c>
      <c r="O8" s="759"/>
      <c r="P8" s="215"/>
      <c r="Q8" s="763"/>
      <c r="R8" s="764"/>
      <c r="S8" s="764"/>
      <c r="T8" s="764"/>
      <c r="U8" s="764"/>
      <c r="V8" s="764"/>
      <c r="W8" s="765"/>
    </row>
    <row r="9" spans="2:23" s="23" customFormat="1" ht="25.5" customHeight="1" x14ac:dyDescent="0.15">
      <c r="B9" s="770" t="s">
        <v>264</v>
      </c>
      <c r="C9" s="771"/>
      <c r="D9" s="772"/>
      <c r="E9" s="251"/>
      <c r="F9" s="763"/>
      <c r="G9" s="764"/>
      <c r="H9" s="764"/>
      <c r="I9" s="764"/>
      <c r="J9" s="764"/>
      <c r="K9" s="764"/>
      <c r="L9" s="765"/>
      <c r="M9" s="770" t="s">
        <v>264</v>
      </c>
      <c r="N9" s="771"/>
      <c r="O9" s="772"/>
      <c r="P9" s="251"/>
      <c r="Q9" s="763"/>
      <c r="R9" s="764"/>
      <c r="S9" s="764"/>
      <c r="T9" s="764"/>
      <c r="U9" s="764"/>
      <c r="V9" s="764"/>
      <c r="W9" s="765"/>
    </row>
    <row r="10" spans="2:23" s="23" customFormat="1" ht="25.5" customHeight="1" x14ac:dyDescent="0.15">
      <c r="B10" s="756" t="s">
        <v>314</v>
      </c>
      <c r="C10" s="770" t="s">
        <v>315</v>
      </c>
      <c r="D10" s="772"/>
      <c r="E10" s="252"/>
      <c r="F10" s="763"/>
      <c r="G10" s="764"/>
      <c r="H10" s="764"/>
      <c r="I10" s="764"/>
      <c r="J10" s="764"/>
      <c r="K10" s="764"/>
      <c r="L10" s="765"/>
      <c r="M10" s="756" t="s">
        <v>314</v>
      </c>
      <c r="N10" s="770" t="s">
        <v>315</v>
      </c>
      <c r="O10" s="772"/>
      <c r="P10" s="252"/>
      <c r="Q10" s="763"/>
      <c r="R10" s="764"/>
      <c r="S10" s="764"/>
      <c r="T10" s="764"/>
      <c r="U10" s="764"/>
      <c r="V10" s="764"/>
      <c r="W10" s="765"/>
    </row>
    <row r="11" spans="2:23" s="23" customFormat="1" ht="25.5" customHeight="1" x14ac:dyDescent="0.15">
      <c r="B11" s="769"/>
      <c r="C11" s="770" t="s">
        <v>273</v>
      </c>
      <c r="D11" s="772"/>
      <c r="E11" s="228"/>
      <c r="F11" s="763"/>
      <c r="G11" s="764"/>
      <c r="H11" s="764"/>
      <c r="I11" s="764"/>
      <c r="J11" s="764"/>
      <c r="K11" s="764"/>
      <c r="L11" s="765"/>
      <c r="M11" s="769"/>
      <c r="N11" s="770" t="s">
        <v>273</v>
      </c>
      <c r="O11" s="772"/>
      <c r="P11" s="228"/>
      <c r="Q11" s="763"/>
      <c r="R11" s="764"/>
      <c r="S11" s="764"/>
      <c r="T11" s="764"/>
      <c r="U11" s="764"/>
      <c r="V11" s="764"/>
      <c r="W11" s="765"/>
    </row>
    <row r="12" spans="2:23" s="23" customFormat="1" ht="25.5" customHeight="1" x14ac:dyDescent="0.15">
      <c r="B12" s="757"/>
      <c r="C12" s="773" t="s">
        <v>274</v>
      </c>
      <c r="D12" s="773"/>
      <c r="E12" s="228"/>
      <c r="F12" s="766"/>
      <c r="G12" s="767"/>
      <c r="H12" s="767"/>
      <c r="I12" s="767"/>
      <c r="J12" s="767"/>
      <c r="K12" s="767"/>
      <c r="L12" s="768"/>
      <c r="M12" s="757"/>
      <c r="N12" s="773" t="s">
        <v>274</v>
      </c>
      <c r="O12" s="773"/>
      <c r="P12" s="228"/>
      <c r="Q12" s="763"/>
      <c r="R12" s="764"/>
      <c r="S12" s="764"/>
      <c r="T12" s="764"/>
      <c r="U12" s="764"/>
      <c r="V12" s="764"/>
      <c r="W12" s="765"/>
    </row>
    <row r="13" spans="2:23" s="23" customFormat="1" ht="25.5" customHeight="1" x14ac:dyDescent="0.15">
      <c r="B13" s="778" t="s">
        <v>316</v>
      </c>
      <c r="C13" s="778"/>
      <c r="D13" s="778"/>
      <c r="E13" s="779"/>
      <c r="F13" s="780"/>
      <c r="G13" s="781"/>
      <c r="H13" s="778" t="s">
        <v>317</v>
      </c>
      <c r="I13" s="778"/>
      <c r="J13" s="790"/>
      <c r="K13" s="790"/>
      <c r="L13" s="790"/>
      <c r="M13" s="778" t="s">
        <v>316</v>
      </c>
      <c r="N13" s="778"/>
      <c r="O13" s="778"/>
      <c r="P13" s="796"/>
      <c r="Q13" s="797"/>
      <c r="R13" s="798"/>
      <c r="S13" s="778" t="s">
        <v>317</v>
      </c>
      <c r="T13" s="778"/>
      <c r="U13" s="799"/>
      <c r="V13" s="790"/>
      <c r="W13" s="790"/>
    </row>
    <row r="14" spans="2:23" s="23" customFormat="1" ht="25.5" customHeight="1" x14ac:dyDescent="0.15">
      <c r="B14" s="782" t="s">
        <v>318</v>
      </c>
      <c r="C14" s="782"/>
      <c r="D14" s="782"/>
      <c r="E14" s="783" t="s">
        <v>492</v>
      </c>
      <c r="F14" s="783"/>
      <c r="G14" s="783"/>
      <c r="H14" s="784" t="s">
        <v>319</v>
      </c>
      <c r="I14" s="785"/>
      <c r="J14" s="786" t="s">
        <v>492</v>
      </c>
      <c r="K14" s="787"/>
      <c r="L14" s="788"/>
      <c r="M14" s="784" t="s">
        <v>318</v>
      </c>
      <c r="N14" s="785"/>
      <c r="O14" s="789"/>
      <c r="P14" s="783" t="s">
        <v>492</v>
      </c>
      <c r="Q14" s="783"/>
      <c r="R14" s="783"/>
      <c r="S14" s="784" t="s">
        <v>319</v>
      </c>
      <c r="T14" s="785"/>
      <c r="U14" s="786" t="s">
        <v>492</v>
      </c>
      <c r="V14" s="787"/>
      <c r="W14" s="788"/>
    </row>
    <row r="15" spans="2:23" s="23" customFormat="1" ht="39.75" customHeight="1" x14ac:dyDescent="0.15">
      <c r="B15" s="773" t="s">
        <v>320</v>
      </c>
      <c r="C15" s="773"/>
      <c r="D15" s="773"/>
      <c r="E15" s="774"/>
      <c r="F15" s="775"/>
      <c r="G15" s="775"/>
      <c r="H15" s="775"/>
      <c r="I15" s="775"/>
      <c r="J15" s="775"/>
      <c r="K15" s="775"/>
      <c r="L15" s="776"/>
      <c r="M15" s="773" t="s">
        <v>320</v>
      </c>
      <c r="N15" s="773"/>
      <c r="O15" s="773"/>
      <c r="P15" s="774"/>
      <c r="Q15" s="775"/>
      <c r="R15" s="775"/>
      <c r="S15" s="775"/>
      <c r="T15" s="775"/>
      <c r="U15" s="775"/>
      <c r="V15" s="775"/>
      <c r="W15" s="776"/>
    </row>
    <row r="16" spans="2:23" s="23" customFormat="1" ht="25.5" customHeight="1" x14ac:dyDescent="0.15">
      <c r="B16" s="777" t="s">
        <v>310</v>
      </c>
      <c r="C16" s="777" t="s">
        <v>311</v>
      </c>
      <c r="D16" s="777"/>
      <c r="E16" s="215"/>
      <c r="F16" s="760"/>
      <c r="G16" s="761"/>
      <c r="H16" s="761"/>
      <c r="I16" s="761"/>
      <c r="J16" s="761"/>
      <c r="K16" s="761"/>
      <c r="L16" s="762"/>
      <c r="M16" s="777" t="s">
        <v>310</v>
      </c>
      <c r="N16" s="777" t="s">
        <v>311</v>
      </c>
      <c r="O16" s="777"/>
      <c r="P16" s="215"/>
      <c r="Q16" s="763"/>
      <c r="R16" s="764"/>
      <c r="S16" s="764"/>
      <c r="T16" s="764"/>
      <c r="U16" s="764"/>
      <c r="V16" s="764"/>
      <c r="W16" s="765"/>
    </row>
    <row r="17" spans="2:24" s="23" customFormat="1" ht="25.5" customHeight="1" x14ac:dyDescent="0.15">
      <c r="B17" s="777"/>
      <c r="C17" s="777" t="s">
        <v>312</v>
      </c>
      <c r="D17" s="777"/>
      <c r="E17" s="252"/>
      <c r="F17" s="763"/>
      <c r="G17" s="764"/>
      <c r="H17" s="764"/>
      <c r="I17" s="764"/>
      <c r="J17" s="764"/>
      <c r="K17" s="764"/>
      <c r="L17" s="765"/>
      <c r="M17" s="777"/>
      <c r="N17" s="777" t="s">
        <v>312</v>
      </c>
      <c r="O17" s="777"/>
      <c r="P17" s="252"/>
      <c r="Q17" s="763"/>
      <c r="R17" s="764"/>
      <c r="S17" s="764"/>
      <c r="T17" s="764"/>
      <c r="U17" s="764"/>
      <c r="V17" s="764"/>
      <c r="W17" s="765"/>
    </row>
    <row r="18" spans="2:24" s="23" customFormat="1" ht="25.5" customHeight="1" x14ac:dyDescent="0.15">
      <c r="B18" s="777" t="s">
        <v>313</v>
      </c>
      <c r="C18" s="777" t="s">
        <v>261</v>
      </c>
      <c r="D18" s="777"/>
      <c r="E18" s="216"/>
      <c r="F18" s="763"/>
      <c r="G18" s="764"/>
      <c r="H18" s="764"/>
      <c r="I18" s="764"/>
      <c r="J18" s="764"/>
      <c r="K18" s="764"/>
      <c r="L18" s="765"/>
      <c r="M18" s="777" t="s">
        <v>313</v>
      </c>
      <c r="N18" s="777" t="s">
        <v>261</v>
      </c>
      <c r="O18" s="777"/>
      <c r="P18" s="216"/>
      <c r="Q18" s="763"/>
      <c r="R18" s="764"/>
      <c r="S18" s="764"/>
      <c r="T18" s="764"/>
      <c r="U18" s="764"/>
      <c r="V18" s="764"/>
      <c r="W18" s="765"/>
    </row>
    <row r="19" spans="2:24" s="23" customFormat="1" ht="25.5" customHeight="1" x14ac:dyDescent="0.15">
      <c r="B19" s="777"/>
      <c r="C19" s="777" t="s">
        <v>262</v>
      </c>
      <c r="D19" s="777"/>
      <c r="E19" s="215"/>
      <c r="F19" s="763"/>
      <c r="G19" s="764"/>
      <c r="H19" s="764"/>
      <c r="I19" s="764"/>
      <c r="J19" s="764"/>
      <c r="K19" s="764"/>
      <c r="L19" s="765"/>
      <c r="M19" s="777"/>
      <c r="N19" s="777" t="s">
        <v>262</v>
      </c>
      <c r="O19" s="777"/>
      <c r="P19" s="215"/>
      <c r="Q19" s="763"/>
      <c r="R19" s="764"/>
      <c r="S19" s="764"/>
      <c r="T19" s="764"/>
      <c r="U19" s="764"/>
      <c r="V19" s="764"/>
      <c r="W19" s="765"/>
    </row>
    <row r="20" spans="2:24" s="23" customFormat="1" ht="25.5" customHeight="1" x14ac:dyDescent="0.15">
      <c r="B20" s="773" t="s">
        <v>264</v>
      </c>
      <c r="C20" s="773"/>
      <c r="D20" s="773"/>
      <c r="E20" s="251"/>
      <c r="F20" s="763"/>
      <c r="G20" s="764"/>
      <c r="H20" s="764"/>
      <c r="I20" s="764"/>
      <c r="J20" s="764"/>
      <c r="K20" s="764"/>
      <c r="L20" s="765"/>
      <c r="M20" s="773" t="s">
        <v>264</v>
      </c>
      <c r="N20" s="773"/>
      <c r="O20" s="773"/>
      <c r="P20" s="251"/>
      <c r="Q20" s="763"/>
      <c r="R20" s="764"/>
      <c r="S20" s="764"/>
      <c r="T20" s="764"/>
      <c r="U20" s="764"/>
      <c r="V20" s="764"/>
      <c r="W20" s="765"/>
    </row>
    <row r="21" spans="2:24" s="23" customFormat="1" ht="25.5" customHeight="1" x14ac:dyDescent="0.15">
      <c r="B21" s="756" t="s">
        <v>314</v>
      </c>
      <c r="C21" s="773" t="s">
        <v>315</v>
      </c>
      <c r="D21" s="773"/>
      <c r="E21" s="252"/>
      <c r="F21" s="763"/>
      <c r="G21" s="764"/>
      <c r="H21" s="764"/>
      <c r="I21" s="764"/>
      <c r="J21" s="764"/>
      <c r="K21" s="764"/>
      <c r="L21" s="765"/>
      <c r="M21" s="756" t="s">
        <v>314</v>
      </c>
      <c r="N21" s="773" t="s">
        <v>315</v>
      </c>
      <c r="O21" s="773"/>
      <c r="P21" s="252"/>
      <c r="Q21" s="763"/>
      <c r="R21" s="764"/>
      <c r="S21" s="764"/>
      <c r="T21" s="764"/>
      <c r="U21" s="764"/>
      <c r="V21" s="764"/>
      <c r="W21" s="765"/>
    </row>
    <row r="22" spans="2:24" s="23" customFormat="1" ht="25.5" customHeight="1" x14ac:dyDescent="0.15">
      <c r="B22" s="769"/>
      <c r="C22" s="773" t="s">
        <v>273</v>
      </c>
      <c r="D22" s="773"/>
      <c r="E22" s="228"/>
      <c r="F22" s="763"/>
      <c r="G22" s="764"/>
      <c r="H22" s="764"/>
      <c r="I22" s="764"/>
      <c r="J22" s="764"/>
      <c r="K22" s="764"/>
      <c r="L22" s="765"/>
      <c r="M22" s="769"/>
      <c r="N22" s="773" t="s">
        <v>273</v>
      </c>
      <c r="O22" s="773"/>
      <c r="P22" s="228"/>
      <c r="Q22" s="763"/>
      <c r="R22" s="764"/>
      <c r="S22" s="764"/>
      <c r="T22" s="764"/>
      <c r="U22" s="764"/>
      <c r="V22" s="764"/>
      <c r="W22" s="765"/>
    </row>
    <row r="23" spans="2:24" s="23" customFormat="1" ht="25.5" customHeight="1" x14ac:dyDescent="0.15">
      <c r="B23" s="757"/>
      <c r="C23" s="773" t="s">
        <v>274</v>
      </c>
      <c r="D23" s="773"/>
      <c r="E23" s="228"/>
      <c r="F23" s="766"/>
      <c r="G23" s="767"/>
      <c r="H23" s="767"/>
      <c r="I23" s="767"/>
      <c r="J23" s="767"/>
      <c r="K23" s="767"/>
      <c r="L23" s="768"/>
      <c r="M23" s="757"/>
      <c r="N23" s="773" t="s">
        <v>274</v>
      </c>
      <c r="O23" s="773"/>
      <c r="P23" s="228"/>
      <c r="Q23" s="763"/>
      <c r="R23" s="764"/>
      <c r="S23" s="764"/>
      <c r="T23" s="764"/>
      <c r="U23" s="764"/>
      <c r="V23" s="764"/>
      <c r="W23" s="765"/>
    </row>
    <row r="24" spans="2:24" s="23" customFormat="1" ht="25.5" customHeight="1" x14ac:dyDescent="0.15">
      <c r="B24" s="778" t="s">
        <v>316</v>
      </c>
      <c r="C24" s="778"/>
      <c r="D24" s="778"/>
      <c r="E24" s="796"/>
      <c r="F24" s="797"/>
      <c r="G24" s="798"/>
      <c r="H24" s="778" t="s">
        <v>317</v>
      </c>
      <c r="I24" s="778"/>
      <c r="J24" s="779"/>
      <c r="K24" s="780"/>
      <c r="L24" s="781"/>
      <c r="M24" s="778" t="s">
        <v>316</v>
      </c>
      <c r="N24" s="778"/>
      <c r="O24" s="778"/>
      <c r="P24" s="796"/>
      <c r="Q24" s="797"/>
      <c r="R24" s="798"/>
      <c r="S24" s="778" t="s">
        <v>317</v>
      </c>
      <c r="T24" s="778"/>
      <c r="U24" s="790"/>
      <c r="V24" s="790"/>
      <c r="W24" s="790"/>
    </row>
    <row r="25" spans="2:24" s="23" customFormat="1" ht="25.5" customHeight="1" x14ac:dyDescent="0.15">
      <c r="B25" s="782" t="s">
        <v>318</v>
      </c>
      <c r="C25" s="782"/>
      <c r="D25" s="782"/>
      <c r="E25" s="783" t="s">
        <v>492</v>
      </c>
      <c r="F25" s="783"/>
      <c r="G25" s="783"/>
      <c r="H25" s="784" t="s">
        <v>319</v>
      </c>
      <c r="I25" s="785"/>
      <c r="J25" s="786" t="s">
        <v>492</v>
      </c>
      <c r="K25" s="787"/>
      <c r="L25" s="788"/>
      <c r="M25" s="784" t="s">
        <v>318</v>
      </c>
      <c r="N25" s="785"/>
      <c r="O25" s="789"/>
      <c r="P25" s="783" t="s">
        <v>492</v>
      </c>
      <c r="Q25" s="783"/>
      <c r="R25" s="783"/>
      <c r="S25" s="784" t="s">
        <v>319</v>
      </c>
      <c r="T25" s="785"/>
      <c r="U25" s="786" t="s">
        <v>492</v>
      </c>
      <c r="V25" s="787"/>
      <c r="W25" s="788"/>
    </row>
    <row r="26" spans="2:24" s="23" customFormat="1" ht="39.75" customHeight="1" x14ac:dyDescent="0.15">
      <c r="B26" s="773" t="s">
        <v>320</v>
      </c>
      <c r="C26" s="773"/>
      <c r="D26" s="773"/>
      <c r="E26" s="774"/>
      <c r="F26" s="775"/>
      <c r="G26" s="775"/>
      <c r="H26" s="775"/>
      <c r="I26" s="775"/>
      <c r="J26" s="775"/>
      <c r="K26" s="775"/>
      <c r="L26" s="776"/>
      <c r="M26" s="773" t="s">
        <v>320</v>
      </c>
      <c r="N26" s="773"/>
      <c r="O26" s="773"/>
      <c r="P26" s="774"/>
      <c r="Q26" s="775"/>
      <c r="R26" s="775"/>
      <c r="S26" s="775"/>
      <c r="T26" s="775"/>
      <c r="U26" s="775"/>
      <c r="V26" s="775"/>
      <c r="W26" s="776"/>
    </row>
    <row r="27" spans="2:24" s="23" customFormat="1" ht="15" customHeight="1" x14ac:dyDescent="0.15">
      <c r="B27" s="217"/>
      <c r="C27" s="791" t="s">
        <v>321</v>
      </c>
      <c r="D27" s="792"/>
      <c r="E27" s="792"/>
      <c r="F27" s="792"/>
      <c r="G27" s="792"/>
      <c r="H27" s="792"/>
      <c r="I27" s="792"/>
      <c r="J27" s="792"/>
      <c r="K27" s="792"/>
      <c r="L27" s="792"/>
      <c r="M27" s="218"/>
      <c r="N27" s="218" t="s">
        <v>322</v>
      </c>
      <c r="O27" s="218"/>
      <c r="P27" s="218"/>
      <c r="Q27" s="218"/>
      <c r="R27" s="218"/>
      <c r="S27" s="218"/>
      <c r="T27" s="218"/>
      <c r="U27" s="218"/>
      <c r="V27" s="218"/>
      <c r="W27" s="218"/>
    </row>
    <row r="28" spans="2:24" s="23" customFormat="1" ht="15" customHeight="1" x14ac:dyDescent="0.15">
      <c r="B28" s="217"/>
      <c r="C28" s="793"/>
      <c r="D28" s="793"/>
      <c r="E28" s="793"/>
      <c r="F28" s="793"/>
      <c r="G28" s="793"/>
      <c r="H28" s="793"/>
      <c r="I28" s="793"/>
      <c r="J28" s="793"/>
      <c r="K28" s="793"/>
      <c r="L28" s="793"/>
      <c r="M28" s="218"/>
      <c r="N28" s="218" t="s">
        <v>323</v>
      </c>
      <c r="O28" s="218"/>
      <c r="P28" s="218"/>
      <c r="Q28" s="218"/>
      <c r="R28" s="218"/>
      <c r="S28" s="218"/>
      <c r="T28" s="218"/>
      <c r="U28" s="218"/>
      <c r="V28" s="218"/>
      <c r="W28" s="218"/>
    </row>
    <row r="29" spans="2:24" ht="15" customHeight="1" x14ac:dyDescent="0.15">
      <c r="C29" s="103" t="s">
        <v>324</v>
      </c>
      <c r="D29" s="3"/>
      <c r="E29" s="3"/>
      <c r="F29" s="3"/>
      <c r="G29" s="3"/>
      <c r="H29" s="3"/>
      <c r="I29" s="3"/>
      <c r="J29" s="3"/>
      <c r="K29" s="3"/>
      <c r="L29" s="3"/>
      <c r="M29" s="3"/>
      <c r="N29" s="25" t="s">
        <v>325</v>
      </c>
      <c r="O29" s="3"/>
      <c r="P29" s="3"/>
      <c r="Q29" s="3"/>
      <c r="R29" s="3"/>
      <c r="S29" s="3"/>
      <c r="T29" s="3"/>
      <c r="U29" s="3"/>
      <c r="V29" s="3"/>
      <c r="W29" s="3"/>
      <c r="X29" s="23"/>
    </row>
    <row r="30" spans="2:24" ht="15" customHeight="1" x14ac:dyDescent="0.15">
      <c r="C30" s="103" t="s">
        <v>326</v>
      </c>
      <c r="D30" s="3"/>
      <c r="E30" s="3"/>
      <c r="F30" s="3"/>
      <c r="G30" s="3"/>
      <c r="H30" s="3"/>
      <c r="I30" s="3"/>
      <c r="J30" s="3"/>
      <c r="K30" s="3"/>
      <c r="L30" s="3"/>
      <c r="M30" s="3"/>
      <c r="N30" s="25" t="s">
        <v>327</v>
      </c>
      <c r="O30" s="3"/>
      <c r="P30" s="3"/>
      <c r="Q30" s="3"/>
      <c r="R30" s="3"/>
      <c r="S30" s="3"/>
      <c r="T30" s="3"/>
      <c r="U30" s="3"/>
      <c r="V30" s="3"/>
      <c r="W30" s="3"/>
      <c r="X30" s="23"/>
    </row>
    <row r="31" spans="2:24" ht="15.6" customHeight="1" x14ac:dyDescent="0.15">
      <c r="C31" s="22"/>
      <c r="N31"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disablePrompts="1" count="2">
    <dataValidation allowBlank="1" showInputMessage="1" showErrorMessage="1" prompt="覆工スパン毎に連番を記入。_x000a_数値で入力する。" sqref="E6 E17 P17 P6" xr:uid="{8EC4A574-1FE8-412D-A20A-82C5B6B94A0A}"/>
    <dataValidation type="list" allowBlank="1" showInputMessage="1" showErrorMessage="1" sqref="E8 E19 P8 P19" xr:uid="{2866A4DE-A5D1-4400-A25C-4500DB56D34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564A37F4-97B7-4748-A071-C4AB4502F872}">
          <x14:formula1>
            <xm:f>'(参考)リスト'!$F$16:$F$21</xm:f>
          </x14:formula1>
          <xm:sqref>E11:E12 E22:E23 P11:P12 P22:P23</xm:sqref>
        </x14:dataValidation>
        <x14:dataValidation type="list" allowBlank="1" showInputMessage="1" showErrorMessage="1" xr:uid="{3F4F9631-B7DE-47C5-99CA-97C42F2222B3}">
          <x14:formula1>
            <xm:f>'(参考)リスト'!$D$16:$D$18</xm:f>
          </x14:formula1>
          <xm:sqref>E10 E21 P10 P21</xm:sqref>
        </x14:dataValidation>
        <x14:dataValidation type="list" allowBlank="1" showInputMessage="1" showErrorMessage="1" xr:uid="{C05DD7B1-F6A1-48CB-B77A-AA3D78E2A726}">
          <x14:formula1>
            <xm:f>'(参考)リスト'!$E$16:$E$27</xm:f>
          </x14:formula1>
          <xm:sqref>E9 E20 P9 P20</xm:sqref>
        </x14:dataValidation>
        <x14:dataValidation type="list" allowBlank="1" showInputMessage="1" showErrorMessage="1" xr:uid="{48394BEC-B925-499C-98DC-D5DB87CDDEDC}">
          <x14:formula1>
            <xm:f>'(参考)リスト'!$B$16:$B$21</xm:f>
          </x14:formula1>
          <xm:sqref>E7 E18 P7 P18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4DE0-BBB0-49CF-984D-4FAA47A52637}">
  <sheetPr>
    <pageSetUpPr fitToPage="1"/>
  </sheetPr>
  <dimension ref="B1:AC59"/>
  <sheetViews>
    <sheetView showGridLines="0" showZeros="0" view="pageBreakPreview" zoomScaleNormal="70" zoomScaleSheetLayoutView="100" workbookViewId="0">
      <selection activeCell="AD31" sqref="AD31"/>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13" t="s">
        <v>328</v>
      </c>
      <c r="C2" s="214"/>
      <c r="D2" s="214"/>
      <c r="E2" s="214"/>
      <c r="F2" s="214"/>
      <c r="G2" s="214"/>
      <c r="H2" s="214"/>
      <c r="I2" s="214"/>
      <c r="J2" s="214"/>
      <c r="K2" s="214"/>
      <c r="L2" s="214"/>
      <c r="M2" s="214"/>
      <c r="N2" s="214"/>
      <c r="O2" s="214"/>
      <c r="P2" s="214"/>
      <c r="Q2" s="214"/>
    </row>
    <row r="3" spans="2:25" ht="25.15" customHeight="1" x14ac:dyDescent="0.15">
      <c r="B3" s="821" t="s">
        <v>305</v>
      </c>
      <c r="C3" s="821"/>
      <c r="D3" s="821"/>
      <c r="E3" s="822" t="str">
        <f>'様式A-1'!D3</f>
        <v>ムクノトンネル　クダリ</v>
      </c>
      <c r="F3" s="822"/>
      <c r="G3" s="822"/>
      <c r="H3" s="822"/>
      <c r="I3" s="814" t="s">
        <v>306</v>
      </c>
      <c r="J3" s="815"/>
      <c r="K3" s="816"/>
      <c r="L3" s="733" t="str">
        <f>'様式A-1'!J3</f>
        <v>山口県道57号下関港線（下り）</v>
      </c>
      <c r="M3" s="734"/>
      <c r="N3" s="735"/>
      <c r="O3" s="823" t="s">
        <v>307</v>
      </c>
      <c r="P3" s="824"/>
      <c r="Q3" s="825"/>
      <c r="R3" s="829" t="str">
        <f>'様式B (1)'!$S$3</f>
        <v>アジア航測株式会社</v>
      </c>
      <c r="S3" s="830"/>
      <c r="T3" s="831"/>
      <c r="U3" s="802" t="s">
        <v>329</v>
      </c>
      <c r="V3" s="803"/>
      <c r="W3" s="806">
        <f>'様式B (1)'!$P$2</f>
        <v>45890</v>
      </c>
      <c r="X3" s="807"/>
      <c r="Y3" s="808"/>
    </row>
    <row r="4" spans="2:25" ht="25.15" customHeight="1" x14ac:dyDescent="0.15">
      <c r="B4" s="812" t="s">
        <v>308</v>
      </c>
      <c r="C4" s="812"/>
      <c r="D4" s="812"/>
      <c r="E4" s="813" t="str">
        <f>'様式A-1'!D4</f>
        <v>椋野トンネル（下り）</v>
      </c>
      <c r="F4" s="813"/>
      <c r="G4" s="813"/>
      <c r="H4" s="813"/>
      <c r="I4" s="814" t="s">
        <v>309</v>
      </c>
      <c r="J4" s="815"/>
      <c r="K4" s="816"/>
      <c r="L4" s="817" t="str">
        <f>'様式A-1'!R3</f>
        <v>山口県
下関土木建築事務所</v>
      </c>
      <c r="M4" s="797"/>
      <c r="N4" s="798"/>
      <c r="O4" s="826"/>
      <c r="P4" s="827"/>
      <c r="Q4" s="828"/>
      <c r="R4" s="818" t="str">
        <f>'様式B (1)'!S4</f>
        <v>飯田　琢巳</v>
      </c>
      <c r="S4" s="819"/>
      <c r="T4" s="820"/>
      <c r="U4" s="804"/>
      <c r="V4" s="805"/>
      <c r="W4" s="809"/>
      <c r="X4" s="810"/>
      <c r="Y4" s="811"/>
    </row>
    <row r="5" spans="2:25" ht="15" customHeight="1" x14ac:dyDescent="0.15">
      <c r="B5" s="814" t="s">
        <v>330</v>
      </c>
      <c r="C5" s="815"/>
      <c r="D5" s="816"/>
      <c r="E5" s="219" t="s">
        <v>616</v>
      </c>
      <c r="F5" s="814" t="s">
        <v>331</v>
      </c>
      <c r="G5" s="815"/>
      <c r="H5" s="816"/>
      <c r="I5" s="220">
        <v>101</v>
      </c>
      <c r="J5" s="814" t="s">
        <v>330</v>
      </c>
      <c r="K5" s="815"/>
      <c r="L5" s="816"/>
      <c r="M5" s="219" t="s">
        <v>616</v>
      </c>
      <c r="N5" s="814" t="s">
        <v>331</v>
      </c>
      <c r="O5" s="815"/>
      <c r="P5" s="816"/>
      <c r="Q5" s="220">
        <v>102</v>
      </c>
      <c r="R5" s="832" t="s">
        <v>330</v>
      </c>
      <c r="S5" s="833"/>
      <c r="T5" s="837"/>
      <c r="U5" s="219" t="s">
        <v>616</v>
      </c>
      <c r="V5" s="832" t="s">
        <v>331</v>
      </c>
      <c r="W5" s="833"/>
      <c r="X5" s="837"/>
      <c r="Y5" s="121">
        <v>103</v>
      </c>
    </row>
    <row r="6" spans="2:25" ht="15" customHeight="1" x14ac:dyDescent="0.15">
      <c r="B6" s="814" t="s">
        <v>332</v>
      </c>
      <c r="C6" s="815"/>
      <c r="D6" s="228" t="s">
        <v>521</v>
      </c>
      <c r="E6" s="838" t="s">
        <v>527</v>
      </c>
      <c r="F6" s="839"/>
      <c r="G6" s="839"/>
      <c r="H6" s="839"/>
      <c r="I6" s="840"/>
      <c r="J6" s="814" t="s">
        <v>332</v>
      </c>
      <c r="K6" s="815"/>
      <c r="L6" s="228" t="s">
        <v>521</v>
      </c>
      <c r="M6" s="838" t="s">
        <v>527</v>
      </c>
      <c r="N6" s="839"/>
      <c r="O6" s="839"/>
      <c r="P6" s="839"/>
      <c r="Q6" s="840"/>
      <c r="R6" s="832" t="s">
        <v>332</v>
      </c>
      <c r="S6" s="833"/>
      <c r="T6" s="256" t="s">
        <v>535</v>
      </c>
      <c r="U6" s="834" t="s">
        <v>506</v>
      </c>
      <c r="V6" s="835"/>
      <c r="W6" s="835"/>
      <c r="X6" s="835"/>
      <c r="Y6" s="836"/>
    </row>
    <row r="7" spans="2:25" ht="15" customHeight="1" x14ac:dyDescent="0.15">
      <c r="B7" s="814" t="s">
        <v>333</v>
      </c>
      <c r="C7" s="816"/>
      <c r="D7" s="733" t="s">
        <v>528</v>
      </c>
      <c r="E7" s="735"/>
      <c r="F7" s="814" t="s">
        <v>334</v>
      </c>
      <c r="G7" s="816"/>
      <c r="H7" s="335" t="s">
        <v>536</v>
      </c>
      <c r="I7" s="335"/>
      <c r="J7" s="814" t="s">
        <v>333</v>
      </c>
      <c r="K7" s="816"/>
      <c r="L7" s="733" t="s">
        <v>528</v>
      </c>
      <c r="M7" s="735"/>
      <c r="N7" s="814" t="s">
        <v>334</v>
      </c>
      <c r="O7" s="816"/>
      <c r="P7" s="335" t="s">
        <v>536</v>
      </c>
      <c r="Q7" s="335"/>
      <c r="R7" s="832" t="s">
        <v>333</v>
      </c>
      <c r="S7" s="837"/>
      <c r="T7" s="842" t="s">
        <v>619</v>
      </c>
      <c r="U7" s="843"/>
      <c r="V7" s="832" t="s">
        <v>334</v>
      </c>
      <c r="W7" s="837"/>
      <c r="X7" s="844" t="s">
        <v>529</v>
      </c>
      <c r="Y7" s="844"/>
    </row>
    <row r="8" spans="2:25" ht="15" customHeight="1" x14ac:dyDescent="0.15">
      <c r="B8" s="845" t="s">
        <v>335</v>
      </c>
      <c r="C8" s="845"/>
      <c r="D8" s="228" t="s">
        <v>617</v>
      </c>
      <c r="E8" s="254" t="s">
        <v>336</v>
      </c>
      <c r="F8" s="846" t="s">
        <v>618</v>
      </c>
      <c r="G8" s="846"/>
      <c r="H8" s="846"/>
      <c r="I8" s="846"/>
      <c r="J8" s="845" t="s">
        <v>335</v>
      </c>
      <c r="K8" s="845"/>
      <c r="L8" s="228" t="s">
        <v>617</v>
      </c>
      <c r="M8" s="254" t="s">
        <v>336</v>
      </c>
      <c r="N8" s="846" t="s">
        <v>618</v>
      </c>
      <c r="O8" s="846"/>
      <c r="P8" s="846"/>
      <c r="Q8" s="846"/>
      <c r="R8" s="847" t="s">
        <v>335</v>
      </c>
      <c r="S8" s="847"/>
      <c r="T8" s="256" t="s">
        <v>617</v>
      </c>
      <c r="U8" s="255" t="s">
        <v>336</v>
      </c>
      <c r="V8" s="841" t="s">
        <v>620</v>
      </c>
      <c r="W8" s="841"/>
      <c r="X8" s="841"/>
      <c r="Y8" s="841"/>
    </row>
    <row r="9" spans="2:25" s="23" customFormat="1" ht="14.1" customHeight="1" x14ac:dyDescent="0.15">
      <c r="B9" s="848"/>
      <c r="C9" s="848"/>
      <c r="D9" s="848"/>
      <c r="E9" s="848"/>
      <c r="F9" s="848"/>
      <c r="G9" s="848"/>
      <c r="H9" s="848"/>
      <c r="I9" s="848"/>
      <c r="J9" s="790"/>
      <c r="K9" s="790"/>
      <c r="L9" s="790"/>
      <c r="M9" s="790"/>
      <c r="N9" s="790"/>
      <c r="O9" s="790"/>
      <c r="P9" s="790"/>
      <c r="Q9" s="790"/>
      <c r="R9" s="849"/>
      <c r="S9" s="849"/>
      <c r="T9" s="849"/>
      <c r="U9" s="849"/>
      <c r="V9" s="849"/>
      <c r="W9" s="849"/>
      <c r="X9" s="849"/>
      <c r="Y9" s="850"/>
    </row>
    <row r="10" spans="2:25" s="23" customFormat="1" ht="14.1" customHeight="1" x14ac:dyDescent="0.15">
      <c r="B10" s="799"/>
      <c r="C10" s="799"/>
      <c r="D10" s="799"/>
      <c r="E10" s="799"/>
      <c r="F10" s="799"/>
      <c r="G10" s="799"/>
      <c r="H10" s="799"/>
      <c r="I10" s="799"/>
      <c r="J10" s="790"/>
      <c r="K10" s="790"/>
      <c r="L10" s="790"/>
      <c r="M10" s="790"/>
      <c r="N10" s="790"/>
      <c r="O10" s="790"/>
      <c r="P10" s="790"/>
      <c r="Q10" s="790"/>
      <c r="R10" s="849"/>
      <c r="S10" s="849"/>
      <c r="T10" s="849"/>
      <c r="U10" s="849"/>
      <c r="V10" s="849"/>
      <c r="W10" s="849"/>
      <c r="X10" s="849"/>
      <c r="Y10" s="850"/>
    </row>
    <row r="11" spans="2:25" s="23" customFormat="1" ht="14.1" customHeight="1" x14ac:dyDescent="0.15">
      <c r="B11" s="799"/>
      <c r="C11" s="799"/>
      <c r="D11" s="799"/>
      <c r="E11" s="799"/>
      <c r="F11" s="799"/>
      <c r="G11" s="799"/>
      <c r="H11" s="799"/>
      <c r="I11" s="799"/>
      <c r="J11" s="790"/>
      <c r="K11" s="790"/>
      <c r="L11" s="790"/>
      <c r="M11" s="790"/>
      <c r="N11" s="790"/>
      <c r="O11" s="790"/>
      <c r="P11" s="790"/>
      <c r="Q11" s="790"/>
      <c r="R11" s="849"/>
      <c r="S11" s="849"/>
      <c r="T11" s="849"/>
      <c r="U11" s="849"/>
      <c r="V11" s="849"/>
      <c r="W11" s="849"/>
      <c r="X11" s="849"/>
      <c r="Y11" s="850"/>
    </row>
    <row r="12" spans="2:25" s="23" customFormat="1" ht="14.1" customHeight="1" x14ac:dyDescent="0.15">
      <c r="B12" s="799"/>
      <c r="C12" s="799"/>
      <c r="D12" s="799"/>
      <c r="E12" s="799"/>
      <c r="F12" s="799"/>
      <c r="G12" s="799"/>
      <c r="H12" s="799"/>
      <c r="I12" s="799"/>
      <c r="J12" s="790"/>
      <c r="K12" s="790"/>
      <c r="L12" s="790"/>
      <c r="M12" s="790"/>
      <c r="N12" s="790"/>
      <c r="O12" s="790"/>
      <c r="P12" s="790"/>
      <c r="Q12" s="790"/>
      <c r="R12" s="849"/>
      <c r="S12" s="849"/>
      <c r="T12" s="849"/>
      <c r="U12" s="849"/>
      <c r="V12" s="849"/>
      <c r="W12" s="849"/>
      <c r="X12" s="849"/>
      <c r="Y12" s="850"/>
    </row>
    <row r="13" spans="2:25" s="23" customFormat="1" ht="14.1" customHeight="1" x14ac:dyDescent="0.15">
      <c r="B13" s="799"/>
      <c r="C13" s="799"/>
      <c r="D13" s="799"/>
      <c r="E13" s="799"/>
      <c r="F13" s="799"/>
      <c r="G13" s="799"/>
      <c r="H13" s="799"/>
      <c r="I13" s="799"/>
      <c r="J13" s="790"/>
      <c r="K13" s="790"/>
      <c r="L13" s="790"/>
      <c r="M13" s="790"/>
      <c r="N13" s="790"/>
      <c r="O13" s="790"/>
      <c r="P13" s="790"/>
      <c r="Q13" s="790"/>
      <c r="R13" s="849"/>
      <c r="S13" s="849"/>
      <c r="T13" s="849"/>
      <c r="U13" s="849"/>
      <c r="V13" s="849"/>
      <c r="W13" s="849"/>
      <c r="X13" s="849"/>
      <c r="Y13" s="850"/>
    </row>
    <row r="14" spans="2:25" s="23" customFormat="1" ht="14.1" customHeight="1" x14ac:dyDescent="0.15">
      <c r="B14" s="799"/>
      <c r="C14" s="799"/>
      <c r="D14" s="799"/>
      <c r="E14" s="799"/>
      <c r="F14" s="799"/>
      <c r="G14" s="799"/>
      <c r="H14" s="799"/>
      <c r="I14" s="799"/>
      <c r="J14" s="790"/>
      <c r="K14" s="790"/>
      <c r="L14" s="790"/>
      <c r="M14" s="790"/>
      <c r="N14" s="790"/>
      <c r="O14" s="790"/>
      <c r="P14" s="790"/>
      <c r="Q14" s="790"/>
      <c r="R14" s="849"/>
      <c r="S14" s="849"/>
      <c r="T14" s="849"/>
      <c r="U14" s="849"/>
      <c r="V14" s="849"/>
      <c r="W14" s="849"/>
      <c r="X14" s="849"/>
      <c r="Y14" s="850"/>
    </row>
    <row r="15" spans="2:25" s="23" customFormat="1" ht="14.1" customHeight="1" x14ac:dyDescent="0.15">
      <c r="B15" s="799"/>
      <c r="C15" s="799"/>
      <c r="D15" s="799"/>
      <c r="E15" s="799"/>
      <c r="F15" s="799"/>
      <c r="G15" s="799"/>
      <c r="H15" s="799"/>
      <c r="I15" s="799"/>
      <c r="J15" s="790"/>
      <c r="K15" s="790"/>
      <c r="L15" s="790"/>
      <c r="M15" s="790"/>
      <c r="N15" s="790"/>
      <c r="O15" s="790"/>
      <c r="P15" s="790"/>
      <c r="Q15" s="790"/>
      <c r="R15" s="849"/>
      <c r="S15" s="849"/>
      <c r="T15" s="849"/>
      <c r="U15" s="849"/>
      <c r="V15" s="849"/>
      <c r="W15" s="849"/>
      <c r="X15" s="849"/>
      <c r="Y15" s="850"/>
    </row>
    <row r="16" spans="2:25" s="23" customFormat="1" ht="14.1" customHeight="1" x14ac:dyDescent="0.15">
      <c r="B16" s="799"/>
      <c r="C16" s="799"/>
      <c r="D16" s="799"/>
      <c r="E16" s="799"/>
      <c r="F16" s="799"/>
      <c r="G16" s="799"/>
      <c r="H16" s="799"/>
      <c r="I16" s="799"/>
      <c r="J16" s="790"/>
      <c r="K16" s="790"/>
      <c r="L16" s="790"/>
      <c r="M16" s="790"/>
      <c r="N16" s="790"/>
      <c r="O16" s="790"/>
      <c r="P16" s="790"/>
      <c r="Q16" s="790"/>
      <c r="R16" s="849"/>
      <c r="S16" s="849"/>
      <c r="T16" s="849"/>
      <c r="U16" s="849"/>
      <c r="V16" s="849"/>
      <c r="W16" s="849"/>
      <c r="X16" s="849"/>
      <c r="Y16" s="850"/>
    </row>
    <row r="17" spans="2:29" s="23" customFormat="1" ht="14.1" customHeight="1" x14ac:dyDescent="0.15">
      <c r="B17" s="799"/>
      <c r="C17" s="799"/>
      <c r="D17" s="799"/>
      <c r="E17" s="799"/>
      <c r="F17" s="799"/>
      <c r="G17" s="799"/>
      <c r="H17" s="799"/>
      <c r="I17" s="799"/>
      <c r="J17" s="790"/>
      <c r="K17" s="790"/>
      <c r="L17" s="790"/>
      <c r="M17" s="790"/>
      <c r="N17" s="790"/>
      <c r="O17" s="790"/>
      <c r="P17" s="790"/>
      <c r="Q17" s="790"/>
      <c r="R17" s="849"/>
      <c r="S17" s="849"/>
      <c r="T17" s="849"/>
      <c r="U17" s="849"/>
      <c r="V17" s="849"/>
      <c r="W17" s="849"/>
      <c r="X17" s="849"/>
      <c r="Y17" s="850"/>
    </row>
    <row r="18" spans="2:29" s="23" customFormat="1" ht="14.1" customHeight="1" x14ac:dyDescent="0.15">
      <c r="B18" s="799"/>
      <c r="C18" s="799"/>
      <c r="D18" s="799"/>
      <c r="E18" s="799"/>
      <c r="F18" s="799"/>
      <c r="G18" s="799"/>
      <c r="H18" s="799"/>
      <c r="I18" s="799"/>
      <c r="J18" s="790"/>
      <c r="K18" s="790"/>
      <c r="L18" s="790"/>
      <c r="M18" s="790"/>
      <c r="N18" s="790"/>
      <c r="O18" s="790"/>
      <c r="P18" s="790"/>
      <c r="Q18" s="790"/>
      <c r="R18" s="849"/>
      <c r="S18" s="849"/>
      <c r="T18" s="849"/>
      <c r="U18" s="849"/>
      <c r="V18" s="849"/>
      <c r="W18" s="849"/>
      <c r="X18" s="849"/>
      <c r="Y18" s="850"/>
    </row>
    <row r="19" spans="2:29" s="23" customFormat="1" ht="14.1" customHeight="1" x14ac:dyDescent="0.15">
      <c r="B19" s="799"/>
      <c r="C19" s="799"/>
      <c r="D19" s="799"/>
      <c r="E19" s="799"/>
      <c r="F19" s="799"/>
      <c r="G19" s="799"/>
      <c r="H19" s="799"/>
      <c r="I19" s="799"/>
      <c r="J19" s="790"/>
      <c r="K19" s="790"/>
      <c r="L19" s="790"/>
      <c r="M19" s="790"/>
      <c r="N19" s="790"/>
      <c r="O19" s="790"/>
      <c r="P19" s="790"/>
      <c r="Q19" s="790"/>
      <c r="R19" s="849"/>
      <c r="S19" s="849"/>
      <c r="T19" s="849"/>
      <c r="U19" s="849"/>
      <c r="V19" s="849"/>
      <c r="W19" s="849"/>
      <c r="X19" s="849"/>
      <c r="Y19" s="850"/>
    </row>
    <row r="20" spans="2:29" s="23" customFormat="1" ht="14.1" customHeight="1" x14ac:dyDescent="0.15">
      <c r="B20" s="799"/>
      <c r="C20" s="799"/>
      <c r="D20" s="799"/>
      <c r="E20" s="799"/>
      <c r="F20" s="799"/>
      <c r="G20" s="799"/>
      <c r="H20" s="799"/>
      <c r="I20" s="799"/>
      <c r="J20" s="790"/>
      <c r="K20" s="790"/>
      <c r="L20" s="790"/>
      <c r="M20" s="790"/>
      <c r="N20" s="790"/>
      <c r="O20" s="790"/>
      <c r="P20" s="790"/>
      <c r="Q20" s="790"/>
      <c r="R20" s="849"/>
      <c r="S20" s="849"/>
      <c r="T20" s="849"/>
      <c r="U20" s="849"/>
      <c r="V20" s="849"/>
      <c r="W20" s="849"/>
      <c r="X20" s="849"/>
      <c r="Y20" s="850"/>
    </row>
    <row r="21" spans="2:29" s="23" customFormat="1" ht="14.1" customHeight="1" x14ac:dyDescent="0.15">
      <c r="B21" s="799"/>
      <c r="C21" s="799"/>
      <c r="D21" s="799"/>
      <c r="E21" s="799"/>
      <c r="F21" s="799"/>
      <c r="G21" s="799"/>
      <c r="H21" s="799"/>
      <c r="I21" s="799"/>
      <c r="J21" s="790"/>
      <c r="K21" s="790"/>
      <c r="L21" s="790"/>
      <c r="M21" s="790"/>
      <c r="N21" s="790"/>
      <c r="O21" s="790"/>
      <c r="P21" s="790"/>
      <c r="Q21" s="790"/>
      <c r="R21" s="849"/>
      <c r="S21" s="849"/>
      <c r="T21" s="849"/>
      <c r="U21" s="849"/>
      <c r="V21" s="849"/>
      <c r="W21" s="849"/>
      <c r="X21" s="849"/>
      <c r="Y21" s="850"/>
      <c r="AC21" s="23" t="s">
        <v>689</v>
      </c>
    </row>
    <row r="22" spans="2:29" ht="15" customHeight="1" x14ac:dyDescent="0.15">
      <c r="B22" s="814" t="s">
        <v>330</v>
      </c>
      <c r="C22" s="815"/>
      <c r="D22" s="816"/>
      <c r="E22" s="219" t="s">
        <v>650</v>
      </c>
      <c r="F22" s="814" t="s">
        <v>331</v>
      </c>
      <c r="G22" s="815"/>
      <c r="H22" s="816"/>
      <c r="I22" s="220">
        <v>101</v>
      </c>
      <c r="J22" s="814" t="s">
        <v>330</v>
      </c>
      <c r="K22" s="815"/>
      <c r="L22" s="816"/>
      <c r="M22" s="219" t="s">
        <v>659</v>
      </c>
      <c r="N22" s="814" t="s">
        <v>331</v>
      </c>
      <c r="O22" s="815"/>
      <c r="P22" s="816"/>
      <c r="Q22" s="220">
        <v>101</v>
      </c>
      <c r="R22" s="832" t="s">
        <v>330</v>
      </c>
      <c r="S22" s="833"/>
      <c r="T22" s="837"/>
      <c r="U22" s="104" t="s">
        <v>659</v>
      </c>
      <c r="V22" s="832" t="s">
        <v>331</v>
      </c>
      <c r="W22" s="833"/>
      <c r="X22" s="837"/>
      <c r="Y22" s="121">
        <v>102</v>
      </c>
    </row>
    <row r="23" spans="2:29" ht="15" customHeight="1" x14ac:dyDescent="0.15">
      <c r="B23" s="814" t="s">
        <v>332</v>
      </c>
      <c r="C23" s="815"/>
      <c r="D23" s="228" t="s">
        <v>535</v>
      </c>
      <c r="E23" s="838" t="s">
        <v>506</v>
      </c>
      <c r="F23" s="839"/>
      <c r="G23" s="839"/>
      <c r="H23" s="839"/>
      <c r="I23" s="840"/>
      <c r="J23" s="814" t="s">
        <v>332</v>
      </c>
      <c r="K23" s="815"/>
      <c r="L23" s="228" t="s">
        <v>535</v>
      </c>
      <c r="M23" s="838" t="s">
        <v>506</v>
      </c>
      <c r="N23" s="839"/>
      <c r="O23" s="839"/>
      <c r="P23" s="839"/>
      <c r="Q23" s="840"/>
      <c r="R23" s="832" t="s">
        <v>332</v>
      </c>
      <c r="S23" s="833"/>
      <c r="T23" s="256" t="s">
        <v>535</v>
      </c>
      <c r="U23" s="834" t="s">
        <v>506</v>
      </c>
      <c r="V23" s="835"/>
      <c r="W23" s="835"/>
      <c r="X23" s="835"/>
      <c r="Y23" s="836"/>
    </row>
    <row r="24" spans="2:29" ht="15" customHeight="1" x14ac:dyDescent="0.15">
      <c r="B24" s="814" t="s">
        <v>333</v>
      </c>
      <c r="C24" s="816"/>
      <c r="D24" s="733" t="s">
        <v>523</v>
      </c>
      <c r="E24" s="735"/>
      <c r="F24" s="814" t="s">
        <v>334</v>
      </c>
      <c r="G24" s="816"/>
      <c r="H24" s="335" t="s">
        <v>538</v>
      </c>
      <c r="I24" s="335"/>
      <c r="J24" s="814" t="s">
        <v>333</v>
      </c>
      <c r="K24" s="816"/>
      <c r="L24" s="733" t="s">
        <v>523</v>
      </c>
      <c r="M24" s="735"/>
      <c r="N24" s="814" t="s">
        <v>334</v>
      </c>
      <c r="O24" s="816"/>
      <c r="P24" s="335" t="s">
        <v>538</v>
      </c>
      <c r="Q24" s="335"/>
      <c r="R24" s="832" t="s">
        <v>333</v>
      </c>
      <c r="S24" s="837"/>
      <c r="T24" s="842" t="s">
        <v>523</v>
      </c>
      <c r="U24" s="843"/>
      <c r="V24" s="832" t="s">
        <v>334</v>
      </c>
      <c r="W24" s="837"/>
      <c r="X24" s="844" t="s">
        <v>538</v>
      </c>
      <c r="Y24" s="844"/>
    </row>
    <row r="25" spans="2:29" ht="15" customHeight="1" x14ac:dyDescent="0.15">
      <c r="B25" s="845" t="s">
        <v>335</v>
      </c>
      <c r="C25" s="845"/>
      <c r="D25" s="228" t="s">
        <v>617</v>
      </c>
      <c r="E25" s="254" t="s">
        <v>336</v>
      </c>
      <c r="F25" s="846" t="s">
        <v>688</v>
      </c>
      <c r="G25" s="846"/>
      <c r="H25" s="846"/>
      <c r="I25" s="846"/>
      <c r="J25" s="845" t="s">
        <v>335</v>
      </c>
      <c r="K25" s="845"/>
      <c r="L25" s="228" t="s">
        <v>617</v>
      </c>
      <c r="M25" s="254" t="s">
        <v>336</v>
      </c>
      <c r="N25" s="846" t="s">
        <v>688</v>
      </c>
      <c r="O25" s="846"/>
      <c r="P25" s="846"/>
      <c r="Q25" s="846"/>
      <c r="R25" s="847" t="s">
        <v>335</v>
      </c>
      <c r="S25" s="847"/>
      <c r="T25" s="256" t="s">
        <v>617</v>
      </c>
      <c r="U25" s="255" t="s">
        <v>336</v>
      </c>
      <c r="V25" s="846" t="s">
        <v>688</v>
      </c>
      <c r="W25" s="846"/>
      <c r="X25" s="846"/>
      <c r="Y25" s="846"/>
    </row>
    <row r="26" spans="2:29" s="23" customFormat="1" ht="14.1" customHeight="1" x14ac:dyDescent="0.15">
      <c r="B26" s="848"/>
      <c r="C26" s="848"/>
      <c r="D26" s="848"/>
      <c r="E26" s="848"/>
      <c r="F26" s="848"/>
      <c r="G26" s="848"/>
      <c r="H26" s="848"/>
      <c r="I26" s="848"/>
      <c r="J26" s="790"/>
      <c r="K26" s="790"/>
      <c r="L26" s="790"/>
      <c r="M26" s="790"/>
      <c r="N26" s="790"/>
      <c r="O26" s="790"/>
      <c r="P26" s="790"/>
      <c r="Q26" s="790"/>
      <c r="R26" s="851"/>
      <c r="S26" s="852"/>
      <c r="T26" s="852"/>
      <c r="U26" s="852"/>
      <c r="V26" s="852"/>
      <c r="W26" s="852"/>
      <c r="X26" s="852"/>
      <c r="Y26" s="853"/>
    </row>
    <row r="27" spans="2:29" s="23" customFormat="1" ht="14.1" customHeight="1" x14ac:dyDescent="0.15">
      <c r="B27" s="799"/>
      <c r="C27" s="799"/>
      <c r="D27" s="799"/>
      <c r="E27" s="799"/>
      <c r="F27" s="799"/>
      <c r="G27" s="799"/>
      <c r="H27" s="799"/>
      <c r="I27" s="799"/>
      <c r="J27" s="790"/>
      <c r="K27" s="790"/>
      <c r="L27" s="790"/>
      <c r="M27" s="790"/>
      <c r="N27" s="790"/>
      <c r="O27" s="790"/>
      <c r="P27" s="790"/>
      <c r="Q27" s="790"/>
      <c r="R27" s="854"/>
      <c r="S27" s="849"/>
      <c r="T27" s="849"/>
      <c r="U27" s="849"/>
      <c r="V27" s="849"/>
      <c r="W27" s="849"/>
      <c r="X27" s="849"/>
      <c r="Y27" s="850"/>
    </row>
    <row r="28" spans="2:29" s="23" customFormat="1" ht="14.1" customHeight="1" x14ac:dyDescent="0.15">
      <c r="B28" s="799"/>
      <c r="C28" s="799"/>
      <c r="D28" s="799"/>
      <c r="E28" s="799"/>
      <c r="F28" s="799"/>
      <c r="G28" s="799"/>
      <c r="H28" s="799"/>
      <c r="I28" s="799"/>
      <c r="J28" s="790"/>
      <c r="K28" s="790"/>
      <c r="L28" s="790"/>
      <c r="M28" s="790"/>
      <c r="N28" s="790"/>
      <c r="O28" s="790"/>
      <c r="P28" s="790"/>
      <c r="Q28" s="790"/>
      <c r="R28" s="854"/>
      <c r="S28" s="849"/>
      <c r="T28" s="849"/>
      <c r="U28" s="849"/>
      <c r="V28" s="849"/>
      <c r="W28" s="849"/>
      <c r="X28" s="849"/>
      <c r="Y28" s="850"/>
    </row>
    <row r="29" spans="2:29" s="23" customFormat="1" ht="14.1" customHeight="1" x14ac:dyDescent="0.15">
      <c r="B29" s="799"/>
      <c r="C29" s="799"/>
      <c r="D29" s="799"/>
      <c r="E29" s="799"/>
      <c r="F29" s="799"/>
      <c r="G29" s="799"/>
      <c r="H29" s="799"/>
      <c r="I29" s="799"/>
      <c r="J29" s="790"/>
      <c r="K29" s="790"/>
      <c r="L29" s="790"/>
      <c r="M29" s="790"/>
      <c r="N29" s="790"/>
      <c r="O29" s="790"/>
      <c r="P29" s="790"/>
      <c r="Q29" s="790"/>
      <c r="R29" s="854"/>
      <c r="S29" s="849"/>
      <c r="T29" s="849"/>
      <c r="U29" s="849"/>
      <c r="V29" s="849"/>
      <c r="W29" s="849"/>
      <c r="X29" s="849"/>
      <c r="Y29" s="850"/>
    </row>
    <row r="30" spans="2:29" s="23" customFormat="1" ht="14.1" customHeight="1" x14ac:dyDescent="0.15">
      <c r="B30" s="799"/>
      <c r="C30" s="799"/>
      <c r="D30" s="799"/>
      <c r="E30" s="799"/>
      <c r="F30" s="799"/>
      <c r="G30" s="799"/>
      <c r="H30" s="799"/>
      <c r="I30" s="799"/>
      <c r="J30" s="790"/>
      <c r="K30" s="790"/>
      <c r="L30" s="790"/>
      <c r="M30" s="790"/>
      <c r="N30" s="790"/>
      <c r="O30" s="790"/>
      <c r="P30" s="790"/>
      <c r="Q30" s="790"/>
      <c r="R30" s="854"/>
      <c r="S30" s="849"/>
      <c r="T30" s="849"/>
      <c r="U30" s="849"/>
      <c r="V30" s="849"/>
      <c r="W30" s="849"/>
      <c r="X30" s="849"/>
      <c r="Y30" s="850"/>
    </row>
    <row r="31" spans="2:29" s="23" customFormat="1" ht="14.1" customHeight="1" x14ac:dyDescent="0.15">
      <c r="B31" s="799"/>
      <c r="C31" s="799"/>
      <c r="D31" s="799"/>
      <c r="E31" s="799"/>
      <c r="F31" s="799"/>
      <c r="G31" s="799"/>
      <c r="H31" s="799"/>
      <c r="I31" s="799"/>
      <c r="J31" s="790"/>
      <c r="K31" s="790"/>
      <c r="L31" s="790"/>
      <c r="M31" s="790"/>
      <c r="N31" s="790"/>
      <c r="O31" s="790"/>
      <c r="P31" s="790"/>
      <c r="Q31" s="790"/>
      <c r="R31" s="854"/>
      <c r="S31" s="849"/>
      <c r="T31" s="849"/>
      <c r="U31" s="849"/>
      <c r="V31" s="849"/>
      <c r="W31" s="849"/>
      <c r="X31" s="849"/>
      <c r="Y31" s="850"/>
    </row>
    <row r="32" spans="2:29" s="23" customFormat="1" ht="14.1" customHeight="1" x14ac:dyDescent="0.15">
      <c r="B32" s="799"/>
      <c r="C32" s="799"/>
      <c r="D32" s="799"/>
      <c r="E32" s="799"/>
      <c r="F32" s="799"/>
      <c r="G32" s="799"/>
      <c r="H32" s="799"/>
      <c r="I32" s="799"/>
      <c r="J32" s="790"/>
      <c r="K32" s="790"/>
      <c r="L32" s="790"/>
      <c r="M32" s="790"/>
      <c r="N32" s="790"/>
      <c r="O32" s="790"/>
      <c r="P32" s="790"/>
      <c r="Q32" s="790"/>
      <c r="R32" s="854"/>
      <c r="S32" s="849"/>
      <c r="T32" s="849"/>
      <c r="U32" s="849"/>
      <c r="V32" s="849"/>
      <c r="W32" s="849"/>
      <c r="X32" s="849"/>
      <c r="Y32" s="850"/>
    </row>
    <row r="33" spans="2:25" s="23" customFormat="1" ht="14.1" customHeight="1" x14ac:dyDescent="0.15">
      <c r="B33" s="799"/>
      <c r="C33" s="799"/>
      <c r="D33" s="799"/>
      <c r="E33" s="799"/>
      <c r="F33" s="799"/>
      <c r="G33" s="799"/>
      <c r="H33" s="799"/>
      <c r="I33" s="799"/>
      <c r="J33" s="790"/>
      <c r="K33" s="790"/>
      <c r="L33" s="790"/>
      <c r="M33" s="790"/>
      <c r="N33" s="790"/>
      <c r="O33" s="790"/>
      <c r="P33" s="790"/>
      <c r="Q33" s="790"/>
      <c r="R33" s="854"/>
      <c r="S33" s="849"/>
      <c r="T33" s="849"/>
      <c r="U33" s="849"/>
      <c r="V33" s="849"/>
      <c r="W33" s="849"/>
      <c r="X33" s="849"/>
      <c r="Y33" s="850"/>
    </row>
    <row r="34" spans="2:25" s="23" customFormat="1" ht="14.1" customHeight="1" x14ac:dyDescent="0.15">
      <c r="B34" s="799"/>
      <c r="C34" s="799"/>
      <c r="D34" s="799"/>
      <c r="E34" s="799"/>
      <c r="F34" s="799"/>
      <c r="G34" s="799"/>
      <c r="H34" s="799"/>
      <c r="I34" s="799"/>
      <c r="J34" s="790"/>
      <c r="K34" s="790"/>
      <c r="L34" s="790"/>
      <c r="M34" s="790"/>
      <c r="N34" s="790"/>
      <c r="O34" s="790"/>
      <c r="P34" s="790"/>
      <c r="Q34" s="790"/>
      <c r="R34" s="854"/>
      <c r="S34" s="849"/>
      <c r="T34" s="849"/>
      <c r="U34" s="849"/>
      <c r="V34" s="849"/>
      <c r="W34" s="849"/>
      <c r="X34" s="849"/>
      <c r="Y34" s="850"/>
    </row>
    <row r="35" spans="2:25" s="23" customFormat="1" ht="14.1" customHeight="1" x14ac:dyDescent="0.15">
      <c r="B35" s="799"/>
      <c r="C35" s="799"/>
      <c r="D35" s="799"/>
      <c r="E35" s="799"/>
      <c r="F35" s="799"/>
      <c r="G35" s="799"/>
      <c r="H35" s="799"/>
      <c r="I35" s="799"/>
      <c r="J35" s="790"/>
      <c r="K35" s="790"/>
      <c r="L35" s="790"/>
      <c r="M35" s="790"/>
      <c r="N35" s="790"/>
      <c r="O35" s="790"/>
      <c r="P35" s="790"/>
      <c r="Q35" s="790"/>
      <c r="R35" s="854"/>
      <c r="S35" s="849"/>
      <c r="T35" s="849"/>
      <c r="U35" s="849"/>
      <c r="V35" s="849"/>
      <c r="W35" s="849"/>
      <c r="X35" s="849"/>
      <c r="Y35" s="850"/>
    </row>
    <row r="36" spans="2:25" s="23" customFormat="1" ht="14.1" customHeight="1" x14ac:dyDescent="0.15">
      <c r="B36" s="799"/>
      <c r="C36" s="799"/>
      <c r="D36" s="799"/>
      <c r="E36" s="799"/>
      <c r="F36" s="799"/>
      <c r="G36" s="799"/>
      <c r="H36" s="799"/>
      <c r="I36" s="799"/>
      <c r="J36" s="790"/>
      <c r="K36" s="790"/>
      <c r="L36" s="790"/>
      <c r="M36" s="790"/>
      <c r="N36" s="790"/>
      <c r="O36" s="790"/>
      <c r="P36" s="790"/>
      <c r="Q36" s="790"/>
      <c r="R36" s="854"/>
      <c r="S36" s="849"/>
      <c r="T36" s="849"/>
      <c r="U36" s="849"/>
      <c r="V36" s="849"/>
      <c r="W36" s="849"/>
      <c r="X36" s="849"/>
      <c r="Y36" s="850"/>
    </row>
    <row r="37" spans="2:25" s="23" customFormat="1" ht="14.1" customHeight="1" x14ac:dyDescent="0.15">
      <c r="B37" s="799"/>
      <c r="C37" s="799"/>
      <c r="D37" s="799"/>
      <c r="E37" s="799"/>
      <c r="F37" s="799"/>
      <c r="G37" s="799"/>
      <c r="H37" s="799"/>
      <c r="I37" s="799"/>
      <c r="J37" s="790"/>
      <c r="K37" s="790"/>
      <c r="L37" s="790"/>
      <c r="M37" s="790"/>
      <c r="N37" s="790"/>
      <c r="O37" s="790"/>
      <c r="P37" s="790"/>
      <c r="Q37" s="790"/>
      <c r="R37" s="854"/>
      <c r="S37" s="849"/>
      <c r="T37" s="849"/>
      <c r="U37" s="849"/>
      <c r="V37" s="849"/>
      <c r="W37" s="849"/>
      <c r="X37" s="849"/>
      <c r="Y37" s="850"/>
    </row>
    <row r="38" spans="2:25" s="23" customFormat="1" ht="14.1" customHeight="1" x14ac:dyDescent="0.15">
      <c r="B38" s="799"/>
      <c r="C38" s="799"/>
      <c r="D38" s="799"/>
      <c r="E38" s="799"/>
      <c r="F38" s="799"/>
      <c r="G38" s="799"/>
      <c r="H38" s="799"/>
      <c r="I38" s="799"/>
      <c r="J38" s="790"/>
      <c r="K38" s="790"/>
      <c r="L38" s="790"/>
      <c r="M38" s="790"/>
      <c r="N38" s="790"/>
      <c r="O38" s="790"/>
      <c r="P38" s="790"/>
      <c r="Q38" s="790"/>
      <c r="R38" s="855"/>
      <c r="S38" s="856"/>
      <c r="T38" s="856"/>
      <c r="U38" s="856"/>
      <c r="V38" s="856"/>
      <c r="W38" s="856"/>
      <c r="X38" s="856"/>
      <c r="Y38" s="857"/>
    </row>
    <row r="39" spans="2:25" ht="15" customHeight="1" x14ac:dyDescent="0.15">
      <c r="B39" s="24"/>
      <c r="C39" s="26" t="s">
        <v>337</v>
      </c>
      <c r="D39" s="23"/>
      <c r="E39" s="24"/>
      <c r="F39" s="24"/>
      <c r="G39" s="24"/>
      <c r="H39" s="24"/>
      <c r="I39" s="24"/>
      <c r="J39" s="21"/>
      <c r="K39" s="21"/>
      <c r="L39" s="21"/>
      <c r="M39" s="21"/>
      <c r="N39" s="21"/>
      <c r="O39" s="21"/>
      <c r="P39" s="21"/>
      <c r="Q39" s="21"/>
      <c r="R39" s="253"/>
      <c r="S39" s="253"/>
      <c r="T39" s="253"/>
      <c r="U39" s="253"/>
      <c r="V39" s="253"/>
      <c r="W39" s="253"/>
      <c r="X39" s="253"/>
      <c r="Y39" s="253"/>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2">
    <dataValidation allowBlank="1" showInputMessage="1" showErrorMessage="1" prompt="覆工スパン毎に連番を記入。_x000a_数値で入力する。" sqref="I5 Q5 Y5 I22 Q22 Y22" xr:uid="{FE9AC20B-AF79-40B9-ACCC-DFC52E1AEE68}"/>
    <dataValidation type="list" allowBlank="1" showInputMessage="1" showErrorMessage="1" sqref="E6:I6 M6:Q6 U6:Y6 E23:I23 M23:Q23 U23:Y23" xr:uid="{2031D218-0483-4B77-953C-2C3B1739A3D2}">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688DA9-E9A0-4BCE-9C4E-EFE3BB2151FF}">
          <x14:formula1>
            <xm:f>'(参考)リスト'!$D$52:$D$54</xm:f>
          </x14:formula1>
          <xm:sqref>D7:E7 L7:M7 T7:U7 D24:E24 L24:M24 T24:U24</xm:sqref>
        </x14:dataValidation>
        <x14:dataValidation type="list" allowBlank="1" showInputMessage="1" showErrorMessage="1" xr:uid="{8F3AB9D7-31E4-4D36-8474-22014ACE746A}">
          <x14:formula1>
            <xm:f>'(参考)リスト'!$F$52:$F$53</xm:f>
          </x14:formula1>
          <xm:sqref>D8 L8 T8 D25 L25 T25</xm:sqref>
        </x14:dataValidation>
        <x14:dataValidation type="list" allowBlank="1" showInputMessage="1" showErrorMessage="1" xr:uid="{B78BC392-F250-443D-889E-A0919DB0AFA3}">
          <x14:formula1>
            <xm:f>'(参考)リスト'!$E$52:$E$58</xm:f>
          </x14:formula1>
          <xm:sqref>H7:I7 P7:Q7 X7:Y7 H24:I24 P24:Q24 X24:Y24</xm:sqref>
        </x14:dataValidation>
        <x14:dataValidation type="list" showInputMessage="1" showErrorMessage="1" xr:uid="{4FB608E7-A8F8-4FA6-9DDB-FCBFCC7F22F7}">
          <x14:formula1>
            <xm:f>'(参考)リスト'!$B$52:$B$55</xm:f>
          </x14:formula1>
          <xm:sqref>D6 L6 T6 D23 L23 T23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FF37-E283-47AE-81E2-D657B1BF0898}">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13" t="s">
        <v>328</v>
      </c>
      <c r="C2" s="214"/>
      <c r="D2" s="214"/>
      <c r="E2" s="214"/>
      <c r="F2" s="214"/>
      <c r="G2" s="214"/>
      <c r="H2" s="214"/>
      <c r="I2" s="214"/>
      <c r="J2" s="214"/>
      <c r="K2" s="214"/>
      <c r="L2" s="214"/>
      <c r="M2" s="214"/>
      <c r="N2" s="214"/>
      <c r="O2" s="214"/>
      <c r="P2" s="214"/>
      <c r="Q2" s="214"/>
    </row>
    <row r="3" spans="2:25" ht="25.15" customHeight="1" x14ac:dyDescent="0.15">
      <c r="B3" s="821" t="s">
        <v>305</v>
      </c>
      <c r="C3" s="821"/>
      <c r="D3" s="821"/>
      <c r="E3" s="822" t="str">
        <f>'様式A-1'!D3</f>
        <v>ムクノトンネル　クダリ</v>
      </c>
      <c r="F3" s="822"/>
      <c r="G3" s="822"/>
      <c r="H3" s="822"/>
      <c r="I3" s="814" t="s">
        <v>306</v>
      </c>
      <c r="J3" s="815"/>
      <c r="K3" s="816"/>
      <c r="L3" s="733" t="str">
        <f>'様式A-1'!J3</f>
        <v>山口県道57号下関港線（下り）</v>
      </c>
      <c r="M3" s="734"/>
      <c r="N3" s="735"/>
      <c r="O3" s="823" t="s">
        <v>307</v>
      </c>
      <c r="P3" s="824"/>
      <c r="Q3" s="825"/>
      <c r="R3" s="829" t="str">
        <f>'様式B (1)'!$S$3</f>
        <v>アジア航測株式会社</v>
      </c>
      <c r="S3" s="830"/>
      <c r="T3" s="831"/>
      <c r="U3" s="802" t="s">
        <v>329</v>
      </c>
      <c r="V3" s="803"/>
      <c r="W3" s="806">
        <f>'様式B (1)'!$P$2</f>
        <v>45890</v>
      </c>
      <c r="X3" s="807"/>
      <c r="Y3" s="808"/>
    </row>
    <row r="4" spans="2:25" ht="25.15" customHeight="1" x14ac:dyDescent="0.15">
      <c r="B4" s="812" t="s">
        <v>308</v>
      </c>
      <c r="C4" s="812"/>
      <c r="D4" s="812"/>
      <c r="E4" s="813" t="str">
        <f>'様式A-1'!D4</f>
        <v>椋野トンネル（下り）</v>
      </c>
      <c r="F4" s="813"/>
      <c r="G4" s="813"/>
      <c r="H4" s="813"/>
      <c r="I4" s="814" t="s">
        <v>309</v>
      </c>
      <c r="J4" s="815"/>
      <c r="K4" s="816"/>
      <c r="L4" s="817" t="str">
        <f>'様式A-1'!R3</f>
        <v>山口県
下関土木建築事務所</v>
      </c>
      <c r="M4" s="797"/>
      <c r="N4" s="798"/>
      <c r="O4" s="826"/>
      <c r="P4" s="827"/>
      <c r="Q4" s="828"/>
      <c r="R4" s="818" t="str">
        <f>'様式B (1)'!S4</f>
        <v>飯田　琢巳</v>
      </c>
      <c r="S4" s="819"/>
      <c r="T4" s="820"/>
      <c r="U4" s="804"/>
      <c r="V4" s="805"/>
      <c r="W4" s="809"/>
      <c r="X4" s="810"/>
      <c r="Y4" s="811"/>
    </row>
    <row r="5" spans="2:25" ht="15" customHeight="1" x14ac:dyDescent="0.15">
      <c r="B5" s="814" t="s">
        <v>330</v>
      </c>
      <c r="C5" s="815"/>
      <c r="D5" s="816"/>
      <c r="E5" s="219" t="s">
        <v>672</v>
      </c>
      <c r="F5" s="814" t="s">
        <v>331</v>
      </c>
      <c r="G5" s="815"/>
      <c r="H5" s="816"/>
      <c r="I5" s="220">
        <v>101</v>
      </c>
      <c r="J5" s="814" t="s">
        <v>330</v>
      </c>
      <c r="K5" s="815"/>
      <c r="L5" s="816"/>
      <c r="M5" s="219" t="s">
        <v>675</v>
      </c>
      <c r="N5" s="814" t="s">
        <v>331</v>
      </c>
      <c r="O5" s="815"/>
      <c r="P5" s="816"/>
      <c r="Q5" s="220">
        <v>101</v>
      </c>
      <c r="R5" s="832" t="s">
        <v>330</v>
      </c>
      <c r="S5" s="833"/>
      <c r="T5" s="837"/>
      <c r="U5" s="219" t="s">
        <v>680</v>
      </c>
      <c r="V5" s="832" t="s">
        <v>331</v>
      </c>
      <c r="W5" s="833"/>
      <c r="X5" s="837"/>
      <c r="Y5" s="121">
        <v>101</v>
      </c>
    </row>
    <row r="6" spans="2:25" ht="15" customHeight="1" x14ac:dyDescent="0.15">
      <c r="B6" s="814" t="s">
        <v>332</v>
      </c>
      <c r="C6" s="815"/>
      <c r="D6" s="228" t="s">
        <v>535</v>
      </c>
      <c r="E6" s="838" t="s">
        <v>506</v>
      </c>
      <c r="F6" s="839"/>
      <c r="G6" s="839"/>
      <c r="H6" s="839"/>
      <c r="I6" s="840"/>
      <c r="J6" s="814" t="s">
        <v>332</v>
      </c>
      <c r="K6" s="815"/>
      <c r="L6" s="228" t="s">
        <v>535</v>
      </c>
      <c r="M6" s="838" t="s">
        <v>506</v>
      </c>
      <c r="N6" s="839"/>
      <c r="O6" s="839"/>
      <c r="P6" s="839"/>
      <c r="Q6" s="840"/>
      <c r="R6" s="832" t="s">
        <v>332</v>
      </c>
      <c r="S6" s="833"/>
      <c r="T6" s="256" t="s">
        <v>535</v>
      </c>
      <c r="U6" s="834" t="s">
        <v>506</v>
      </c>
      <c r="V6" s="835"/>
      <c r="W6" s="835"/>
      <c r="X6" s="835"/>
      <c r="Y6" s="836"/>
    </row>
    <row r="7" spans="2:25" ht="15" customHeight="1" x14ac:dyDescent="0.15">
      <c r="B7" s="814" t="s">
        <v>333</v>
      </c>
      <c r="C7" s="816"/>
      <c r="D7" s="733" t="s">
        <v>523</v>
      </c>
      <c r="E7" s="735"/>
      <c r="F7" s="814" t="s">
        <v>334</v>
      </c>
      <c r="G7" s="816"/>
      <c r="H7" s="335" t="s">
        <v>538</v>
      </c>
      <c r="I7" s="335"/>
      <c r="J7" s="814" t="s">
        <v>333</v>
      </c>
      <c r="K7" s="816"/>
      <c r="L7" s="733" t="s">
        <v>523</v>
      </c>
      <c r="M7" s="735"/>
      <c r="N7" s="814" t="s">
        <v>334</v>
      </c>
      <c r="O7" s="816"/>
      <c r="P7" s="335" t="s">
        <v>538</v>
      </c>
      <c r="Q7" s="335"/>
      <c r="R7" s="832" t="s">
        <v>333</v>
      </c>
      <c r="S7" s="837"/>
      <c r="T7" s="842" t="s">
        <v>523</v>
      </c>
      <c r="U7" s="843"/>
      <c r="V7" s="832" t="s">
        <v>334</v>
      </c>
      <c r="W7" s="837"/>
      <c r="X7" s="844" t="s">
        <v>538</v>
      </c>
      <c r="Y7" s="844"/>
    </row>
    <row r="8" spans="2:25" ht="15" customHeight="1" x14ac:dyDescent="0.15">
      <c r="B8" s="845" t="s">
        <v>335</v>
      </c>
      <c r="C8" s="845"/>
      <c r="D8" s="228" t="s">
        <v>617</v>
      </c>
      <c r="E8" s="254" t="s">
        <v>336</v>
      </c>
      <c r="F8" s="846" t="s">
        <v>688</v>
      </c>
      <c r="G8" s="846"/>
      <c r="H8" s="846"/>
      <c r="I8" s="846"/>
      <c r="J8" s="845" t="s">
        <v>335</v>
      </c>
      <c r="K8" s="845"/>
      <c r="L8" s="228" t="s">
        <v>617</v>
      </c>
      <c r="M8" s="254" t="s">
        <v>336</v>
      </c>
      <c r="N8" s="846" t="s">
        <v>688</v>
      </c>
      <c r="O8" s="846"/>
      <c r="P8" s="846"/>
      <c r="Q8" s="846"/>
      <c r="R8" s="847" t="s">
        <v>335</v>
      </c>
      <c r="S8" s="847"/>
      <c r="T8" s="256" t="s">
        <v>614</v>
      </c>
      <c r="U8" s="255" t="s">
        <v>336</v>
      </c>
      <c r="V8" s="841" t="s">
        <v>690</v>
      </c>
      <c r="W8" s="841"/>
      <c r="X8" s="841"/>
      <c r="Y8" s="841"/>
    </row>
    <row r="9" spans="2:25" s="23" customFormat="1" ht="14.1" customHeight="1" x14ac:dyDescent="0.15">
      <c r="B9" s="848"/>
      <c r="C9" s="848"/>
      <c r="D9" s="848"/>
      <c r="E9" s="848"/>
      <c r="F9" s="848"/>
      <c r="G9" s="848"/>
      <c r="H9" s="848"/>
      <c r="I9" s="848"/>
      <c r="J9" s="790"/>
      <c r="K9" s="790"/>
      <c r="L9" s="790"/>
      <c r="M9" s="790"/>
      <c r="N9" s="790"/>
      <c r="O9" s="790"/>
      <c r="P9" s="790"/>
      <c r="Q9" s="790"/>
      <c r="R9" s="849"/>
      <c r="S9" s="849"/>
      <c r="T9" s="849"/>
      <c r="U9" s="849"/>
      <c r="V9" s="849"/>
      <c r="W9" s="849"/>
      <c r="X9" s="849"/>
      <c r="Y9" s="850"/>
    </row>
    <row r="10" spans="2:25" s="23" customFormat="1" ht="14.1" customHeight="1" x14ac:dyDescent="0.15">
      <c r="B10" s="799"/>
      <c r="C10" s="799"/>
      <c r="D10" s="799"/>
      <c r="E10" s="799"/>
      <c r="F10" s="799"/>
      <c r="G10" s="799"/>
      <c r="H10" s="799"/>
      <c r="I10" s="799"/>
      <c r="J10" s="790"/>
      <c r="K10" s="790"/>
      <c r="L10" s="790"/>
      <c r="M10" s="790"/>
      <c r="N10" s="790"/>
      <c r="O10" s="790"/>
      <c r="P10" s="790"/>
      <c r="Q10" s="790"/>
      <c r="R10" s="849"/>
      <c r="S10" s="849"/>
      <c r="T10" s="849"/>
      <c r="U10" s="849"/>
      <c r="V10" s="849"/>
      <c r="W10" s="849"/>
      <c r="X10" s="849"/>
      <c r="Y10" s="850"/>
    </row>
    <row r="11" spans="2:25" s="23" customFormat="1" ht="14.1" customHeight="1" x14ac:dyDescent="0.15">
      <c r="B11" s="799"/>
      <c r="C11" s="799"/>
      <c r="D11" s="799"/>
      <c r="E11" s="799"/>
      <c r="F11" s="799"/>
      <c r="G11" s="799"/>
      <c r="H11" s="799"/>
      <c r="I11" s="799"/>
      <c r="J11" s="790"/>
      <c r="K11" s="790"/>
      <c r="L11" s="790"/>
      <c r="M11" s="790"/>
      <c r="N11" s="790"/>
      <c r="O11" s="790"/>
      <c r="P11" s="790"/>
      <c r="Q11" s="790"/>
      <c r="R11" s="849"/>
      <c r="S11" s="849"/>
      <c r="T11" s="849"/>
      <c r="U11" s="849"/>
      <c r="V11" s="849"/>
      <c r="W11" s="849"/>
      <c r="X11" s="849"/>
      <c r="Y11" s="850"/>
    </row>
    <row r="12" spans="2:25" s="23" customFormat="1" ht="14.1" customHeight="1" x14ac:dyDescent="0.15">
      <c r="B12" s="799"/>
      <c r="C12" s="799"/>
      <c r="D12" s="799"/>
      <c r="E12" s="799"/>
      <c r="F12" s="799"/>
      <c r="G12" s="799"/>
      <c r="H12" s="799"/>
      <c r="I12" s="799"/>
      <c r="J12" s="790"/>
      <c r="K12" s="790"/>
      <c r="L12" s="790"/>
      <c r="M12" s="790"/>
      <c r="N12" s="790"/>
      <c r="O12" s="790"/>
      <c r="P12" s="790"/>
      <c r="Q12" s="790"/>
      <c r="R12" s="849"/>
      <c r="S12" s="849"/>
      <c r="T12" s="849"/>
      <c r="U12" s="849"/>
      <c r="V12" s="849"/>
      <c r="W12" s="849"/>
      <c r="X12" s="849"/>
      <c r="Y12" s="850"/>
    </row>
    <row r="13" spans="2:25" s="23" customFormat="1" ht="14.1" customHeight="1" x14ac:dyDescent="0.15">
      <c r="B13" s="799"/>
      <c r="C13" s="799"/>
      <c r="D13" s="799"/>
      <c r="E13" s="799"/>
      <c r="F13" s="799"/>
      <c r="G13" s="799"/>
      <c r="H13" s="799"/>
      <c r="I13" s="799"/>
      <c r="J13" s="790"/>
      <c r="K13" s="790"/>
      <c r="L13" s="790"/>
      <c r="M13" s="790"/>
      <c r="N13" s="790"/>
      <c r="O13" s="790"/>
      <c r="P13" s="790"/>
      <c r="Q13" s="790"/>
      <c r="R13" s="849"/>
      <c r="S13" s="849"/>
      <c r="T13" s="849"/>
      <c r="U13" s="849"/>
      <c r="V13" s="849"/>
      <c r="W13" s="849"/>
      <c r="X13" s="849"/>
      <c r="Y13" s="850"/>
    </row>
    <row r="14" spans="2:25" s="23" customFormat="1" ht="14.1" customHeight="1" x14ac:dyDescent="0.15">
      <c r="B14" s="799"/>
      <c r="C14" s="799"/>
      <c r="D14" s="799"/>
      <c r="E14" s="799"/>
      <c r="F14" s="799"/>
      <c r="G14" s="799"/>
      <c r="H14" s="799"/>
      <c r="I14" s="799"/>
      <c r="J14" s="790"/>
      <c r="K14" s="790"/>
      <c r="L14" s="790"/>
      <c r="M14" s="790"/>
      <c r="N14" s="790"/>
      <c r="O14" s="790"/>
      <c r="P14" s="790"/>
      <c r="Q14" s="790"/>
      <c r="R14" s="849"/>
      <c r="S14" s="849"/>
      <c r="T14" s="849"/>
      <c r="U14" s="849"/>
      <c r="V14" s="849"/>
      <c r="W14" s="849"/>
      <c r="X14" s="849"/>
      <c r="Y14" s="850"/>
    </row>
    <row r="15" spans="2:25" s="23" customFormat="1" ht="14.1" customHeight="1" x14ac:dyDescent="0.15">
      <c r="B15" s="799"/>
      <c r="C15" s="799"/>
      <c r="D15" s="799"/>
      <c r="E15" s="799"/>
      <c r="F15" s="799"/>
      <c r="G15" s="799"/>
      <c r="H15" s="799"/>
      <c r="I15" s="799"/>
      <c r="J15" s="790"/>
      <c r="K15" s="790"/>
      <c r="L15" s="790"/>
      <c r="M15" s="790"/>
      <c r="N15" s="790"/>
      <c r="O15" s="790"/>
      <c r="P15" s="790"/>
      <c r="Q15" s="790"/>
      <c r="R15" s="849"/>
      <c r="S15" s="849"/>
      <c r="T15" s="849"/>
      <c r="U15" s="849"/>
      <c r="V15" s="849"/>
      <c r="W15" s="849"/>
      <c r="X15" s="849"/>
      <c r="Y15" s="850"/>
    </row>
    <row r="16" spans="2:25" s="23" customFormat="1" ht="14.1" customHeight="1" x14ac:dyDescent="0.15">
      <c r="B16" s="799"/>
      <c r="C16" s="799"/>
      <c r="D16" s="799"/>
      <c r="E16" s="799"/>
      <c r="F16" s="799"/>
      <c r="G16" s="799"/>
      <c r="H16" s="799"/>
      <c r="I16" s="799"/>
      <c r="J16" s="790"/>
      <c r="K16" s="790"/>
      <c r="L16" s="790"/>
      <c r="M16" s="790"/>
      <c r="N16" s="790"/>
      <c r="O16" s="790"/>
      <c r="P16" s="790"/>
      <c r="Q16" s="790"/>
      <c r="R16" s="849"/>
      <c r="S16" s="849"/>
      <c r="T16" s="849"/>
      <c r="U16" s="849"/>
      <c r="V16" s="849"/>
      <c r="W16" s="849"/>
      <c r="X16" s="849"/>
      <c r="Y16" s="850"/>
    </row>
    <row r="17" spans="2:25" s="23" customFormat="1" ht="14.1" customHeight="1" x14ac:dyDescent="0.15">
      <c r="B17" s="799"/>
      <c r="C17" s="799"/>
      <c r="D17" s="799"/>
      <c r="E17" s="799"/>
      <c r="F17" s="799"/>
      <c r="G17" s="799"/>
      <c r="H17" s="799"/>
      <c r="I17" s="799"/>
      <c r="J17" s="790"/>
      <c r="K17" s="790"/>
      <c r="L17" s="790"/>
      <c r="M17" s="790"/>
      <c r="N17" s="790"/>
      <c r="O17" s="790"/>
      <c r="P17" s="790"/>
      <c r="Q17" s="790"/>
      <c r="R17" s="849"/>
      <c r="S17" s="849"/>
      <c r="T17" s="849"/>
      <c r="U17" s="849"/>
      <c r="V17" s="849"/>
      <c r="W17" s="849"/>
      <c r="X17" s="849"/>
      <c r="Y17" s="850"/>
    </row>
    <row r="18" spans="2:25" s="23" customFormat="1" ht="14.1" customHeight="1" x14ac:dyDescent="0.15">
      <c r="B18" s="799"/>
      <c r="C18" s="799"/>
      <c r="D18" s="799"/>
      <c r="E18" s="799"/>
      <c r="F18" s="799"/>
      <c r="G18" s="799"/>
      <c r="H18" s="799"/>
      <c r="I18" s="799"/>
      <c r="J18" s="790"/>
      <c r="K18" s="790"/>
      <c r="L18" s="790"/>
      <c r="M18" s="790"/>
      <c r="N18" s="790"/>
      <c r="O18" s="790"/>
      <c r="P18" s="790"/>
      <c r="Q18" s="790"/>
      <c r="R18" s="849"/>
      <c r="S18" s="849"/>
      <c r="T18" s="849"/>
      <c r="U18" s="849"/>
      <c r="V18" s="849"/>
      <c r="W18" s="849"/>
      <c r="X18" s="849"/>
      <c r="Y18" s="850"/>
    </row>
    <row r="19" spans="2:25" s="23" customFormat="1" ht="14.1" customHeight="1" x14ac:dyDescent="0.15">
      <c r="B19" s="799"/>
      <c r="C19" s="799"/>
      <c r="D19" s="799"/>
      <c r="E19" s="799"/>
      <c r="F19" s="799"/>
      <c r="G19" s="799"/>
      <c r="H19" s="799"/>
      <c r="I19" s="799"/>
      <c r="J19" s="790"/>
      <c r="K19" s="790"/>
      <c r="L19" s="790"/>
      <c r="M19" s="790"/>
      <c r="N19" s="790"/>
      <c r="O19" s="790"/>
      <c r="P19" s="790"/>
      <c r="Q19" s="790"/>
      <c r="R19" s="849"/>
      <c r="S19" s="849"/>
      <c r="T19" s="849"/>
      <c r="U19" s="849"/>
      <c r="V19" s="849"/>
      <c r="W19" s="849"/>
      <c r="X19" s="849"/>
      <c r="Y19" s="850"/>
    </row>
    <row r="20" spans="2:25" s="23" customFormat="1" ht="14.1" customHeight="1" x14ac:dyDescent="0.15">
      <c r="B20" s="799"/>
      <c r="C20" s="799"/>
      <c r="D20" s="799"/>
      <c r="E20" s="799"/>
      <c r="F20" s="799"/>
      <c r="G20" s="799"/>
      <c r="H20" s="799"/>
      <c r="I20" s="799"/>
      <c r="J20" s="790"/>
      <c r="K20" s="790"/>
      <c r="L20" s="790"/>
      <c r="M20" s="790"/>
      <c r="N20" s="790"/>
      <c r="O20" s="790"/>
      <c r="P20" s="790"/>
      <c r="Q20" s="790"/>
      <c r="R20" s="849"/>
      <c r="S20" s="849"/>
      <c r="T20" s="849"/>
      <c r="U20" s="849"/>
      <c r="V20" s="849"/>
      <c r="W20" s="849"/>
      <c r="X20" s="849"/>
      <c r="Y20" s="850"/>
    </row>
    <row r="21" spans="2:25" s="23" customFormat="1" ht="14.1" customHeight="1" x14ac:dyDescent="0.15">
      <c r="B21" s="799"/>
      <c r="C21" s="799"/>
      <c r="D21" s="799"/>
      <c r="E21" s="799"/>
      <c r="F21" s="799"/>
      <c r="G21" s="799"/>
      <c r="H21" s="799"/>
      <c r="I21" s="799"/>
      <c r="J21" s="790"/>
      <c r="K21" s="790"/>
      <c r="L21" s="790"/>
      <c r="M21" s="790"/>
      <c r="N21" s="790"/>
      <c r="O21" s="790"/>
      <c r="P21" s="790"/>
      <c r="Q21" s="790"/>
      <c r="R21" s="849"/>
      <c r="S21" s="849"/>
      <c r="T21" s="849"/>
      <c r="U21" s="849"/>
      <c r="V21" s="849"/>
      <c r="W21" s="849"/>
      <c r="X21" s="849"/>
      <c r="Y21" s="850"/>
    </row>
    <row r="22" spans="2:25" ht="15" customHeight="1" x14ac:dyDescent="0.15">
      <c r="B22" s="814" t="s">
        <v>330</v>
      </c>
      <c r="C22" s="815"/>
      <c r="D22" s="816"/>
      <c r="E22" s="219" t="s">
        <v>691</v>
      </c>
      <c r="F22" s="814" t="s">
        <v>331</v>
      </c>
      <c r="G22" s="815"/>
      <c r="H22" s="816"/>
      <c r="I22" s="220">
        <v>101</v>
      </c>
      <c r="J22" s="814" t="s">
        <v>330</v>
      </c>
      <c r="K22" s="815"/>
      <c r="L22" s="816"/>
      <c r="M22" s="219" t="s">
        <v>707</v>
      </c>
      <c r="N22" s="814" t="s">
        <v>331</v>
      </c>
      <c r="O22" s="815"/>
      <c r="P22" s="816"/>
      <c r="Q22" s="220">
        <v>101</v>
      </c>
      <c r="R22" s="832" t="s">
        <v>330</v>
      </c>
      <c r="S22" s="833"/>
      <c r="T22" s="837"/>
      <c r="U22" s="104" t="s">
        <v>712</v>
      </c>
      <c r="V22" s="832" t="s">
        <v>331</v>
      </c>
      <c r="W22" s="833"/>
      <c r="X22" s="837"/>
      <c r="Y22" s="121">
        <v>101</v>
      </c>
    </row>
    <row r="23" spans="2:25" ht="15" customHeight="1" x14ac:dyDescent="0.15">
      <c r="B23" s="814" t="s">
        <v>332</v>
      </c>
      <c r="C23" s="815"/>
      <c r="D23" s="228" t="s">
        <v>535</v>
      </c>
      <c r="E23" s="838" t="s">
        <v>506</v>
      </c>
      <c r="F23" s="839"/>
      <c r="G23" s="839"/>
      <c r="H23" s="839"/>
      <c r="I23" s="840"/>
      <c r="J23" s="814" t="s">
        <v>332</v>
      </c>
      <c r="K23" s="815"/>
      <c r="L23" s="228" t="s">
        <v>535</v>
      </c>
      <c r="M23" s="838" t="s">
        <v>506</v>
      </c>
      <c r="N23" s="839"/>
      <c r="O23" s="839"/>
      <c r="P23" s="839"/>
      <c r="Q23" s="840"/>
      <c r="R23" s="832" t="s">
        <v>332</v>
      </c>
      <c r="S23" s="833"/>
      <c r="T23" s="256" t="s">
        <v>521</v>
      </c>
      <c r="U23" s="834" t="s">
        <v>532</v>
      </c>
      <c r="V23" s="835"/>
      <c r="W23" s="835"/>
      <c r="X23" s="835"/>
      <c r="Y23" s="836"/>
    </row>
    <row r="24" spans="2:25" ht="15" customHeight="1" x14ac:dyDescent="0.15">
      <c r="B24" s="814" t="s">
        <v>333</v>
      </c>
      <c r="C24" s="816"/>
      <c r="D24" s="733" t="s">
        <v>523</v>
      </c>
      <c r="E24" s="735"/>
      <c r="F24" s="814" t="s">
        <v>334</v>
      </c>
      <c r="G24" s="816"/>
      <c r="H24" s="335" t="s">
        <v>538</v>
      </c>
      <c r="I24" s="335"/>
      <c r="J24" s="814" t="s">
        <v>333</v>
      </c>
      <c r="K24" s="816"/>
      <c r="L24" s="733" t="s">
        <v>523</v>
      </c>
      <c r="M24" s="735"/>
      <c r="N24" s="814" t="s">
        <v>334</v>
      </c>
      <c r="O24" s="816"/>
      <c r="P24" s="335" t="s">
        <v>538</v>
      </c>
      <c r="Q24" s="335"/>
      <c r="R24" s="832" t="s">
        <v>333</v>
      </c>
      <c r="S24" s="837"/>
      <c r="T24" s="842" t="s">
        <v>528</v>
      </c>
      <c r="U24" s="843"/>
      <c r="V24" s="832" t="s">
        <v>334</v>
      </c>
      <c r="W24" s="837"/>
      <c r="X24" s="844" t="s">
        <v>536</v>
      </c>
      <c r="Y24" s="844"/>
    </row>
    <row r="25" spans="2:25" ht="15" customHeight="1" x14ac:dyDescent="0.15">
      <c r="B25" s="845" t="s">
        <v>335</v>
      </c>
      <c r="C25" s="845"/>
      <c r="D25" s="228" t="s">
        <v>617</v>
      </c>
      <c r="E25" s="254" t="s">
        <v>336</v>
      </c>
      <c r="F25" s="846" t="s">
        <v>692</v>
      </c>
      <c r="G25" s="846"/>
      <c r="H25" s="846"/>
      <c r="I25" s="846"/>
      <c r="J25" s="845" t="s">
        <v>335</v>
      </c>
      <c r="K25" s="845"/>
      <c r="L25" s="228" t="s">
        <v>617</v>
      </c>
      <c r="M25" s="254" t="s">
        <v>336</v>
      </c>
      <c r="N25" s="846" t="s">
        <v>688</v>
      </c>
      <c r="O25" s="846"/>
      <c r="P25" s="846"/>
      <c r="Q25" s="846"/>
      <c r="R25" s="847" t="s">
        <v>335</v>
      </c>
      <c r="S25" s="847"/>
      <c r="T25" s="256" t="s">
        <v>617</v>
      </c>
      <c r="U25" s="255" t="s">
        <v>336</v>
      </c>
      <c r="V25" s="841" t="s">
        <v>717</v>
      </c>
      <c r="W25" s="841"/>
      <c r="X25" s="841"/>
      <c r="Y25" s="841"/>
    </row>
    <row r="26" spans="2:25" s="23" customFormat="1" ht="14.1" customHeight="1" x14ac:dyDescent="0.15">
      <c r="B26" s="848"/>
      <c r="C26" s="848"/>
      <c r="D26" s="848"/>
      <c r="E26" s="848"/>
      <c r="F26" s="848"/>
      <c r="G26" s="848"/>
      <c r="H26" s="848"/>
      <c r="I26" s="848"/>
      <c r="J26" s="790"/>
      <c r="K26" s="790"/>
      <c r="L26" s="790"/>
      <c r="M26" s="790"/>
      <c r="N26" s="790"/>
      <c r="O26" s="790"/>
      <c r="P26" s="790"/>
      <c r="Q26" s="790"/>
      <c r="R26" s="851"/>
      <c r="S26" s="852"/>
      <c r="T26" s="852"/>
      <c r="U26" s="852"/>
      <c r="V26" s="852"/>
      <c r="W26" s="852"/>
      <c r="X26" s="852"/>
      <c r="Y26" s="853"/>
    </row>
    <row r="27" spans="2:25" s="23" customFormat="1" ht="14.1" customHeight="1" x14ac:dyDescent="0.15">
      <c r="B27" s="799"/>
      <c r="C27" s="799"/>
      <c r="D27" s="799"/>
      <c r="E27" s="799"/>
      <c r="F27" s="799"/>
      <c r="G27" s="799"/>
      <c r="H27" s="799"/>
      <c r="I27" s="799"/>
      <c r="J27" s="790"/>
      <c r="K27" s="790"/>
      <c r="L27" s="790"/>
      <c r="M27" s="790"/>
      <c r="N27" s="790"/>
      <c r="O27" s="790"/>
      <c r="P27" s="790"/>
      <c r="Q27" s="790"/>
      <c r="R27" s="854"/>
      <c r="S27" s="849"/>
      <c r="T27" s="849"/>
      <c r="U27" s="849"/>
      <c r="V27" s="849"/>
      <c r="W27" s="849"/>
      <c r="X27" s="849"/>
      <c r="Y27" s="850"/>
    </row>
    <row r="28" spans="2:25" s="23" customFormat="1" ht="14.1" customHeight="1" x14ac:dyDescent="0.15">
      <c r="B28" s="799"/>
      <c r="C28" s="799"/>
      <c r="D28" s="799"/>
      <c r="E28" s="799"/>
      <c r="F28" s="799"/>
      <c r="G28" s="799"/>
      <c r="H28" s="799"/>
      <c r="I28" s="799"/>
      <c r="J28" s="790"/>
      <c r="K28" s="790"/>
      <c r="L28" s="790"/>
      <c r="M28" s="790"/>
      <c r="N28" s="790"/>
      <c r="O28" s="790"/>
      <c r="P28" s="790"/>
      <c r="Q28" s="790"/>
      <c r="R28" s="854"/>
      <c r="S28" s="849"/>
      <c r="T28" s="849"/>
      <c r="U28" s="849"/>
      <c r="V28" s="849"/>
      <c r="W28" s="849"/>
      <c r="X28" s="849"/>
      <c r="Y28" s="850"/>
    </row>
    <row r="29" spans="2:25" s="23" customFormat="1" ht="14.1" customHeight="1" x14ac:dyDescent="0.15">
      <c r="B29" s="799"/>
      <c r="C29" s="799"/>
      <c r="D29" s="799"/>
      <c r="E29" s="799"/>
      <c r="F29" s="799"/>
      <c r="G29" s="799"/>
      <c r="H29" s="799"/>
      <c r="I29" s="799"/>
      <c r="J29" s="790"/>
      <c r="K29" s="790"/>
      <c r="L29" s="790"/>
      <c r="M29" s="790"/>
      <c r="N29" s="790"/>
      <c r="O29" s="790"/>
      <c r="P29" s="790"/>
      <c r="Q29" s="790"/>
      <c r="R29" s="854"/>
      <c r="S29" s="849"/>
      <c r="T29" s="849"/>
      <c r="U29" s="849"/>
      <c r="V29" s="849"/>
      <c r="W29" s="849"/>
      <c r="X29" s="849"/>
      <c r="Y29" s="850"/>
    </row>
    <row r="30" spans="2:25" s="23" customFormat="1" ht="14.1" customHeight="1" x14ac:dyDescent="0.15">
      <c r="B30" s="799"/>
      <c r="C30" s="799"/>
      <c r="D30" s="799"/>
      <c r="E30" s="799"/>
      <c r="F30" s="799"/>
      <c r="G30" s="799"/>
      <c r="H30" s="799"/>
      <c r="I30" s="799"/>
      <c r="J30" s="790"/>
      <c r="K30" s="790"/>
      <c r="L30" s="790"/>
      <c r="M30" s="790"/>
      <c r="N30" s="790"/>
      <c r="O30" s="790"/>
      <c r="P30" s="790"/>
      <c r="Q30" s="790"/>
      <c r="R30" s="854"/>
      <c r="S30" s="849"/>
      <c r="T30" s="849"/>
      <c r="U30" s="849"/>
      <c r="V30" s="849"/>
      <c r="W30" s="849"/>
      <c r="X30" s="849"/>
      <c r="Y30" s="850"/>
    </row>
    <row r="31" spans="2:25" s="23" customFormat="1" ht="14.1" customHeight="1" x14ac:dyDescent="0.15">
      <c r="B31" s="799"/>
      <c r="C31" s="799"/>
      <c r="D31" s="799"/>
      <c r="E31" s="799"/>
      <c r="F31" s="799"/>
      <c r="G31" s="799"/>
      <c r="H31" s="799"/>
      <c r="I31" s="799"/>
      <c r="J31" s="790"/>
      <c r="K31" s="790"/>
      <c r="L31" s="790"/>
      <c r="M31" s="790"/>
      <c r="N31" s="790"/>
      <c r="O31" s="790"/>
      <c r="P31" s="790"/>
      <c r="Q31" s="790"/>
      <c r="R31" s="854"/>
      <c r="S31" s="849"/>
      <c r="T31" s="849"/>
      <c r="U31" s="849"/>
      <c r="V31" s="849"/>
      <c r="W31" s="849"/>
      <c r="X31" s="849"/>
      <c r="Y31" s="850"/>
    </row>
    <row r="32" spans="2:25" s="23" customFormat="1" ht="14.1" customHeight="1" x14ac:dyDescent="0.15">
      <c r="B32" s="799"/>
      <c r="C32" s="799"/>
      <c r="D32" s="799"/>
      <c r="E32" s="799"/>
      <c r="F32" s="799"/>
      <c r="G32" s="799"/>
      <c r="H32" s="799"/>
      <c r="I32" s="799"/>
      <c r="J32" s="790"/>
      <c r="K32" s="790"/>
      <c r="L32" s="790"/>
      <c r="M32" s="790"/>
      <c r="N32" s="790"/>
      <c r="O32" s="790"/>
      <c r="P32" s="790"/>
      <c r="Q32" s="790"/>
      <c r="R32" s="854"/>
      <c r="S32" s="849"/>
      <c r="T32" s="849"/>
      <c r="U32" s="849"/>
      <c r="V32" s="849"/>
      <c r="W32" s="849"/>
      <c r="X32" s="849"/>
      <c r="Y32" s="850"/>
    </row>
    <row r="33" spans="2:25" s="23" customFormat="1" ht="14.1" customHeight="1" x14ac:dyDescent="0.15">
      <c r="B33" s="799"/>
      <c r="C33" s="799"/>
      <c r="D33" s="799"/>
      <c r="E33" s="799"/>
      <c r="F33" s="799"/>
      <c r="G33" s="799"/>
      <c r="H33" s="799"/>
      <c r="I33" s="799"/>
      <c r="J33" s="790"/>
      <c r="K33" s="790"/>
      <c r="L33" s="790"/>
      <c r="M33" s="790"/>
      <c r="N33" s="790"/>
      <c r="O33" s="790"/>
      <c r="P33" s="790"/>
      <c r="Q33" s="790"/>
      <c r="R33" s="854"/>
      <c r="S33" s="849"/>
      <c r="T33" s="849"/>
      <c r="U33" s="849"/>
      <c r="V33" s="849"/>
      <c r="W33" s="849"/>
      <c r="X33" s="849"/>
      <c r="Y33" s="850"/>
    </row>
    <row r="34" spans="2:25" s="23" customFormat="1" ht="14.1" customHeight="1" x14ac:dyDescent="0.15">
      <c r="B34" s="799"/>
      <c r="C34" s="799"/>
      <c r="D34" s="799"/>
      <c r="E34" s="799"/>
      <c r="F34" s="799"/>
      <c r="G34" s="799"/>
      <c r="H34" s="799"/>
      <c r="I34" s="799"/>
      <c r="J34" s="790"/>
      <c r="K34" s="790"/>
      <c r="L34" s="790"/>
      <c r="M34" s="790"/>
      <c r="N34" s="790"/>
      <c r="O34" s="790"/>
      <c r="P34" s="790"/>
      <c r="Q34" s="790"/>
      <c r="R34" s="854"/>
      <c r="S34" s="849"/>
      <c r="T34" s="849"/>
      <c r="U34" s="849"/>
      <c r="V34" s="849"/>
      <c r="W34" s="849"/>
      <c r="X34" s="849"/>
      <c r="Y34" s="850"/>
    </row>
    <row r="35" spans="2:25" s="23" customFormat="1" ht="14.1" customHeight="1" x14ac:dyDescent="0.15">
      <c r="B35" s="799"/>
      <c r="C35" s="799"/>
      <c r="D35" s="799"/>
      <c r="E35" s="799"/>
      <c r="F35" s="799"/>
      <c r="G35" s="799"/>
      <c r="H35" s="799"/>
      <c r="I35" s="799"/>
      <c r="J35" s="790"/>
      <c r="K35" s="790"/>
      <c r="L35" s="790"/>
      <c r="M35" s="790"/>
      <c r="N35" s="790"/>
      <c r="O35" s="790"/>
      <c r="P35" s="790"/>
      <c r="Q35" s="790"/>
      <c r="R35" s="854"/>
      <c r="S35" s="849"/>
      <c r="T35" s="849"/>
      <c r="U35" s="849"/>
      <c r="V35" s="849"/>
      <c r="W35" s="849"/>
      <c r="X35" s="849"/>
      <c r="Y35" s="850"/>
    </row>
    <row r="36" spans="2:25" s="23" customFormat="1" ht="14.1" customHeight="1" x14ac:dyDescent="0.15">
      <c r="B36" s="799"/>
      <c r="C36" s="799"/>
      <c r="D36" s="799"/>
      <c r="E36" s="799"/>
      <c r="F36" s="799"/>
      <c r="G36" s="799"/>
      <c r="H36" s="799"/>
      <c r="I36" s="799"/>
      <c r="J36" s="790"/>
      <c r="K36" s="790"/>
      <c r="L36" s="790"/>
      <c r="M36" s="790"/>
      <c r="N36" s="790"/>
      <c r="O36" s="790"/>
      <c r="P36" s="790"/>
      <c r="Q36" s="790"/>
      <c r="R36" s="854"/>
      <c r="S36" s="849"/>
      <c r="T36" s="849"/>
      <c r="U36" s="849"/>
      <c r="V36" s="849"/>
      <c r="W36" s="849"/>
      <c r="X36" s="849"/>
      <c r="Y36" s="850"/>
    </row>
    <row r="37" spans="2:25" s="23" customFormat="1" ht="14.1" customHeight="1" x14ac:dyDescent="0.15">
      <c r="B37" s="799"/>
      <c r="C37" s="799"/>
      <c r="D37" s="799"/>
      <c r="E37" s="799"/>
      <c r="F37" s="799"/>
      <c r="G37" s="799"/>
      <c r="H37" s="799"/>
      <c r="I37" s="799"/>
      <c r="J37" s="790"/>
      <c r="K37" s="790"/>
      <c r="L37" s="790"/>
      <c r="M37" s="790"/>
      <c r="N37" s="790"/>
      <c r="O37" s="790"/>
      <c r="P37" s="790"/>
      <c r="Q37" s="790"/>
      <c r="R37" s="854"/>
      <c r="S37" s="849"/>
      <c r="T37" s="849"/>
      <c r="U37" s="849"/>
      <c r="V37" s="849"/>
      <c r="W37" s="849"/>
      <c r="X37" s="849"/>
      <c r="Y37" s="850"/>
    </row>
    <row r="38" spans="2:25" s="23" customFormat="1" ht="14.1" customHeight="1" x14ac:dyDescent="0.15">
      <c r="B38" s="799"/>
      <c r="C38" s="799"/>
      <c r="D38" s="799"/>
      <c r="E38" s="799"/>
      <c r="F38" s="799"/>
      <c r="G38" s="799"/>
      <c r="H38" s="799"/>
      <c r="I38" s="799"/>
      <c r="J38" s="790"/>
      <c r="K38" s="790"/>
      <c r="L38" s="790"/>
      <c r="M38" s="790"/>
      <c r="N38" s="790"/>
      <c r="O38" s="790"/>
      <c r="P38" s="790"/>
      <c r="Q38" s="790"/>
      <c r="R38" s="855"/>
      <c r="S38" s="856"/>
      <c r="T38" s="856"/>
      <c r="U38" s="856"/>
      <c r="V38" s="856"/>
      <c r="W38" s="856"/>
      <c r="X38" s="856"/>
      <c r="Y38" s="857"/>
    </row>
    <row r="39" spans="2:25" ht="15" customHeight="1" x14ac:dyDescent="0.15">
      <c r="B39" s="24"/>
      <c r="C39" s="26" t="s">
        <v>337</v>
      </c>
      <c r="D39" s="23"/>
      <c r="E39" s="24"/>
      <c r="F39" s="24"/>
      <c r="G39" s="24"/>
      <c r="H39" s="24"/>
      <c r="I39" s="24"/>
      <c r="J39" s="21"/>
      <c r="K39" s="21"/>
      <c r="L39" s="21"/>
      <c r="M39" s="21"/>
      <c r="N39" s="21"/>
      <c r="O39" s="21"/>
      <c r="P39" s="21"/>
      <c r="Q39" s="21"/>
      <c r="R39" s="253"/>
      <c r="S39" s="253"/>
      <c r="T39" s="253"/>
      <c r="U39" s="253"/>
      <c r="V39" s="253"/>
      <c r="W39" s="253"/>
      <c r="X39" s="253"/>
      <c r="Y39" s="253"/>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2">
    <dataValidation allowBlank="1" showInputMessage="1" showErrorMessage="1" prompt="覆工スパン毎に連番を記入。_x000a_数値で入力する。" sqref="I5 Q5 Y5 I22 Q22 Y22" xr:uid="{0E17DF24-0755-47F6-9DED-CBF7075AC154}"/>
    <dataValidation type="list" allowBlank="1" showInputMessage="1" showErrorMessage="1" sqref="E6:I6 M6:Q6 U6:Y6 E23:I23 M23:Q23 U23:Y23" xr:uid="{7CB9FE9C-63C0-467A-95C5-DA5A7187FDC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504A49-EE5F-4B1A-B91B-DB5065C0A60C}">
          <x14:formula1>
            <xm:f>'(参考)リスト'!$D$52:$D$54</xm:f>
          </x14:formula1>
          <xm:sqref>D7:E7 L7:M7 T7:U7 D24:E24 L24:M24 T24:U24</xm:sqref>
        </x14:dataValidation>
        <x14:dataValidation type="list" allowBlank="1" showInputMessage="1" showErrorMessage="1" xr:uid="{E586F4D4-1DA5-4B6B-B494-625F40CFFC37}">
          <x14:formula1>
            <xm:f>'(参考)リスト'!$F$52:$F$53</xm:f>
          </x14:formula1>
          <xm:sqref>D8 L8 T8 D25 L25 T25</xm:sqref>
        </x14:dataValidation>
        <x14:dataValidation type="list" allowBlank="1" showInputMessage="1" showErrorMessage="1" xr:uid="{A20F2E76-CD2A-41A1-B96C-4F9A3BDCA38A}">
          <x14:formula1>
            <xm:f>'(参考)リスト'!$E$52:$E$58</xm:f>
          </x14:formula1>
          <xm:sqref>H7:I7 P7:Q7 X7:Y7 H24:I24 P24:Q24 X24:Y24</xm:sqref>
        </x14:dataValidation>
        <x14:dataValidation type="list" showInputMessage="1" showErrorMessage="1" xr:uid="{654D0D8A-F3FB-479B-9C41-444177EADCC3}">
          <x14:formula1>
            <xm:f>'(参考)リスト'!$B$52:$B$55</xm:f>
          </x14:formula1>
          <xm:sqref>D6 L6 T6 D23 L23 T23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D8AD-917F-41D7-AC28-1E0B3F2765FE}">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13" t="s">
        <v>328</v>
      </c>
      <c r="C2" s="214"/>
      <c r="D2" s="214"/>
      <c r="E2" s="214"/>
      <c r="F2" s="214"/>
      <c r="G2" s="214"/>
      <c r="H2" s="214"/>
      <c r="I2" s="214"/>
      <c r="J2" s="214"/>
      <c r="K2" s="214"/>
      <c r="L2" s="214"/>
      <c r="M2" s="214"/>
      <c r="N2" s="214"/>
      <c r="O2" s="214"/>
      <c r="P2" s="214"/>
      <c r="Q2" s="214"/>
    </row>
    <row r="3" spans="2:25" ht="25.15" customHeight="1" x14ac:dyDescent="0.15">
      <c r="B3" s="821" t="s">
        <v>305</v>
      </c>
      <c r="C3" s="821"/>
      <c r="D3" s="821"/>
      <c r="E3" s="822" t="str">
        <f>'様式A-1'!D3</f>
        <v>ムクノトンネル　クダリ</v>
      </c>
      <c r="F3" s="822"/>
      <c r="G3" s="822"/>
      <c r="H3" s="822"/>
      <c r="I3" s="814" t="s">
        <v>306</v>
      </c>
      <c r="J3" s="815"/>
      <c r="K3" s="816"/>
      <c r="L3" s="733" t="str">
        <f>'様式A-1'!J3</f>
        <v>山口県道57号下関港線（下り）</v>
      </c>
      <c r="M3" s="734"/>
      <c r="N3" s="735"/>
      <c r="O3" s="823" t="s">
        <v>307</v>
      </c>
      <c r="P3" s="824"/>
      <c r="Q3" s="825"/>
      <c r="R3" s="829" t="str">
        <f>'様式B (1)'!$S$3</f>
        <v>アジア航測株式会社</v>
      </c>
      <c r="S3" s="830"/>
      <c r="T3" s="831"/>
      <c r="U3" s="802" t="s">
        <v>329</v>
      </c>
      <c r="V3" s="803"/>
      <c r="W3" s="806">
        <f>'様式B (1)'!$P$2</f>
        <v>45890</v>
      </c>
      <c r="X3" s="807"/>
      <c r="Y3" s="808"/>
    </row>
    <row r="4" spans="2:25" ht="25.15" customHeight="1" x14ac:dyDescent="0.15">
      <c r="B4" s="812" t="s">
        <v>308</v>
      </c>
      <c r="C4" s="812"/>
      <c r="D4" s="812"/>
      <c r="E4" s="813" t="str">
        <f>'様式A-1'!D4</f>
        <v>椋野トンネル（下り）</v>
      </c>
      <c r="F4" s="813"/>
      <c r="G4" s="813"/>
      <c r="H4" s="813"/>
      <c r="I4" s="814" t="s">
        <v>309</v>
      </c>
      <c r="J4" s="815"/>
      <c r="K4" s="816"/>
      <c r="L4" s="817" t="str">
        <f>'様式A-1'!R3</f>
        <v>山口県
下関土木建築事務所</v>
      </c>
      <c r="M4" s="797"/>
      <c r="N4" s="798"/>
      <c r="O4" s="826"/>
      <c r="P4" s="827"/>
      <c r="Q4" s="828"/>
      <c r="R4" s="818" t="str">
        <f>'様式B (1)'!S4</f>
        <v>飯田　琢巳</v>
      </c>
      <c r="S4" s="819"/>
      <c r="T4" s="820"/>
      <c r="U4" s="804"/>
      <c r="V4" s="805"/>
      <c r="W4" s="809"/>
      <c r="X4" s="810"/>
      <c r="Y4" s="811"/>
    </row>
    <row r="5" spans="2:25" ht="15" customHeight="1" x14ac:dyDescent="0.15">
      <c r="B5" s="814" t="s">
        <v>330</v>
      </c>
      <c r="C5" s="815"/>
      <c r="D5" s="816"/>
      <c r="E5" s="219" t="s">
        <v>730</v>
      </c>
      <c r="F5" s="814" t="s">
        <v>331</v>
      </c>
      <c r="G5" s="815"/>
      <c r="H5" s="816"/>
      <c r="I5" s="220">
        <v>101</v>
      </c>
      <c r="J5" s="814" t="s">
        <v>330</v>
      </c>
      <c r="K5" s="815"/>
      <c r="L5" s="816"/>
      <c r="M5" s="219" t="s">
        <v>732</v>
      </c>
      <c r="N5" s="814" t="s">
        <v>331</v>
      </c>
      <c r="O5" s="815"/>
      <c r="P5" s="816"/>
      <c r="Q5" s="220">
        <v>101</v>
      </c>
      <c r="R5" s="832" t="s">
        <v>330</v>
      </c>
      <c r="S5" s="833"/>
      <c r="T5" s="837"/>
      <c r="U5" s="219" t="s">
        <v>741</v>
      </c>
      <c r="V5" s="832" t="s">
        <v>331</v>
      </c>
      <c r="W5" s="833"/>
      <c r="X5" s="837"/>
      <c r="Y5" s="121">
        <v>101</v>
      </c>
    </row>
    <row r="6" spans="2:25" ht="15" customHeight="1" x14ac:dyDescent="0.15">
      <c r="B6" s="814" t="s">
        <v>332</v>
      </c>
      <c r="C6" s="815"/>
      <c r="D6" s="228" t="s">
        <v>535</v>
      </c>
      <c r="E6" s="838" t="s">
        <v>506</v>
      </c>
      <c r="F6" s="839"/>
      <c r="G6" s="839"/>
      <c r="H6" s="839"/>
      <c r="I6" s="840"/>
      <c r="J6" s="814" t="s">
        <v>332</v>
      </c>
      <c r="K6" s="815"/>
      <c r="L6" s="228" t="s">
        <v>535</v>
      </c>
      <c r="M6" s="838" t="s">
        <v>506</v>
      </c>
      <c r="N6" s="839"/>
      <c r="O6" s="839"/>
      <c r="P6" s="839"/>
      <c r="Q6" s="840"/>
      <c r="R6" s="832" t="s">
        <v>332</v>
      </c>
      <c r="S6" s="833"/>
      <c r="T6" s="256" t="s">
        <v>535</v>
      </c>
      <c r="U6" s="834" t="s">
        <v>506</v>
      </c>
      <c r="V6" s="835"/>
      <c r="W6" s="835"/>
      <c r="X6" s="835"/>
      <c r="Y6" s="836"/>
    </row>
    <row r="7" spans="2:25" ht="15" customHeight="1" x14ac:dyDescent="0.15">
      <c r="B7" s="814" t="s">
        <v>333</v>
      </c>
      <c r="C7" s="816"/>
      <c r="D7" s="733" t="s">
        <v>523</v>
      </c>
      <c r="E7" s="735"/>
      <c r="F7" s="814" t="s">
        <v>334</v>
      </c>
      <c r="G7" s="816"/>
      <c r="H7" s="335" t="s">
        <v>538</v>
      </c>
      <c r="I7" s="335"/>
      <c r="J7" s="814" t="s">
        <v>333</v>
      </c>
      <c r="K7" s="816"/>
      <c r="L7" s="733" t="s">
        <v>523</v>
      </c>
      <c r="M7" s="735"/>
      <c r="N7" s="814" t="s">
        <v>334</v>
      </c>
      <c r="O7" s="816"/>
      <c r="P7" s="335" t="s">
        <v>538</v>
      </c>
      <c r="Q7" s="335"/>
      <c r="R7" s="832" t="s">
        <v>333</v>
      </c>
      <c r="S7" s="837"/>
      <c r="T7" s="842" t="s">
        <v>523</v>
      </c>
      <c r="U7" s="843"/>
      <c r="V7" s="832" t="s">
        <v>334</v>
      </c>
      <c r="W7" s="837"/>
      <c r="X7" s="844" t="s">
        <v>538</v>
      </c>
      <c r="Y7" s="844"/>
    </row>
    <row r="8" spans="2:25" ht="15" customHeight="1" x14ac:dyDescent="0.15">
      <c r="B8" s="845" t="s">
        <v>335</v>
      </c>
      <c r="C8" s="845"/>
      <c r="D8" s="228" t="s">
        <v>617</v>
      </c>
      <c r="E8" s="254" t="s">
        <v>336</v>
      </c>
      <c r="F8" s="846" t="s">
        <v>688</v>
      </c>
      <c r="G8" s="846"/>
      <c r="H8" s="846"/>
      <c r="I8" s="846"/>
      <c r="J8" s="845" t="s">
        <v>335</v>
      </c>
      <c r="K8" s="845"/>
      <c r="L8" s="228" t="s">
        <v>617</v>
      </c>
      <c r="M8" s="254" t="s">
        <v>336</v>
      </c>
      <c r="N8" s="846" t="s">
        <v>733</v>
      </c>
      <c r="O8" s="846"/>
      <c r="P8" s="846"/>
      <c r="Q8" s="846"/>
      <c r="R8" s="847" t="s">
        <v>335</v>
      </c>
      <c r="S8" s="847"/>
      <c r="T8" s="256" t="s">
        <v>617</v>
      </c>
      <c r="U8" s="255" t="s">
        <v>336</v>
      </c>
      <c r="V8" s="846" t="s">
        <v>733</v>
      </c>
      <c r="W8" s="846"/>
      <c r="X8" s="846"/>
      <c r="Y8" s="846"/>
    </row>
    <row r="9" spans="2:25" s="23" customFormat="1" ht="14.1" customHeight="1" x14ac:dyDescent="0.15">
      <c r="B9" s="848"/>
      <c r="C9" s="848"/>
      <c r="D9" s="848"/>
      <c r="E9" s="848"/>
      <c r="F9" s="848"/>
      <c r="G9" s="848"/>
      <c r="H9" s="848"/>
      <c r="I9" s="848"/>
      <c r="J9" s="790"/>
      <c r="K9" s="790"/>
      <c r="L9" s="790"/>
      <c r="M9" s="790"/>
      <c r="N9" s="790"/>
      <c r="O9" s="790"/>
      <c r="P9" s="790"/>
      <c r="Q9" s="790"/>
      <c r="R9" s="849"/>
      <c r="S9" s="849"/>
      <c r="T9" s="849"/>
      <c r="U9" s="849"/>
      <c r="V9" s="849"/>
      <c r="W9" s="849"/>
      <c r="X9" s="849"/>
      <c r="Y9" s="850"/>
    </row>
    <row r="10" spans="2:25" s="23" customFormat="1" ht="14.1" customHeight="1" x14ac:dyDescent="0.15">
      <c r="B10" s="799"/>
      <c r="C10" s="799"/>
      <c r="D10" s="799"/>
      <c r="E10" s="799"/>
      <c r="F10" s="799"/>
      <c r="G10" s="799"/>
      <c r="H10" s="799"/>
      <c r="I10" s="799"/>
      <c r="J10" s="790"/>
      <c r="K10" s="790"/>
      <c r="L10" s="790"/>
      <c r="M10" s="790"/>
      <c r="N10" s="790"/>
      <c r="O10" s="790"/>
      <c r="P10" s="790"/>
      <c r="Q10" s="790"/>
      <c r="R10" s="849"/>
      <c r="S10" s="849"/>
      <c r="T10" s="849"/>
      <c r="U10" s="849"/>
      <c r="V10" s="849"/>
      <c r="W10" s="849"/>
      <c r="X10" s="849"/>
      <c r="Y10" s="850"/>
    </row>
    <row r="11" spans="2:25" s="23" customFormat="1" ht="14.1" customHeight="1" x14ac:dyDescent="0.15">
      <c r="B11" s="799"/>
      <c r="C11" s="799"/>
      <c r="D11" s="799"/>
      <c r="E11" s="799"/>
      <c r="F11" s="799"/>
      <c r="G11" s="799"/>
      <c r="H11" s="799"/>
      <c r="I11" s="799"/>
      <c r="J11" s="790"/>
      <c r="K11" s="790"/>
      <c r="L11" s="790"/>
      <c r="M11" s="790"/>
      <c r="N11" s="790"/>
      <c r="O11" s="790"/>
      <c r="P11" s="790"/>
      <c r="Q11" s="790"/>
      <c r="R11" s="849"/>
      <c r="S11" s="849"/>
      <c r="T11" s="849"/>
      <c r="U11" s="849"/>
      <c r="V11" s="849"/>
      <c r="W11" s="849"/>
      <c r="X11" s="849"/>
      <c r="Y11" s="850"/>
    </row>
    <row r="12" spans="2:25" s="23" customFormat="1" ht="14.1" customHeight="1" x14ac:dyDescent="0.15">
      <c r="B12" s="799"/>
      <c r="C12" s="799"/>
      <c r="D12" s="799"/>
      <c r="E12" s="799"/>
      <c r="F12" s="799"/>
      <c r="G12" s="799"/>
      <c r="H12" s="799"/>
      <c r="I12" s="799"/>
      <c r="J12" s="790"/>
      <c r="K12" s="790"/>
      <c r="L12" s="790"/>
      <c r="M12" s="790"/>
      <c r="N12" s="790"/>
      <c r="O12" s="790"/>
      <c r="P12" s="790"/>
      <c r="Q12" s="790"/>
      <c r="R12" s="849"/>
      <c r="S12" s="849"/>
      <c r="T12" s="849"/>
      <c r="U12" s="849"/>
      <c r="V12" s="849"/>
      <c r="W12" s="849"/>
      <c r="X12" s="849"/>
      <c r="Y12" s="850"/>
    </row>
    <row r="13" spans="2:25" s="23" customFormat="1" ht="14.1" customHeight="1" x14ac:dyDescent="0.15">
      <c r="B13" s="799"/>
      <c r="C13" s="799"/>
      <c r="D13" s="799"/>
      <c r="E13" s="799"/>
      <c r="F13" s="799"/>
      <c r="G13" s="799"/>
      <c r="H13" s="799"/>
      <c r="I13" s="799"/>
      <c r="J13" s="790"/>
      <c r="K13" s="790"/>
      <c r="L13" s="790"/>
      <c r="M13" s="790"/>
      <c r="N13" s="790"/>
      <c r="O13" s="790"/>
      <c r="P13" s="790"/>
      <c r="Q13" s="790"/>
      <c r="R13" s="849"/>
      <c r="S13" s="849"/>
      <c r="T13" s="849"/>
      <c r="U13" s="849"/>
      <c r="V13" s="849"/>
      <c r="W13" s="849"/>
      <c r="X13" s="849"/>
      <c r="Y13" s="850"/>
    </row>
    <row r="14" spans="2:25" s="23" customFormat="1" ht="14.1" customHeight="1" x14ac:dyDescent="0.15">
      <c r="B14" s="799"/>
      <c r="C14" s="799"/>
      <c r="D14" s="799"/>
      <c r="E14" s="799"/>
      <c r="F14" s="799"/>
      <c r="G14" s="799"/>
      <c r="H14" s="799"/>
      <c r="I14" s="799"/>
      <c r="J14" s="790"/>
      <c r="K14" s="790"/>
      <c r="L14" s="790"/>
      <c r="M14" s="790"/>
      <c r="N14" s="790"/>
      <c r="O14" s="790"/>
      <c r="P14" s="790"/>
      <c r="Q14" s="790"/>
      <c r="R14" s="849"/>
      <c r="S14" s="849"/>
      <c r="T14" s="849"/>
      <c r="U14" s="849"/>
      <c r="V14" s="849"/>
      <c r="W14" s="849"/>
      <c r="X14" s="849"/>
      <c r="Y14" s="850"/>
    </row>
    <row r="15" spans="2:25" s="23" customFormat="1" ht="14.1" customHeight="1" x14ac:dyDescent="0.15">
      <c r="B15" s="799"/>
      <c r="C15" s="799"/>
      <c r="D15" s="799"/>
      <c r="E15" s="799"/>
      <c r="F15" s="799"/>
      <c r="G15" s="799"/>
      <c r="H15" s="799"/>
      <c r="I15" s="799"/>
      <c r="J15" s="790"/>
      <c r="K15" s="790"/>
      <c r="L15" s="790"/>
      <c r="M15" s="790"/>
      <c r="N15" s="790"/>
      <c r="O15" s="790"/>
      <c r="P15" s="790"/>
      <c r="Q15" s="790"/>
      <c r="R15" s="849"/>
      <c r="S15" s="849"/>
      <c r="T15" s="849"/>
      <c r="U15" s="849"/>
      <c r="V15" s="849"/>
      <c r="W15" s="849"/>
      <c r="X15" s="849"/>
      <c r="Y15" s="850"/>
    </row>
    <row r="16" spans="2:25" s="23" customFormat="1" ht="14.1" customHeight="1" x14ac:dyDescent="0.15">
      <c r="B16" s="799"/>
      <c r="C16" s="799"/>
      <c r="D16" s="799"/>
      <c r="E16" s="799"/>
      <c r="F16" s="799"/>
      <c r="G16" s="799"/>
      <c r="H16" s="799"/>
      <c r="I16" s="799"/>
      <c r="J16" s="790"/>
      <c r="K16" s="790"/>
      <c r="L16" s="790"/>
      <c r="M16" s="790"/>
      <c r="N16" s="790"/>
      <c r="O16" s="790"/>
      <c r="P16" s="790"/>
      <c r="Q16" s="790"/>
      <c r="R16" s="849"/>
      <c r="S16" s="849"/>
      <c r="T16" s="849"/>
      <c r="U16" s="849"/>
      <c r="V16" s="849"/>
      <c r="W16" s="849"/>
      <c r="X16" s="849"/>
      <c r="Y16" s="850"/>
    </row>
    <row r="17" spans="2:25" s="23" customFormat="1" ht="14.1" customHeight="1" x14ac:dyDescent="0.15">
      <c r="B17" s="799"/>
      <c r="C17" s="799"/>
      <c r="D17" s="799"/>
      <c r="E17" s="799"/>
      <c r="F17" s="799"/>
      <c r="G17" s="799"/>
      <c r="H17" s="799"/>
      <c r="I17" s="799"/>
      <c r="J17" s="790"/>
      <c r="K17" s="790"/>
      <c r="L17" s="790"/>
      <c r="M17" s="790"/>
      <c r="N17" s="790"/>
      <c r="O17" s="790"/>
      <c r="P17" s="790"/>
      <c r="Q17" s="790"/>
      <c r="R17" s="849"/>
      <c r="S17" s="849"/>
      <c r="T17" s="849"/>
      <c r="U17" s="849"/>
      <c r="V17" s="849"/>
      <c r="W17" s="849"/>
      <c r="X17" s="849"/>
      <c r="Y17" s="850"/>
    </row>
    <row r="18" spans="2:25" s="23" customFormat="1" ht="14.1" customHeight="1" x14ac:dyDescent="0.15">
      <c r="B18" s="799"/>
      <c r="C18" s="799"/>
      <c r="D18" s="799"/>
      <c r="E18" s="799"/>
      <c r="F18" s="799"/>
      <c r="G18" s="799"/>
      <c r="H18" s="799"/>
      <c r="I18" s="799"/>
      <c r="J18" s="790"/>
      <c r="K18" s="790"/>
      <c r="L18" s="790"/>
      <c r="M18" s="790"/>
      <c r="N18" s="790"/>
      <c r="O18" s="790"/>
      <c r="P18" s="790"/>
      <c r="Q18" s="790"/>
      <c r="R18" s="849"/>
      <c r="S18" s="849"/>
      <c r="T18" s="849"/>
      <c r="U18" s="849"/>
      <c r="V18" s="849"/>
      <c r="W18" s="849"/>
      <c r="X18" s="849"/>
      <c r="Y18" s="850"/>
    </row>
    <row r="19" spans="2:25" s="23" customFormat="1" ht="14.1" customHeight="1" x14ac:dyDescent="0.15">
      <c r="B19" s="799"/>
      <c r="C19" s="799"/>
      <c r="D19" s="799"/>
      <c r="E19" s="799"/>
      <c r="F19" s="799"/>
      <c r="G19" s="799"/>
      <c r="H19" s="799"/>
      <c r="I19" s="799"/>
      <c r="J19" s="790"/>
      <c r="K19" s="790"/>
      <c r="L19" s="790"/>
      <c r="M19" s="790"/>
      <c r="N19" s="790"/>
      <c r="O19" s="790"/>
      <c r="P19" s="790"/>
      <c r="Q19" s="790"/>
      <c r="R19" s="849"/>
      <c r="S19" s="849"/>
      <c r="T19" s="849"/>
      <c r="U19" s="849"/>
      <c r="V19" s="849"/>
      <c r="W19" s="849"/>
      <c r="X19" s="849"/>
      <c r="Y19" s="850"/>
    </row>
    <row r="20" spans="2:25" s="23" customFormat="1" ht="14.1" customHeight="1" x14ac:dyDescent="0.15">
      <c r="B20" s="799"/>
      <c r="C20" s="799"/>
      <c r="D20" s="799"/>
      <c r="E20" s="799"/>
      <c r="F20" s="799"/>
      <c r="G20" s="799"/>
      <c r="H20" s="799"/>
      <c r="I20" s="799"/>
      <c r="J20" s="790"/>
      <c r="K20" s="790"/>
      <c r="L20" s="790"/>
      <c r="M20" s="790"/>
      <c r="N20" s="790"/>
      <c r="O20" s="790"/>
      <c r="P20" s="790"/>
      <c r="Q20" s="790"/>
      <c r="R20" s="849"/>
      <c r="S20" s="849"/>
      <c r="T20" s="849"/>
      <c r="U20" s="849"/>
      <c r="V20" s="849"/>
      <c r="W20" s="849"/>
      <c r="X20" s="849"/>
      <c r="Y20" s="850"/>
    </row>
    <row r="21" spans="2:25" s="23" customFormat="1" ht="14.1" customHeight="1" x14ac:dyDescent="0.15">
      <c r="B21" s="799"/>
      <c r="C21" s="799"/>
      <c r="D21" s="799"/>
      <c r="E21" s="799"/>
      <c r="F21" s="799"/>
      <c r="G21" s="799"/>
      <c r="H21" s="799"/>
      <c r="I21" s="799"/>
      <c r="J21" s="790"/>
      <c r="K21" s="790"/>
      <c r="L21" s="790"/>
      <c r="M21" s="790"/>
      <c r="N21" s="790"/>
      <c r="O21" s="790"/>
      <c r="P21" s="790"/>
      <c r="Q21" s="790"/>
      <c r="R21" s="849"/>
      <c r="S21" s="849"/>
      <c r="T21" s="849"/>
      <c r="U21" s="849"/>
      <c r="V21" s="849"/>
      <c r="W21" s="849"/>
      <c r="X21" s="849"/>
      <c r="Y21" s="850"/>
    </row>
    <row r="22" spans="2:25" ht="15" customHeight="1" x14ac:dyDescent="0.15">
      <c r="B22" s="814" t="s">
        <v>330</v>
      </c>
      <c r="C22" s="815"/>
      <c r="D22" s="816"/>
      <c r="E22" s="219" t="s">
        <v>793</v>
      </c>
      <c r="F22" s="814" t="s">
        <v>331</v>
      </c>
      <c r="G22" s="815"/>
      <c r="H22" s="816"/>
      <c r="I22" s="220">
        <v>101</v>
      </c>
      <c r="J22" s="814" t="s">
        <v>330</v>
      </c>
      <c r="K22" s="815"/>
      <c r="L22" s="816"/>
      <c r="M22" s="219" t="s">
        <v>807</v>
      </c>
      <c r="N22" s="814" t="s">
        <v>331</v>
      </c>
      <c r="O22" s="815"/>
      <c r="P22" s="816"/>
      <c r="Q22" s="220">
        <v>101</v>
      </c>
      <c r="R22" s="832" t="s">
        <v>330</v>
      </c>
      <c r="S22" s="833"/>
      <c r="T22" s="837"/>
      <c r="U22" s="104" t="s">
        <v>824</v>
      </c>
      <c r="V22" s="832" t="s">
        <v>331</v>
      </c>
      <c r="W22" s="833"/>
      <c r="X22" s="837"/>
      <c r="Y22" s="121">
        <v>101</v>
      </c>
    </row>
    <row r="23" spans="2:25" ht="15" customHeight="1" x14ac:dyDescent="0.15">
      <c r="B23" s="814" t="s">
        <v>332</v>
      </c>
      <c r="C23" s="815"/>
      <c r="D23" s="228" t="s">
        <v>535</v>
      </c>
      <c r="E23" s="838" t="s">
        <v>506</v>
      </c>
      <c r="F23" s="839"/>
      <c r="G23" s="839"/>
      <c r="H23" s="839"/>
      <c r="I23" s="840"/>
      <c r="J23" s="814" t="s">
        <v>332</v>
      </c>
      <c r="K23" s="815"/>
      <c r="L23" s="228" t="s">
        <v>535</v>
      </c>
      <c r="M23" s="838" t="s">
        <v>506</v>
      </c>
      <c r="N23" s="839"/>
      <c r="O23" s="839"/>
      <c r="P23" s="839"/>
      <c r="Q23" s="840"/>
      <c r="R23" s="832" t="s">
        <v>332</v>
      </c>
      <c r="S23" s="833"/>
      <c r="T23" s="228" t="s">
        <v>535</v>
      </c>
      <c r="U23" s="838" t="s">
        <v>506</v>
      </c>
      <c r="V23" s="839"/>
      <c r="W23" s="839"/>
      <c r="X23" s="839"/>
      <c r="Y23" s="840"/>
    </row>
    <row r="24" spans="2:25" ht="15" customHeight="1" x14ac:dyDescent="0.15">
      <c r="B24" s="814" t="s">
        <v>333</v>
      </c>
      <c r="C24" s="816"/>
      <c r="D24" s="733" t="s">
        <v>523</v>
      </c>
      <c r="E24" s="735"/>
      <c r="F24" s="814" t="s">
        <v>334</v>
      </c>
      <c r="G24" s="816"/>
      <c r="H24" s="335" t="s">
        <v>538</v>
      </c>
      <c r="I24" s="335"/>
      <c r="J24" s="814" t="s">
        <v>333</v>
      </c>
      <c r="K24" s="816"/>
      <c r="L24" s="733" t="s">
        <v>523</v>
      </c>
      <c r="M24" s="735"/>
      <c r="N24" s="814" t="s">
        <v>334</v>
      </c>
      <c r="O24" s="816"/>
      <c r="P24" s="335" t="s">
        <v>538</v>
      </c>
      <c r="Q24" s="335"/>
      <c r="R24" s="832" t="s">
        <v>333</v>
      </c>
      <c r="S24" s="837"/>
      <c r="T24" s="733" t="s">
        <v>523</v>
      </c>
      <c r="U24" s="735"/>
      <c r="V24" s="814" t="s">
        <v>334</v>
      </c>
      <c r="W24" s="816"/>
      <c r="X24" s="335" t="s">
        <v>538</v>
      </c>
      <c r="Y24" s="335"/>
    </row>
    <row r="25" spans="2:25" ht="15" customHeight="1" x14ac:dyDescent="0.15">
      <c r="B25" s="845" t="s">
        <v>335</v>
      </c>
      <c r="C25" s="845"/>
      <c r="D25" s="228" t="s">
        <v>617</v>
      </c>
      <c r="E25" s="254" t="s">
        <v>336</v>
      </c>
      <c r="F25" s="846" t="s">
        <v>733</v>
      </c>
      <c r="G25" s="846"/>
      <c r="H25" s="846"/>
      <c r="I25" s="846"/>
      <c r="J25" s="845" t="s">
        <v>335</v>
      </c>
      <c r="K25" s="845"/>
      <c r="L25" s="228" t="s">
        <v>617</v>
      </c>
      <c r="M25" s="254" t="s">
        <v>336</v>
      </c>
      <c r="N25" s="846" t="s">
        <v>688</v>
      </c>
      <c r="O25" s="846"/>
      <c r="P25" s="846"/>
      <c r="Q25" s="846"/>
      <c r="R25" s="847" t="s">
        <v>335</v>
      </c>
      <c r="S25" s="847"/>
      <c r="T25" s="228" t="s">
        <v>617</v>
      </c>
      <c r="U25" s="254" t="s">
        <v>336</v>
      </c>
      <c r="V25" s="846" t="s">
        <v>733</v>
      </c>
      <c r="W25" s="846"/>
      <c r="X25" s="846"/>
      <c r="Y25" s="846"/>
    </row>
    <row r="26" spans="2:25" s="23" customFormat="1" ht="14.1" customHeight="1" x14ac:dyDescent="0.15">
      <c r="B26" s="848"/>
      <c r="C26" s="848"/>
      <c r="D26" s="848"/>
      <c r="E26" s="848"/>
      <c r="F26" s="848"/>
      <c r="G26" s="848"/>
      <c r="H26" s="848"/>
      <c r="I26" s="848"/>
      <c r="J26" s="790"/>
      <c r="K26" s="790"/>
      <c r="L26" s="790"/>
      <c r="M26" s="790"/>
      <c r="N26" s="790"/>
      <c r="O26" s="790"/>
      <c r="P26" s="790"/>
      <c r="Q26" s="790"/>
      <c r="R26" s="851"/>
      <c r="S26" s="852"/>
      <c r="T26" s="852"/>
      <c r="U26" s="852"/>
      <c r="V26" s="852"/>
      <c r="W26" s="852"/>
      <c r="X26" s="852"/>
      <c r="Y26" s="853"/>
    </row>
    <row r="27" spans="2:25" s="23" customFormat="1" ht="14.1" customHeight="1" x14ac:dyDescent="0.15">
      <c r="B27" s="799"/>
      <c r="C27" s="799"/>
      <c r="D27" s="799"/>
      <c r="E27" s="799"/>
      <c r="F27" s="799"/>
      <c r="G27" s="799"/>
      <c r="H27" s="799"/>
      <c r="I27" s="799"/>
      <c r="J27" s="790"/>
      <c r="K27" s="790"/>
      <c r="L27" s="790"/>
      <c r="M27" s="790"/>
      <c r="N27" s="790"/>
      <c r="O27" s="790"/>
      <c r="P27" s="790"/>
      <c r="Q27" s="790"/>
      <c r="R27" s="854"/>
      <c r="S27" s="849"/>
      <c r="T27" s="849"/>
      <c r="U27" s="849"/>
      <c r="V27" s="849"/>
      <c r="W27" s="849"/>
      <c r="X27" s="849"/>
      <c r="Y27" s="850"/>
    </row>
    <row r="28" spans="2:25" s="23" customFormat="1" ht="14.1" customHeight="1" x14ac:dyDescent="0.15">
      <c r="B28" s="799"/>
      <c r="C28" s="799"/>
      <c r="D28" s="799"/>
      <c r="E28" s="799"/>
      <c r="F28" s="799"/>
      <c r="G28" s="799"/>
      <c r="H28" s="799"/>
      <c r="I28" s="799"/>
      <c r="J28" s="790"/>
      <c r="K28" s="790"/>
      <c r="L28" s="790"/>
      <c r="M28" s="790"/>
      <c r="N28" s="790"/>
      <c r="O28" s="790"/>
      <c r="P28" s="790"/>
      <c r="Q28" s="790"/>
      <c r="R28" s="854"/>
      <c r="S28" s="849"/>
      <c r="T28" s="849"/>
      <c r="U28" s="849"/>
      <c r="V28" s="849"/>
      <c r="W28" s="849"/>
      <c r="X28" s="849"/>
      <c r="Y28" s="850"/>
    </row>
    <row r="29" spans="2:25" s="23" customFormat="1" ht="14.1" customHeight="1" x14ac:dyDescent="0.15">
      <c r="B29" s="799"/>
      <c r="C29" s="799"/>
      <c r="D29" s="799"/>
      <c r="E29" s="799"/>
      <c r="F29" s="799"/>
      <c r="G29" s="799"/>
      <c r="H29" s="799"/>
      <c r="I29" s="799"/>
      <c r="J29" s="790"/>
      <c r="K29" s="790"/>
      <c r="L29" s="790"/>
      <c r="M29" s="790"/>
      <c r="N29" s="790"/>
      <c r="O29" s="790"/>
      <c r="P29" s="790"/>
      <c r="Q29" s="790"/>
      <c r="R29" s="854"/>
      <c r="S29" s="849"/>
      <c r="T29" s="849"/>
      <c r="U29" s="849"/>
      <c r="V29" s="849"/>
      <c r="W29" s="849"/>
      <c r="X29" s="849"/>
      <c r="Y29" s="850"/>
    </row>
    <row r="30" spans="2:25" s="23" customFormat="1" ht="14.1" customHeight="1" x14ac:dyDescent="0.15">
      <c r="B30" s="799"/>
      <c r="C30" s="799"/>
      <c r="D30" s="799"/>
      <c r="E30" s="799"/>
      <c r="F30" s="799"/>
      <c r="G30" s="799"/>
      <c r="H30" s="799"/>
      <c r="I30" s="799"/>
      <c r="J30" s="790"/>
      <c r="K30" s="790"/>
      <c r="L30" s="790"/>
      <c r="M30" s="790"/>
      <c r="N30" s="790"/>
      <c r="O30" s="790"/>
      <c r="P30" s="790"/>
      <c r="Q30" s="790"/>
      <c r="R30" s="854"/>
      <c r="S30" s="849"/>
      <c r="T30" s="849"/>
      <c r="U30" s="849"/>
      <c r="V30" s="849"/>
      <c r="W30" s="849"/>
      <c r="X30" s="849"/>
      <c r="Y30" s="850"/>
    </row>
    <row r="31" spans="2:25" s="23" customFormat="1" ht="14.1" customHeight="1" x14ac:dyDescent="0.15">
      <c r="B31" s="799"/>
      <c r="C31" s="799"/>
      <c r="D31" s="799"/>
      <c r="E31" s="799"/>
      <c r="F31" s="799"/>
      <c r="G31" s="799"/>
      <c r="H31" s="799"/>
      <c r="I31" s="799"/>
      <c r="J31" s="790"/>
      <c r="K31" s="790"/>
      <c r="L31" s="790"/>
      <c r="M31" s="790"/>
      <c r="N31" s="790"/>
      <c r="O31" s="790"/>
      <c r="P31" s="790"/>
      <c r="Q31" s="790"/>
      <c r="R31" s="854"/>
      <c r="S31" s="849"/>
      <c r="T31" s="849"/>
      <c r="U31" s="849"/>
      <c r="V31" s="849"/>
      <c r="W31" s="849"/>
      <c r="X31" s="849"/>
      <c r="Y31" s="850"/>
    </row>
    <row r="32" spans="2:25" s="23" customFormat="1" ht="14.1" customHeight="1" x14ac:dyDescent="0.15">
      <c r="B32" s="799"/>
      <c r="C32" s="799"/>
      <c r="D32" s="799"/>
      <c r="E32" s="799"/>
      <c r="F32" s="799"/>
      <c r="G32" s="799"/>
      <c r="H32" s="799"/>
      <c r="I32" s="799"/>
      <c r="J32" s="790"/>
      <c r="K32" s="790"/>
      <c r="L32" s="790"/>
      <c r="M32" s="790"/>
      <c r="N32" s="790"/>
      <c r="O32" s="790"/>
      <c r="P32" s="790"/>
      <c r="Q32" s="790"/>
      <c r="R32" s="854"/>
      <c r="S32" s="849"/>
      <c r="T32" s="849"/>
      <c r="U32" s="849"/>
      <c r="V32" s="849"/>
      <c r="W32" s="849"/>
      <c r="X32" s="849"/>
      <c r="Y32" s="850"/>
    </row>
    <row r="33" spans="2:25" s="23" customFormat="1" ht="14.1" customHeight="1" x14ac:dyDescent="0.15">
      <c r="B33" s="799"/>
      <c r="C33" s="799"/>
      <c r="D33" s="799"/>
      <c r="E33" s="799"/>
      <c r="F33" s="799"/>
      <c r="G33" s="799"/>
      <c r="H33" s="799"/>
      <c r="I33" s="799"/>
      <c r="J33" s="790"/>
      <c r="K33" s="790"/>
      <c r="L33" s="790"/>
      <c r="M33" s="790"/>
      <c r="N33" s="790"/>
      <c r="O33" s="790"/>
      <c r="P33" s="790"/>
      <c r="Q33" s="790"/>
      <c r="R33" s="854"/>
      <c r="S33" s="849"/>
      <c r="T33" s="849"/>
      <c r="U33" s="849"/>
      <c r="V33" s="849"/>
      <c r="W33" s="849"/>
      <c r="X33" s="849"/>
      <c r="Y33" s="850"/>
    </row>
    <row r="34" spans="2:25" s="23" customFormat="1" ht="14.1" customHeight="1" x14ac:dyDescent="0.15">
      <c r="B34" s="799"/>
      <c r="C34" s="799"/>
      <c r="D34" s="799"/>
      <c r="E34" s="799"/>
      <c r="F34" s="799"/>
      <c r="G34" s="799"/>
      <c r="H34" s="799"/>
      <c r="I34" s="799"/>
      <c r="J34" s="790"/>
      <c r="K34" s="790"/>
      <c r="L34" s="790"/>
      <c r="M34" s="790"/>
      <c r="N34" s="790"/>
      <c r="O34" s="790"/>
      <c r="P34" s="790"/>
      <c r="Q34" s="790"/>
      <c r="R34" s="854"/>
      <c r="S34" s="849"/>
      <c r="T34" s="849"/>
      <c r="U34" s="849"/>
      <c r="V34" s="849"/>
      <c r="W34" s="849"/>
      <c r="X34" s="849"/>
      <c r="Y34" s="850"/>
    </row>
    <row r="35" spans="2:25" s="23" customFormat="1" ht="14.1" customHeight="1" x14ac:dyDescent="0.15">
      <c r="B35" s="799"/>
      <c r="C35" s="799"/>
      <c r="D35" s="799"/>
      <c r="E35" s="799"/>
      <c r="F35" s="799"/>
      <c r="G35" s="799"/>
      <c r="H35" s="799"/>
      <c r="I35" s="799"/>
      <c r="J35" s="790"/>
      <c r="K35" s="790"/>
      <c r="L35" s="790"/>
      <c r="M35" s="790"/>
      <c r="N35" s="790"/>
      <c r="O35" s="790"/>
      <c r="P35" s="790"/>
      <c r="Q35" s="790"/>
      <c r="R35" s="854"/>
      <c r="S35" s="849"/>
      <c r="T35" s="849"/>
      <c r="U35" s="849"/>
      <c r="V35" s="849"/>
      <c r="W35" s="849"/>
      <c r="X35" s="849"/>
      <c r="Y35" s="850"/>
    </row>
    <row r="36" spans="2:25" s="23" customFormat="1" ht="14.1" customHeight="1" x14ac:dyDescent="0.15">
      <c r="B36" s="799"/>
      <c r="C36" s="799"/>
      <c r="D36" s="799"/>
      <c r="E36" s="799"/>
      <c r="F36" s="799"/>
      <c r="G36" s="799"/>
      <c r="H36" s="799"/>
      <c r="I36" s="799"/>
      <c r="J36" s="790"/>
      <c r="K36" s="790"/>
      <c r="L36" s="790"/>
      <c r="M36" s="790"/>
      <c r="N36" s="790"/>
      <c r="O36" s="790"/>
      <c r="P36" s="790"/>
      <c r="Q36" s="790"/>
      <c r="R36" s="854"/>
      <c r="S36" s="849"/>
      <c r="T36" s="849"/>
      <c r="U36" s="849"/>
      <c r="V36" s="849"/>
      <c r="W36" s="849"/>
      <c r="X36" s="849"/>
      <c r="Y36" s="850"/>
    </row>
    <row r="37" spans="2:25" s="23" customFormat="1" ht="14.1" customHeight="1" x14ac:dyDescent="0.15">
      <c r="B37" s="799"/>
      <c r="C37" s="799"/>
      <c r="D37" s="799"/>
      <c r="E37" s="799"/>
      <c r="F37" s="799"/>
      <c r="G37" s="799"/>
      <c r="H37" s="799"/>
      <c r="I37" s="799"/>
      <c r="J37" s="790"/>
      <c r="K37" s="790"/>
      <c r="L37" s="790"/>
      <c r="M37" s="790"/>
      <c r="N37" s="790"/>
      <c r="O37" s="790"/>
      <c r="P37" s="790"/>
      <c r="Q37" s="790"/>
      <c r="R37" s="854"/>
      <c r="S37" s="849"/>
      <c r="T37" s="849"/>
      <c r="U37" s="849"/>
      <c r="V37" s="849"/>
      <c r="W37" s="849"/>
      <c r="X37" s="849"/>
      <c r="Y37" s="850"/>
    </row>
    <row r="38" spans="2:25" s="23" customFormat="1" ht="14.1" customHeight="1" x14ac:dyDescent="0.15">
      <c r="B38" s="799"/>
      <c r="C38" s="799"/>
      <c r="D38" s="799"/>
      <c r="E38" s="799"/>
      <c r="F38" s="799"/>
      <c r="G38" s="799"/>
      <c r="H38" s="799"/>
      <c r="I38" s="799"/>
      <c r="J38" s="790"/>
      <c r="K38" s="790"/>
      <c r="L38" s="790"/>
      <c r="M38" s="790"/>
      <c r="N38" s="790"/>
      <c r="O38" s="790"/>
      <c r="P38" s="790"/>
      <c r="Q38" s="790"/>
      <c r="R38" s="855"/>
      <c r="S38" s="856"/>
      <c r="T38" s="856"/>
      <c r="U38" s="856"/>
      <c r="V38" s="856"/>
      <c r="W38" s="856"/>
      <c r="X38" s="856"/>
      <c r="Y38" s="857"/>
    </row>
    <row r="39" spans="2:25" ht="15" customHeight="1" x14ac:dyDescent="0.15">
      <c r="B39" s="24"/>
      <c r="C39" s="26" t="s">
        <v>337</v>
      </c>
      <c r="D39" s="23"/>
      <c r="E39" s="24"/>
      <c r="F39" s="24"/>
      <c r="G39" s="24"/>
      <c r="H39" s="24"/>
      <c r="I39" s="24"/>
      <c r="J39" s="21"/>
      <c r="K39" s="21"/>
      <c r="L39" s="21"/>
      <c r="M39" s="21"/>
      <c r="N39" s="21"/>
      <c r="O39" s="21"/>
      <c r="P39" s="21"/>
      <c r="Q39" s="21"/>
      <c r="R39" s="253"/>
      <c r="S39" s="253"/>
      <c r="T39" s="253"/>
      <c r="U39" s="253"/>
      <c r="V39" s="253"/>
      <c r="W39" s="253"/>
      <c r="X39" s="253"/>
      <c r="Y39" s="253"/>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01DCF74F-548E-4A38-BA5C-6A335C5CFFC7}"/>
    <dataValidation type="list" allowBlank="1" showInputMessage="1" showErrorMessage="1" sqref="E6:I6 M6:Q6 U6:Y6 E23:I23 M23:Q23 U23:Y23" xr:uid="{4675B89F-9053-4050-BD8C-F10D3AACA18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794DE62-D510-49D1-8E5A-D27A8F9C5C7A}">
          <x14:formula1>
            <xm:f>'(参考)リスト'!$D$52:$D$54</xm:f>
          </x14:formula1>
          <xm:sqref>D7:E7 L7:M7 T7:U7 D24:E24 L24:M24 T24:U24</xm:sqref>
        </x14:dataValidation>
        <x14:dataValidation type="list" allowBlank="1" showInputMessage="1" showErrorMessage="1" xr:uid="{90E08D48-60E0-4802-97DB-DEBFC7FAF7B1}">
          <x14:formula1>
            <xm:f>'(参考)リスト'!$F$52:$F$53</xm:f>
          </x14:formula1>
          <xm:sqref>D8 L8 T8 D25 L25 T25</xm:sqref>
        </x14:dataValidation>
        <x14:dataValidation type="list" allowBlank="1" showInputMessage="1" showErrorMessage="1" xr:uid="{30844476-E61F-4EEA-B3F6-66F354710BE4}">
          <x14:formula1>
            <xm:f>'(参考)リスト'!$E$52:$E$58</xm:f>
          </x14:formula1>
          <xm:sqref>H7:I7 P7:Q7 X7:Y7 H24:I24 P24:Q24 X24:Y24</xm:sqref>
        </x14:dataValidation>
        <x14:dataValidation type="list" showInputMessage="1" showErrorMessage="1" xr:uid="{3EDFD137-81F6-4864-B434-DF9A1F889A96}">
          <x14:formula1>
            <xm:f>'(参考)リスト'!$B$52:$B$55</xm:f>
          </x14:formula1>
          <xm:sqref>D6 L6 T6 D23 L23 T23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W3" sqref="W3:Y4"/>
    </sheetView>
  </sheetViews>
  <sheetFormatPr defaultColWidth="7.625" defaultRowHeight="27.95" customHeight="1" x14ac:dyDescent="0.15"/>
  <cols>
    <col min="1" max="1" width="7" style="20" customWidth="1"/>
    <col min="2" max="2" width="7.375" style="20" customWidth="1"/>
    <col min="3" max="3" width="5.875" style="20" customWidth="1"/>
    <col min="4" max="6" width="6.875" style="20" customWidth="1"/>
    <col min="7" max="8" width="5.875" style="20" customWidth="1"/>
    <col min="9" max="9" width="8.875" style="20" customWidth="1"/>
    <col min="10" max="10" width="7.375" style="20" customWidth="1"/>
    <col min="11" max="11" width="5.875" style="20" customWidth="1"/>
    <col min="12" max="14" width="6.75" style="20" customWidth="1"/>
    <col min="15" max="16" width="5.875" style="20" customWidth="1"/>
    <col min="17" max="17" width="8.875" style="20" customWidth="1"/>
    <col min="18" max="18" width="7.375" style="20" customWidth="1"/>
    <col min="19" max="19" width="5.875" style="20" customWidth="1"/>
    <col min="20" max="22" width="6.75" style="20" customWidth="1"/>
    <col min="23" max="24" width="5.875" style="20" customWidth="1"/>
    <col min="25" max="25" width="8.875" style="20" customWidth="1"/>
    <col min="26" max="16384" width="7.625" style="20"/>
  </cols>
  <sheetData>
    <row r="1" spans="2:25" ht="9" customHeight="1" x14ac:dyDescent="0.15"/>
    <row r="2" spans="2:25" ht="18" customHeight="1" x14ac:dyDescent="0.15">
      <c r="B2" s="213" t="s">
        <v>328</v>
      </c>
      <c r="C2" s="214"/>
      <c r="D2" s="214"/>
      <c r="E2" s="214"/>
      <c r="F2" s="214"/>
      <c r="G2" s="214"/>
      <c r="H2" s="214"/>
      <c r="I2" s="214"/>
      <c r="J2" s="214"/>
      <c r="K2" s="214"/>
      <c r="L2" s="214"/>
      <c r="M2" s="214"/>
      <c r="N2" s="214"/>
      <c r="O2" s="214"/>
      <c r="P2" s="214"/>
      <c r="Q2" s="214"/>
    </row>
    <row r="3" spans="2:25" ht="25.15" customHeight="1" x14ac:dyDescent="0.15">
      <c r="B3" s="821" t="s">
        <v>305</v>
      </c>
      <c r="C3" s="821"/>
      <c r="D3" s="821"/>
      <c r="E3" s="822" t="str">
        <f>'様式A-1'!D3</f>
        <v>ムクノトンネル　クダリ</v>
      </c>
      <c r="F3" s="822"/>
      <c r="G3" s="822"/>
      <c r="H3" s="822"/>
      <c r="I3" s="814" t="s">
        <v>306</v>
      </c>
      <c r="J3" s="815"/>
      <c r="K3" s="816"/>
      <c r="L3" s="733" t="str">
        <f>'様式A-1'!J3</f>
        <v>山口県道57号下関港線（下り）</v>
      </c>
      <c r="M3" s="734"/>
      <c r="N3" s="735"/>
      <c r="O3" s="823" t="s">
        <v>307</v>
      </c>
      <c r="P3" s="824"/>
      <c r="Q3" s="825"/>
      <c r="R3" s="829" t="str">
        <f>'様式B (1)'!$S$3</f>
        <v>アジア航測株式会社</v>
      </c>
      <c r="S3" s="830"/>
      <c r="T3" s="831"/>
      <c r="U3" s="802" t="s">
        <v>329</v>
      </c>
      <c r="V3" s="803"/>
      <c r="W3" s="806">
        <f>'様式B (1)'!$P$2</f>
        <v>45890</v>
      </c>
      <c r="X3" s="807"/>
      <c r="Y3" s="808"/>
    </row>
    <row r="4" spans="2:25" ht="25.15" customHeight="1" x14ac:dyDescent="0.15">
      <c r="B4" s="812" t="s">
        <v>308</v>
      </c>
      <c r="C4" s="812"/>
      <c r="D4" s="812"/>
      <c r="E4" s="813" t="str">
        <f>'様式A-1'!D4</f>
        <v>椋野トンネル（下り）</v>
      </c>
      <c r="F4" s="813"/>
      <c r="G4" s="813"/>
      <c r="H4" s="813"/>
      <c r="I4" s="814" t="s">
        <v>309</v>
      </c>
      <c r="J4" s="815"/>
      <c r="K4" s="816"/>
      <c r="L4" s="817" t="str">
        <f>'様式A-1'!R3</f>
        <v>山口県
下関土木建築事務所</v>
      </c>
      <c r="M4" s="797"/>
      <c r="N4" s="798"/>
      <c r="O4" s="826"/>
      <c r="P4" s="827"/>
      <c r="Q4" s="828"/>
      <c r="R4" s="818" t="str">
        <f>'様式B (1)'!S4</f>
        <v>飯田　琢巳</v>
      </c>
      <c r="S4" s="819"/>
      <c r="T4" s="820"/>
      <c r="U4" s="804"/>
      <c r="V4" s="805"/>
      <c r="W4" s="809"/>
      <c r="X4" s="810"/>
      <c r="Y4" s="811"/>
    </row>
    <row r="5" spans="2:25" ht="15" customHeight="1" x14ac:dyDescent="0.15">
      <c r="B5" s="814" t="s">
        <v>330</v>
      </c>
      <c r="C5" s="815"/>
      <c r="D5" s="816"/>
      <c r="E5" s="219"/>
      <c r="F5" s="814" t="s">
        <v>331</v>
      </c>
      <c r="G5" s="815"/>
      <c r="H5" s="816"/>
      <c r="I5" s="220"/>
      <c r="J5" s="814" t="s">
        <v>330</v>
      </c>
      <c r="K5" s="815"/>
      <c r="L5" s="816"/>
      <c r="M5" s="219"/>
      <c r="N5" s="814" t="s">
        <v>331</v>
      </c>
      <c r="O5" s="815"/>
      <c r="P5" s="816"/>
      <c r="Q5" s="220"/>
      <c r="R5" s="832" t="s">
        <v>330</v>
      </c>
      <c r="S5" s="833"/>
      <c r="T5" s="837"/>
      <c r="U5" s="219"/>
      <c r="V5" s="832" t="s">
        <v>331</v>
      </c>
      <c r="W5" s="833"/>
      <c r="X5" s="837"/>
      <c r="Y5" s="121"/>
    </row>
    <row r="6" spans="2:25" ht="15" customHeight="1" x14ac:dyDescent="0.15">
      <c r="B6" s="814" t="s">
        <v>332</v>
      </c>
      <c r="C6" s="815"/>
      <c r="D6" s="228"/>
      <c r="E6" s="838"/>
      <c r="F6" s="839"/>
      <c r="G6" s="839"/>
      <c r="H6" s="839"/>
      <c r="I6" s="840"/>
      <c r="J6" s="814" t="s">
        <v>332</v>
      </c>
      <c r="K6" s="815"/>
      <c r="L6" s="228"/>
      <c r="M6" s="838"/>
      <c r="N6" s="839"/>
      <c r="O6" s="839"/>
      <c r="P6" s="839"/>
      <c r="Q6" s="840"/>
      <c r="R6" s="832" t="s">
        <v>332</v>
      </c>
      <c r="S6" s="833"/>
      <c r="T6" s="256"/>
      <c r="U6" s="834"/>
      <c r="V6" s="835"/>
      <c r="W6" s="835"/>
      <c r="X6" s="835"/>
      <c r="Y6" s="836"/>
    </row>
    <row r="7" spans="2:25" ht="15" customHeight="1" x14ac:dyDescent="0.15">
      <c r="B7" s="814" t="s">
        <v>333</v>
      </c>
      <c r="C7" s="816"/>
      <c r="D7" s="733"/>
      <c r="E7" s="735"/>
      <c r="F7" s="814" t="s">
        <v>334</v>
      </c>
      <c r="G7" s="816"/>
      <c r="H7" s="335"/>
      <c r="I7" s="335"/>
      <c r="J7" s="814" t="s">
        <v>333</v>
      </c>
      <c r="K7" s="816"/>
      <c r="L7" s="733"/>
      <c r="M7" s="735"/>
      <c r="N7" s="814" t="s">
        <v>334</v>
      </c>
      <c r="O7" s="816"/>
      <c r="P7" s="335"/>
      <c r="Q7" s="335"/>
      <c r="R7" s="832" t="s">
        <v>333</v>
      </c>
      <c r="S7" s="837"/>
      <c r="T7" s="842"/>
      <c r="U7" s="843"/>
      <c r="V7" s="832" t="s">
        <v>334</v>
      </c>
      <c r="W7" s="837"/>
      <c r="X7" s="844"/>
      <c r="Y7" s="844"/>
    </row>
    <row r="8" spans="2:25" ht="15" customHeight="1" x14ac:dyDescent="0.15">
      <c r="B8" s="845" t="s">
        <v>335</v>
      </c>
      <c r="C8" s="845"/>
      <c r="D8" s="228"/>
      <c r="E8" s="254" t="s">
        <v>336</v>
      </c>
      <c r="F8" s="846"/>
      <c r="G8" s="846"/>
      <c r="H8" s="846"/>
      <c r="I8" s="846"/>
      <c r="J8" s="845" t="s">
        <v>335</v>
      </c>
      <c r="K8" s="845"/>
      <c r="L8" s="228"/>
      <c r="M8" s="254" t="s">
        <v>336</v>
      </c>
      <c r="N8" s="846"/>
      <c r="O8" s="846"/>
      <c r="P8" s="846"/>
      <c r="Q8" s="846"/>
      <c r="R8" s="847" t="s">
        <v>335</v>
      </c>
      <c r="S8" s="847"/>
      <c r="T8" s="256"/>
      <c r="U8" s="255" t="s">
        <v>336</v>
      </c>
      <c r="V8" s="841"/>
      <c r="W8" s="841"/>
      <c r="X8" s="841"/>
      <c r="Y8" s="841"/>
    </row>
    <row r="9" spans="2:25" s="23" customFormat="1" ht="14.1" customHeight="1" x14ac:dyDescent="0.15">
      <c r="B9" s="848"/>
      <c r="C9" s="848"/>
      <c r="D9" s="848"/>
      <c r="E9" s="848"/>
      <c r="F9" s="848"/>
      <c r="G9" s="848"/>
      <c r="H9" s="848"/>
      <c r="I9" s="848"/>
      <c r="J9" s="790"/>
      <c r="K9" s="790"/>
      <c r="L9" s="790"/>
      <c r="M9" s="790"/>
      <c r="N9" s="790"/>
      <c r="O9" s="790"/>
      <c r="P9" s="790"/>
      <c r="Q9" s="790"/>
      <c r="R9" s="849"/>
      <c r="S9" s="849"/>
      <c r="T9" s="849"/>
      <c r="U9" s="849"/>
      <c r="V9" s="849"/>
      <c r="W9" s="849"/>
      <c r="X9" s="849"/>
      <c r="Y9" s="850"/>
    </row>
    <row r="10" spans="2:25" s="23" customFormat="1" ht="14.1" customHeight="1" x14ac:dyDescent="0.15">
      <c r="B10" s="799"/>
      <c r="C10" s="799"/>
      <c r="D10" s="799"/>
      <c r="E10" s="799"/>
      <c r="F10" s="799"/>
      <c r="G10" s="799"/>
      <c r="H10" s="799"/>
      <c r="I10" s="799"/>
      <c r="J10" s="790"/>
      <c r="K10" s="790"/>
      <c r="L10" s="790"/>
      <c r="M10" s="790"/>
      <c r="N10" s="790"/>
      <c r="O10" s="790"/>
      <c r="P10" s="790"/>
      <c r="Q10" s="790"/>
      <c r="R10" s="849"/>
      <c r="S10" s="849"/>
      <c r="T10" s="849"/>
      <c r="U10" s="849"/>
      <c r="V10" s="849"/>
      <c r="W10" s="849"/>
      <c r="X10" s="849"/>
      <c r="Y10" s="850"/>
    </row>
    <row r="11" spans="2:25" s="23" customFormat="1" ht="14.1" customHeight="1" x14ac:dyDescent="0.15">
      <c r="B11" s="799"/>
      <c r="C11" s="799"/>
      <c r="D11" s="799"/>
      <c r="E11" s="799"/>
      <c r="F11" s="799"/>
      <c r="G11" s="799"/>
      <c r="H11" s="799"/>
      <c r="I11" s="799"/>
      <c r="J11" s="790"/>
      <c r="K11" s="790"/>
      <c r="L11" s="790"/>
      <c r="M11" s="790"/>
      <c r="N11" s="790"/>
      <c r="O11" s="790"/>
      <c r="P11" s="790"/>
      <c r="Q11" s="790"/>
      <c r="R11" s="849"/>
      <c r="S11" s="849"/>
      <c r="T11" s="849"/>
      <c r="U11" s="849"/>
      <c r="V11" s="849"/>
      <c r="W11" s="849"/>
      <c r="X11" s="849"/>
      <c r="Y11" s="850"/>
    </row>
    <row r="12" spans="2:25" s="23" customFormat="1" ht="14.1" customHeight="1" x14ac:dyDescent="0.15">
      <c r="B12" s="799"/>
      <c r="C12" s="799"/>
      <c r="D12" s="799"/>
      <c r="E12" s="799"/>
      <c r="F12" s="799"/>
      <c r="G12" s="799"/>
      <c r="H12" s="799"/>
      <c r="I12" s="799"/>
      <c r="J12" s="790"/>
      <c r="K12" s="790"/>
      <c r="L12" s="790"/>
      <c r="M12" s="790"/>
      <c r="N12" s="790"/>
      <c r="O12" s="790"/>
      <c r="P12" s="790"/>
      <c r="Q12" s="790"/>
      <c r="R12" s="849"/>
      <c r="S12" s="849"/>
      <c r="T12" s="849"/>
      <c r="U12" s="849"/>
      <c r="V12" s="849"/>
      <c r="W12" s="849"/>
      <c r="X12" s="849"/>
      <c r="Y12" s="850"/>
    </row>
    <row r="13" spans="2:25" s="23" customFormat="1" ht="14.1" customHeight="1" x14ac:dyDescent="0.15">
      <c r="B13" s="799"/>
      <c r="C13" s="799"/>
      <c r="D13" s="799"/>
      <c r="E13" s="799"/>
      <c r="F13" s="799"/>
      <c r="G13" s="799"/>
      <c r="H13" s="799"/>
      <c r="I13" s="799"/>
      <c r="J13" s="790"/>
      <c r="K13" s="790"/>
      <c r="L13" s="790"/>
      <c r="M13" s="790"/>
      <c r="N13" s="790"/>
      <c r="O13" s="790"/>
      <c r="P13" s="790"/>
      <c r="Q13" s="790"/>
      <c r="R13" s="849"/>
      <c r="S13" s="849"/>
      <c r="T13" s="849"/>
      <c r="U13" s="849"/>
      <c r="V13" s="849"/>
      <c r="W13" s="849"/>
      <c r="X13" s="849"/>
      <c r="Y13" s="850"/>
    </row>
    <row r="14" spans="2:25" s="23" customFormat="1" ht="14.1" customHeight="1" x14ac:dyDescent="0.15">
      <c r="B14" s="799"/>
      <c r="C14" s="799"/>
      <c r="D14" s="799"/>
      <c r="E14" s="799"/>
      <c r="F14" s="799"/>
      <c r="G14" s="799"/>
      <c r="H14" s="799"/>
      <c r="I14" s="799"/>
      <c r="J14" s="790"/>
      <c r="K14" s="790"/>
      <c r="L14" s="790"/>
      <c r="M14" s="790"/>
      <c r="N14" s="790"/>
      <c r="O14" s="790"/>
      <c r="P14" s="790"/>
      <c r="Q14" s="790"/>
      <c r="R14" s="849"/>
      <c r="S14" s="849"/>
      <c r="T14" s="849"/>
      <c r="U14" s="849"/>
      <c r="V14" s="849"/>
      <c r="W14" s="849"/>
      <c r="X14" s="849"/>
      <c r="Y14" s="850"/>
    </row>
    <row r="15" spans="2:25" s="23" customFormat="1" ht="14.1" customHeight="1" x14ac:dyDescent="0.15">
      <c r="B15" s="799"/>
      <c r="C15" s="799"/>
      <c r="D15" s="799"/>
      <c r="E15" s="799"/>
      <c r="F15" s="799"/>
      <c r="G15" s="799"/>
      <c r="H15" s="799"/>
      <c r="I15" s="799"/>
      <c r="J15" s="790"/>
      <c r="K15" s="790"/>
      <c r="L15" s="790"/>
      <c r="M15" s="790"/>
      <c r="N15" s="790"/>
      <c r="O15" s="790"/>
      <c r="P15" s="790"/>
      <c r="Q15" s="790"/>
      <c r="R15" s="849"/>
      <c r="S15" s="849"/>
      <c r="T15" s="849"/>
      <c r="U15" s="849"/>
      <c r="V15" s="849"/>
      <c r="W15" s="849"/>
      <c r="X15" s="849"/>
      <c r="Y15" s="850"/>
    </row>
    <row r="16" spans="2:25" s="23" customFormat="1" ht="14.1" customHeight="1" x14ac:dyDescent="0.15">
      <c r="B16" s="799"/>
      <c r="C16" s="799"/>
      <c r="D16" s="799"/>
      <c r="E16" s="799"/>
      <c r="F16" s="799"/>
      <c r="G16" s="799"/>
      <c r="H16" s="799"/>
      <c r="I16" s="799"/>
      <c r="J16" s="790"/>
      <c r="K16" s="790"/>
      <c r="L16" s="790"/>
      <c r="M16" s="790"/>
      <c r="N16" s="790"/>
      <c r="O16" s="790"/>
      <c r="P16" s="790"/>
      <c r="Q16" s="790"/>
      <c r="R16" s="849"/>
      <c r="S16" s="849"/>
      <c r="T16" s="849"/>
      <c r="U16" s="849"/>
      <c r="V16" s="849"/>
      <c r="W16" s="849"/>
      <c r="X16" s="849"/>
      <c r="Y16" s="850"/>
    </row>
    <row r="17" spans="2:25" s="23" customFormat="1" ht="14.1" customHeight="1" x14ac:dyDescent="0.15">
      <c r="B17" s="799"/>
      <c r="C17" s="799"/>
      <c r="D17" s="799"/>
      <c r="E17" s="799"/>
      <c r="F17" s="799"/>
      <c r="G17" s="799"/>
      <c r="H17" s="799"/>
      <c r="I17" s="799"/>
      <c r="J17" s="790"/>
      <c r="K17" s="790"/>
      <c r="L17" s="790"/>
      <c r="M17" s="790"/>
      <c r="N17" s="790"/>
      <c r="O17" s="790"/>
      <c r="P17" s="790"/>
      <c r="Q17" s="790"/>
      <c r="R17" s="849"/>
      <c r="S17" s="849"/>
      <c r="T17" s="849"/>
      <c r="U17" s="849"/>
      <c r="V17" s="849"/>
      <c r="W17" s="849"/>
      <c r="X17" s="849"/>
      <c r="Y17" s="850"/>
    </row>
    <row r="18" spans="2:25" s="23" customFormat="1" ht="14.1" customHeight="1" x14ac:dyDescent="0.15">
      <c r="B18" s="799"/>
      <c r="C18" s="799"/>
      <c r="D18" s="799"/>
      <c r="E18" s="799"/>
      <c r="F18" s="799"/>
      <c r="G18" s="799"/>
      <c r="H18" s="799"/>
      <c r="I18" s="799"/>
      <c r="J18" s="790"/>
      <c r="K18" s="790"/>
      <c r="L18" s="790"/>
      <c r="M18" s="790"/>
      <c r="N18" s="790"/>
      <c r="O18" s="790"/>
      <c r="P18" s="790"/>
      <c r="Q18" s="790"/>
      <c r="R18" s="849"/>
      <c r="S18" s="849"/>
      <c r="T18" s="849"/>
      <c r="U18" s="849"/>
      <c r="V18" s="849"/>
      <c r="W18" s="849"/>
      <c r="X18" s="849"/>
      <c r="Y18" s="850"/>
    </row>
    <row r="19" spans="2:25" s="23" customFormat="1" ht="14.1" customHeight="1" x14ac:dyDescent="0.15">
      <c r="B19" s="799"/>
      <c r="C19" s="799"/>
      <c r="D19" s="799"/>
      <c r="E19" s="799"/>
      <c r="F19" s="799"/>
      <c r="G19" s="799"/>
      <c r="H19" s="799"/>
      <c r="I19" s="799"/>
      <c r="J19" s="790"/>
      <c r="K19" s="790"/>
      <c r="L19" s="790"/>
      <c r="M19" s="790"/>
      <c r="N19" s="790"/>
      <c r="O19" s="790"/>
      <c r="P19" s="790"/>
      <c r="Q19" s="790"/>
      <c r="R19" s="849"/>
      <c r="S19" s="849"/>
      <c r="T19" s="849"/>
      <c r="U19" s="849"/>
      <c r="V19" s="849"/>
      <c r="W19" s="849"/>
      <c r="X19" s="849"/>
      <c r="Y19" s="850"/>
    </row>
    <row r="20" spans="2:25" s="23" customFormat="1" ht="14.1" customHeight="1" x14ac:dyDescent="0.15">
      <c r="B20" s="799"/>
      <c r="C20" s="799"/>
      <c r="D20" s="799"/>
      <c r="E20" s="799"/>
      <c r="F20" s="799"/>
      <c r="G20" s="799"/>
      <c r="H20" s="799"/>
      <c r="I20" s="799"/>
      <c r="J20" s="790"/>
      <c r="K20" s="790"/>
      <c r="L20" s="790"/>
      <c r="M20" s="790"/>
      <c r="N20" s="790"/>
      <c r="O20" s="790"/>
      <c r="P20" s="790"/>
      <c r="Q20" s="790"/>
      <c r="R20" s="849"/>
      <c r="S20" s="849"/>
      <c r="T20" s="849"/>
      <c r="U20" s="849"/>
      <c r="V20" s="849"/>
      <c r="W20" s="849"/>
      <c r="X20" s="849"/>
      <c r="Y20" s="850"/>
    </row>
    <row r="21" spans="2:25" s="23" customFormat="1" ht="14.1" customHeight="1" x14ac:dyDescent="0.15">
      <c r="B21" s="799"/>
      <c r="C21" s="799"/>
      <c r="D21" s="799"/>
      <c r="E21" s="799"/>
      <c r="F21" s="799"/>
      <c r="G21" s="799"/>
      <c r="H21" s="799"/>
      <c r="I21" s="799"/>
      <c r="J21" s="790"/>
      <c r="K21" s="790"/>
      <c r="L21" s="790"/>
      <c r="M21" s="790"/>
      <c r="N21" s="790"/>
      <c r="O21" s="790"/>
      <c r="P21" s="790"/>
      <c r="Q21" s="790"/>
      <c r="R21" s="849"/>
      <c r="S21" s="849"/>
      <c r="T21" s="849"/>
      <c r="U21" s="849"/>
      <c r="V21" s="849"/>
      <c r="W21" s="849"/>
      <c r="X21" s="849"/>
      <c r="Y21" s="850"/>
    </row>
    <row r="22" spans="2:25" ht="15" customHeight="1" x14ac:dyDescent="0.15">
      <c r="B22" s="814" t="s">
        <v>330</v>
      </c>
      <c r="C22" s="815"/>
      <c r="D22" s="816"/>
      <c r="E22" s="219"/>
      <c r="F22" s="814" t="s">
        <v>331</v>
      </c>
      <c r="G22" s="815"/>
      <c r="H22" s="816"/>
      <c r="I22" s="220"/>
      <c r="J22" s="814" t="s">
        <v>330</v>
      </c>
      <c r="K22" s="815"/>
      <c r="L22" s="816"/>
      <c r="M22" s="219"/>
      <c r="N22" s="814" t="s">
        <v>331</v>
      </c>
      <c r="O22" s="815"/>
      <c r="P22" s="816"/>
      <c r="Q22" s="220"/>
      <c r="R22" s="832" t="s">
        <v>330</v>
      </c>
      <c r="S22" s="833"/>
      <c r="T22" s="837"/>
      <c r="U22" s="104"/>
      <c r="V22" s="832" t="s">
        <v>331</v>
      </c>
      <c r="W22" s="833"/>
      <c r="X22" s="837"/>
      <c r="Y22" s="121"/>
    </row>
    <row r="23" spans="2:25" ht="15" customHeight="1" x14ac:dyDescent="0.15">
      <c r="B23" s="814" t="s">
        <v>332</v>
      </c>
      <c r="C23" s="815"/>
      <c r="D23" s="228"/>
      <c r="E23" s="838"/>
      <c r="F23" s="839"/>
      <c r="G23" s="839"/>
      <c r="H23" s="839"/>
      <c r="I23" s="840"/>
      <c r="J23" s="814" t="s">
        <v>332</v>
      </c>
      <c r="K23" s="815"/>
      <c r="L23" s="228"/>
      <c r="M23" s="838"/>
      <c r="N23" s="839"/>
      <c r="O23" s="839"/>
      <c r="P23" s="839"/>
      <c r="Q23" s="840"/>
      <c r="R23" s="832" t="s">
        <v>332</v>
      </c>
      <c r="S23" s="833"/>
      <c r="T23" s="256"/>
      <c r="U23" s="834"/>
      <c r="V23" s="835"/>
      <c r="W23" s="835"/>
      <c r="X23" s="835"/>
      <c r="Y23" s="836"/>
    </row>
    <row r="24" spans="2:25" ht="15" customHeight="1" x14ac:dyDescent="0.15">
      <c r="B24" s="814" t="s">
        <v>333</v>
      </c>
      <c r="C24" s="816"/>
      <c r="D24" s="733"/>
      <c r="E24" s="735"/>
      <c r="F24" s="814" t="s">
        <v>334</v>
      </c>
      <c r="G24" s="816"/>
      <c r="H24" s="335"/>
      <c r="I24" s="335"/>
      <c r="J24" s="814" t="s">
        <v>333</v>
      </c>
      <c r="K24" s="816"/>
      <c r="L24" s="733"/>
      <c r="M24" s="735"/>
      <c r="N24" s="814" t="s">
        <v>334</v>
      </c>
      <c r="O24" s="816"/>
      <c r="P24" s="335"/>
      <c r="Q24" s="335"/>
      <c r="R24" s="832" t="s">
        <v>333</v>
      </c>
      <c r="S24" s="837"/>
      <c r="T24" s="842"/>
      <c r="U24" s="843"/>
      <c r="V24" s="832" t="s">
        <v>334</v>
      </c>
      <c r="W24" s="837"/>
      <c r="X24" s="844"/>
      <c r="Y24" s="844"/>
    </row>
    <row r="25" spans="2:25" ht="15" customHeight="1" x14ac:dyDescent="0.15">
      <c r="B25" s="845" t="s">
        <v>335</v>
      </c>
      <c r="C25" s="845"/>
      <c r="D25" s="228"/>
      <c r="E25" s="254" t="s">
        <v>336</v>
      </c>
      <c r="F25" s="846"/>
      <c r="G25" s="846"/>
      <c r="H25" s="846"/>
      <c r="I25" s="846"/>
      <c r="J25" s="845" t="s">
        <v>335</v>
      </c>
      <c r="K25" s="845"/>
      <c r="L25" s="228"/>
      <c r="M25" s="254" t="s">
        <v>336</v>
      </c>
      <c r="N25" s="846"/>
      <c r="O25" s="846"/>
      <c r="P25" s="846"/>
      <c r="Q25" s="846"/>
      <c r="R25" s="847" t="s">
        <v>335</v>
      </c>
      <c r="S25" s="847"/>
      <c r="T25" s="256"/>
      <c r="U25" s="255" t="s">
        <v>336</v>
      </c>
      <c r="V25" s="841"/>
      <c r="W25" s="841"/>
      <c r="X25" s="841"/>
      <c r="Y25" s="841"/>
    </row>
    <row r="26" spans="2:25" s="23" customFormat="1" ht="14.1" customHeight="1" x14ac:dyDescent="0.15">
      <c r="B26" s="848"/>
      <c r="C26" s="848"/>
      <c r="D26" s="848"/>
      <c r="E26" s="848"/>
      <c r="F26" s="848"/>
      <c r="G26" s="848"/>
      <c r="H26" s="848"/>
      <c r="I26" s="848"/>
      <c r="J26" s="790"/>
      <c r="K26" s="790"/>
      <c r="L26" s="790"/>
      <c r="M26" s="790"/>
      <c r="N26" s="790"/>
      <c r="O26" s="790"/>
      <c r="P26" s="790"/>
      <c r="Q26" s="790"/>
      <c r="R26" s="851"/>
      <c r="S26" s="852"/>
      <c r="T26" s="852"/>
      <c r="U26" s="852"/>
      <c r="V26" s="852"/>
      <c r="W26" s="852"/>
      <c r="X26" s="852"/>
      <c r="Y26" s="853"/>
    </row>
    <row r="27" spans="2:25" s="23" customFormat="1" ht="14.1" customHeight="1" x14ac:dyDescent="0.15">
      <c r="B27" s="799"/>
      <c r="C27" s="799"/>
      <c r="D27" s="799"/>
      <c r="E27" s="799"/>
      <c r="F27" s="799"/>
      <c r="G27" s="799"/>
      <c r="H27" s="799"/>
      <c r="I27" s="799"/>
      <c r="J27" s="790"/>
      <c r="K27" s="790"/>
      <c r="L27" s="790"/>
      <c r="M27" s="790"/>
      <c r="N27" s="790"/>
      <c r="O27" s="790"/>
      <c r="P27" s="790"/>
      <c r="Q27" s="790"/>
      <c r="R27" s="854"/>
      <c r="S27" s="849"/>
      <c r="T27" s="849"/>
      <c r="U27" s="849"/>
      <c r="V27" s="849"/>
      <c r="W27" s="849"/>
      <c r="X27" s="849"/>
      <c r="Y27" s="850"/>
    </row>
    <row r="28" spans="2:25" s="23" customFormat="1" ht="14.1" customHeight="1" x14ac:dyDescent="0.15">
      <c r="B28" s="799"/>
      <c r="C28" s="799"/>
      <c r="D28" s="799"/>
      <c r="E28" s="799"/>
      <c r="F28" s="799"/>
      <c r="G28" s="799"/>
      <c r="H28" s="799"/>
      <c r="I28" s="799"/>
      <c r="J28" s="790"/>
      <c r="K28" s="790"/>
      <c r="L28" s="790"/>
      <c r="M28" s="790"/>
      <c r="N28" s="790"/>
      <c r="O28" s="790"/>
      <c r="P28" s="790"/>
      <c r="Q28" s="790"/>
      <c r="R28" s="854"/>
      <c r="S28" s="849"/>
      <c r="T28" s="849"/>
      <c r="U28" s="849"/>
      <c r="V28" s="849"/>
      <c r="W28" s="849"/>
      <c r="X28" s="849"/>
      <c r="Y28" s="850"/>
    </row>
    <row r="29" spans="2:25" s="23" customFormat="1" ht="14.1" customHeight="1" x14ac:dyDescent="0.15">
      <c r="B29" s="799"/>
      <c r="C29" s="799"/>
      <c r="D29" s="799"/>
      <c r="E29" s="799"/>
      <c r="F29" s="799"/>
      <c r="G29" s="799"/>
      <c r="H29" s="799"/>
      <c r="I29" s="799"/>
      <c r="J29" s="790"/>
      <c r="K29" s="790"/>
      <c r="L29" s="790"/>
      <c r="M29" s="790"/>
      <c r="N29" s="790"/>
      <c r="O29" s="790"/>
      <c r="P29" s="790"/>
      <c r="Q29" s="790"/>
      <c r="R29" s="854"/>
      <c r="S29" s="849"/>
      <c r="T29" s="849"/>
      <c r="U29" s="849"/>
      <c r="V29" s="849"/>
      <c r="W29" s="849"/>
      <c r="X29" s="849"/>
      <c r="Y29" s="850"/>
    </row>
    <row r="30" spans="2:25" s="23" customFormat="1" ht="14.1" customHeight="1" x14ac:dyDescent="0.15">
      <c r="B30" s="799"/>
      <c r="C30" s="799"/>
      <c r="D30" s="799"/>
      <c r="E30" s="799"/>
      <c r="F30" s="799"/>
      <c r="G30" s="799"/>
      <c r="H30" s="799"/>
      <c r="I30" s="799"/>
      <c r="J30" s="790"/>
      <c r="K30" s="790"/>
      <c r="L30" s="790"/>
      <c r="M30" s="790"/>
      <c r="N30" s="790"/>
      <c r="O30" s="790"/>
      <c r="P30" s="790"/>
      <c r="Q30" s="790"/>
      <c r="R30" s="854"/>
      <c r="S30" s="849"/>
      <c r="T30" s="849"/>
      <c r="U30" s="849"/>
      <c r="V30" s="849"/>
      <c r="W30" s="849"/>
      <c r="X30" s="849"/>
      <c r="Y30" s="850"/>
    </row>
    <row r="31" spans="2:25" s="23" customFormat="1" ht="14.1" customHeight="1" x14ac:dyDescent="0.15">
      <c r="B31" s="799"/>
      <c r="C31" s="799"/>
      <c r="D31" s="799"/>
      <c r="E31" s="799"/>
      <c r="F31" s="799"/>
      <c r="G31" s="799"/>
      <c r="H31" s="799"/>
      <c r="I31" s="799"/>
      <c r="J31" s="790"/>
      <c r="K31" s="790"/>
      <c r="L31" s="790"/>
      <c r="M31" s="790"/>
      <c r="N31" s="790"/>
      <c r="O31" s="790"/>
      <c r="P31" s="790"/>
      <c r="Q31" s="790"/>
      <c r="R31" s="854"/>
      <c r="S31" s="849"/>
      <c r="T31" s="849"/>
      <c r="U31" s="849"/>
      <c r="V31" s="849"/>
      <c r="W31" s="849"/>
      <c r="X31" s="849"/>
      <c r="Y31" s="850"/>
    </row>
    <row r="32" spans="2:25" s="23" customFormat="1" ht="14.1" customHeight="1" x14ac:dyDescent="0.15">
      <c r="B32" s="799"/>
      <c r="C32" s="799"/>
      <c r="D32" s="799"/>
      <c r="E32" s="799"/>
      <c r="F32" s="799"/>
      <c r="G32" s="799"/>
      <c r="H32" s="799"/>
      <c r="I32" s="799"/>
      <c r="J32" s="790"/>
      <c r="K32" s="790"/>
      <c r="L32" s="790"/>
      <c r="M32" s="790"/>
      <c r="N32" s="790"/>
      <c r="O32" s="790"/>
      <c r="P32" s="790"/>
      <c r="Q32" s="790"/>
      <c r="R32" s="854"/>
      <c r="S32" s="849"/>
      <c r="T32" s="849"/>
      <c r="U32" s="849"/>
      <c r="V32" s="849"/>
      <c r="W32" s="849"/>
      <c r="X32" s="849"/>
      <c r="Y32" s="850"/>
    </row>
    <row r="33" spans="2:25" s="23" customFormat="1" ht="14.1" customHeight="1" x14ac:dyDescent="0.15">
      <c r="B33" s="799"/>
      <c r="C33" s="799"/>
      <c r="D33" s="799"/>
      <c r="E33" s="799"/>
      <c r="F33" s="799"/>
      <c r="G33" s="799"/>
      <c r="H33" s="799"/>
      <c r="I33" s="799"/>
      <c r="J33" s="790"/>
      <c r="K33" s="790"/>
      <c r="L33" s="790"/>
      <c r="M33" s="790"/>
      <c r="N33" s="790"/>
      <c r="O33" s="790"/>
      <c r="P33" s="790"/>
      <c r="Q33" s="790"/>
      <c r="R33" s="854"/>
      <c r="S33" s="849"/>
      <c r="T33" s="849"/>
      <c r="U33" s="849"/>
      <c r="V33" s="849"/>
      <c r="W33" s="849"/>
      <c r="X33" s="849"/>
      <c r="Y33" s="850"/>
    </row>
    <row r="34" spans="2:25" s="23" customFormat="1" ht="14.1" customHeight="1" x14ac:dyDescent="0.15">
      <c r="B34" s="799"/>
      <c r="C34" s="799"/>
      <c r="D34" s="799"/>
      <c r="E34" s="799"/>
      <c r="F34" s="799"/>
      <c r="G34" s="799"/>
      <c r="H34" s="799"/>
      <c r="I34" s="799"/>
      <c r="J34" s="790"/>
      <c r="K34" s="790"/>
      <c r="L34" s="790"/>
      <c r="M34" s="790"/>
      <c r="N34" s="790"/>
      <c r="O34" s="790"/>
      <c r="P34" s="790"/>
      <c r="Q34" s="790"/>
      <c r="R34" s="854"/>
      <c r="S34" s="849"/>
      <c r="T34" s="849"/>
      <c r="U34" s="849"/>
      <c r="V34" s="849"/>
      <c r="W34" s="849"/>
      <c r="X34" s="849"/>
      <c r="Y34" s="850"/>
    </row>
    <row r="35" spans="2:25" s="23" customFormat="1" ht="14.1" customHeight="1" x14ac:dyDescent="0.15">
      <c r="B35" s="799"/>
      <c r="C35" s="799"/>
      <c r="D35" s="799"/>
      <c r="E35" s="799"/>
      <c r="F35" s="799"/>
      <c r="G35" s="799"/>
      <c r="H35" s="799"/>
      <c r="I35" s="799"/>
      <c r="J35" s="790"/>
      <c r="K35" s="790"/>
      <c r="L35" s="790"/>
      <c r="M35" s="790"/>
      <c r="N35" s="790"/>
      <c r="O35" s="790"/>
      <c r="P35" s="790"/>
      <c r="Q35" s="790"/>
      <c r="R35" s="854"/>
      <c r="S35" s="849"/>
      <c r="T35" s="849"/>
      <c r="U35" s="849"/>
      <c r="V35" s="849"/>
      <c r="W35" s="849"/>
      <c r="X35" s="849"/>
      <c r="Y35" s="850"/>
    </row>
    <row r="36" spans="2:25" s="23" customFormat="1" ht="14.1" customHeight="1" x14ac:dyDescent="0.15">
      <c r="B36" s="799"/>
      <c r="C36" s="799"/>
      <c r="D36" s="799"/>
      <c r="E36" s="799"/>
      <c r="F36" s="799"/>
      <c r="G36" s="799"/>
      <c r="H36" s="799"/>
      <c r="I36" s="799"/>
      <c r="J36" s="790"/>
      <c r="K36" s="790"/>
      <c r="L36" s="790"/>
      <c r="M36" s="790"/>
      <c r="N36" s="790"/>
      <c r="O36" s="790"/>
      <c r="P36" s="790"/>
      <c r="Q36" s="790"/>
      <c r="R36" s="854"/>
      <c r="S36" s="849"/>
      <c r="T36" s="849"/>
      <c r="U36" s="849"/>
      <c r="V36" s="849"/>
      <c r="W36" s="849"/>
      <c r="X36" s="849"/>
      <c r="Y36" s="850"/>
    </row>
    <row r="37" spans="2:25" s="23" customFormat="1" ht="14.1" customHeight="1" x14ac:dyDescent="0.15">
      <c r="B37" s="799"/>
      <c r="C37" s="799"/>
      <c r="D37" s="799"/>
      <c r="E37" s="799"/>
      <c r="F37" s="799"/>
      <c r="G37" s="799"/>
      <c r="H37" s="799"/>
      <c r="I37" s="799"/>
      <c r="J37" s="790"/>
      <c r="K37" s="790"/>
      <c r="L37" s="790"/>
      <c r="M37" s="790"/>
      <c r="N37" s="790"/>
      <c r="O37" s="790"/>
      <c r="P37" s="790"/>
      <c r="Q37" s="790"/>
      <c r="R37" s="854"/>
      <c r="S37" s="849"/>
      <c r="T37" s="849"/>
      <c r="U37" s="849"/>
      <c r="V37" s="849"/>
      <c r="W37" s="849"/>
      <c r="X37" s="849"/>
      <c r="Y37" s="850"/>
    </row>
    <row r="38" spans="2:25" s="23" customFormat="1" ht="14.1" customHeight="1" x14ac:dyDescent="0.15">
      <c r="B38" s="799"/>
      <c r="C38" s="799"/>
      <c r="D38" s="799"/>
      <c r="E38" s="799"/>
      <c r="F38" s="799"/>
      <c r="G38" s="799"/>
      <c r="H38" s="799"/>
      <c r="I38" s="799"/>
      <c r="J38" s="790"/>
      <c r="K38" s="790"/>
      <c r="L38" s="790"/>
      <c r="M38" s="790"/>
      <c r="N38" s="790"/>
      <c r="O38" s="790"/>
      <c r="P38" s="790"/>
      <c r="Q38" s="790"/>
      <c r="R38" s="855"/>
      <c r="S38" s="856"/>
      <c r="T38" s="856"/>
      <c r="U38" s="856"/>
      <c r="V38" s="856"/>
      <c r="W38" s="856"/>
      <c r="X38" s="856"/>
      <c r="Y38" s="857"/>
    </row>
    <row r="39" spans="2:25" ht="15" customHeight="1" x14ac:dyDescent="0.15">
      <c r="B39" s="24"/>
      <c r="C39" s="26" t="s">
        <v>337</v>
      </c>
      <c r="D39" s="23"/>
      <c r="E39" s="24"/>
      <c r="F39" s="24"/>
      <c r="G39" s="24"/>
      <c r="H39" s="24"/>
      <c r="I39" s="24"/>
      <c r="J39" s="21"/>
      <c r="K39" s="21"/>
      <c r="L39" s="21"/>
      <c r="M39" s="21"/>
      <c r="N39" s="21"/>
      <c r="O39" s="21"/>
      <c r="P39" s="21"/>
      <c r="Q39" s="21"/>
      <c r="R39" s="253"/>
      <c r="S39" s="253"/>
      <c r="T39" s="253"/>
      <c r="U39" s="253"/>
      <c r="V39" s="253"/>
      <c r="W39" s="253"/>
      <c r="X39" s="253"/>
      <c r="Y39" s="253"/>
    </row>
    <row r="40" spans="2:25" ht="15" customHeight="1" x14ac:dyDescent="0.15">
      <c r="B40" s="21"/>
      <c r="C40" s="25" t="s">
        <v>338</v>
      </c>
      <c r="D40" s="23"/>
      <c r="E40" s="23"/>
      <c r="F40" s="23"/>
      <c r="G40" s="23"/>
      <c r="H40" s="23"/>
      <c r="I40" s="23"/>
      <c r="J40" s="23"/>
      <c r="K40" s="23"/>
      <c r="L40" s="23"/>
      <c r="M40" s="23"/>
      <c r="N40" s="23"/>
      <c r="O40" s="21"/>
      <c r="P40" s="25"/>
      <c r="Q40" s="23"/>
      <c r="R40" s="23"/>
      <c r="S40" s="23"/>
      <c r="T40" s="23"/>
      <c r="U40" s="23"/>
      <c r="V40" s="23"/>
      <c r="W40" s="23"/>
      <c r="X40" s="23"/>
      <c r="Y40" s="23"/>
    </row>
    <row r="41" spans="2:25" ht="15" customHeight="1" x14ac:dyDescent="0.15">
      <c r="C41" s="25" t="s">
        <v>339</v>
      </c>
      <c r="E41" s="25"/>
      <c r="F41" s="21"/>
      <c r="G41" s="23"/>
      <c r="H41" s="23"/>
      <c r="I41" s="23"/>
      <c r="J41" s="23"/>
      <c r="K41" s="23"/>
      <c r="L41" s="22"/>
      <c r="M41" s="23"/>
      <c r="N41" s="23"/>
      <c r="O41" s="23"/>
      <c r="P41" s="21"/>
      <c r="Q41" s="25"/>
      <c r="R41" s="21"/>
      <c r="S41" s="23"/>
      <c r="T41" s="23"/>
      <c r="U41" s="23"/>
      <c r="V41" s="23"/>
      <c r="W41" s="23"/>
      <c r="X41" s="23"/>
      <c r="Y41" s="23"/>
    </row>
    <row r="42" spans="2:25" ht="15" customHeight="1" x14ac:dyDescent="0.15">
      <c r="D42" s="21"/>
      <c r="E42" s="25"/>
      <c r="F42" s="23"/>
      <c r="G42" s="23"/>
      <c r="H42" s="23"/>
      <c r="I42" s="23"/>
      <c r="J42" s="23"/>
      <c r="K42" s="23"/>
      <c r="L42" s="23"/>
      <c r="M42" s="23"/>
      <c r="N42" s="23"/>
      <c r="O42" s="23"/>
      <c r="P42" s="21"/>
      <c r="Q42" s="25"/>
      <c r="R42" s="23"/>
      <c r="S42" s="23"/>
      <c r="T42" s="23"/>
      <c r="U42" s="23"/>
      <c r="V42" s="23"/>
      <c r="W42" s="23"/>
      <c r="X42" s="23"/>
      <c r="Y42" s="23"/>
    </row>
    <row r="43" spans="2:25" s="23" customFormat="1" ht="14.1" customHeight="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2:25" s="23" customFormat="1" ht="14.1" customHeight="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2:25" s="23" customFormat="1" ht="14.1"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2:25" s="23" customFormat="1" ht="14.1" customHeight="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2:25" s="23" customFormat="1" ht="14.1"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2:25" s="23" customFormat="1" ht="14.1"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2:26" s="23" customFormat="1" ht="14.1" customHeight="1"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2:26" s="23" customFormat="1" ht="14.1" customHeight="1"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2:26" s="23" customFormat="1" ht="14.1" customHeight="1"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2:26" s="23" customFormat="1" ht="14.1" customHeight="1"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2:26" s="23" customFormat="1" ht="14.1" customHeight="1"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2:26" s="23" customFormat="1" ht="14.1" customHeight="1"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2:26" s="23" customFormat="1" ht="14.1" customHeight="1"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2:26" s="23" customFormat="1" ht="14.1" customHeight="1"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2:26" s="23" customFormat="1" ht="15" customHeight="1"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2:26" ht="15" customHeight="1" x14ac:dyDescent="0.15">
      <c r="Z58" s="23"/>
    </row>
    <row r="59" spans="2:26" ht="27.95" customHeight="1" x14ac:dyDescent="0.15">
      <c r="Z59" s="23"/>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340</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0" t="s">
        <v>341</v>
      </c>
      <c r="C6" s="883" t="s">
        <v>342</v>
      </c>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E4F3-A3DC-46A7-B999-ADB2E4855ACB}">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340</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0" t="s">
        <v>341</v>
      </c>
      <c r="C6" s="883" t="s">
        <v>342</v>
      </c>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1E24-6940-49CF-9098-B11F2D1E1E2D}">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340</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0" t="s">
        <v>341</v>
      </c>
      <c r="C6" s="883" t="s">
        <v>342</v>
      </c>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E55A0-CA87-4DF6-90C3-F25D5C97C4E8}">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340</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0" t="s">
        <v>341</v>
      </c>
      <c r="C6" s="883" t="s">
        <v>342</v>
      </c>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82437-CE02-44EE-BAEC-756B6D6C2B2C}">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340</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0" t="s">
        <v>341</v>
      </c>
      <c r="C6" s="883" t="s">
        <v>342</v>
      </c>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B09A-3878-449E-88C4-039A9FA5BF25}">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340</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0" t="s">
        <v>341</v>
      </c>
      <c r="C6" s="883" t="s">
        <v>342</v>
      </c>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1.2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17BF-30EE-450C-B9C7-58A202E3B2DE}">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344</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1" t="s">
        <v>341</v>
      </c>
      <c r="C6" s="900" t="s">
        <v>342</v>
      </c>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c r="AE6" s="901"/>
      <c r="AF6" s="901"/>
      <c r="AG6" s="901"/>
      <c r="AH6" s="901"/>
      <c r="AI6" s="902"/>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285B-0EA0-4AFA-B6F5-0EC50B3B3C41}">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344</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1" t="s">
        <v>341</v>
      </c>
      <c r="C6" s="900" t="s">
        <v>342</v>
      </c>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c r="AE6" s="901"/>
      <c r="AF6" s="901"/>
      <c r="AG6" s="901"/>
      <c r="AH6" s="901"/>
      <c r="AI6" s="902"/>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344</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1" t="s">
        <v>341</v>
      </c>
      <c r="C6" s="900" t="s">
        <v>342</v>
      </c>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c r="AE6" s="901"/>
      <c r="AF6" s="901"/>
      <c r="AG6" s="901"/>
      <c r="AH6" s="901"/>
      <c r="AI6" s="902"/>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875B7-61C0-409C-AE20-208AE03CFB32}">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12" t="s">
        <v>344</v>
      </c>
      <c r="C3" s="512"/>
      <c r="D3" s="512"/>
      <c r="E3" s="858"/>
      <c r="F3" s="858"/>
      <c r="G3" s="858"/>
      <c r="H3" s="858"/>
      <c r="I3" s="858"/>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859" t="s">
        <v>60</v>
      </c>
      <c r="C4" s="860"/>
      <c r="D4" s="861"/>
      <c r="E4" s="862" t="str">
        <f>'様式A-1'!D3</f>
        <v>ムクノトンネル　クダリ</v>
      </c>
      <c r="F4" s="863"/>
      <c r="G4" s="863"/>
      <c r="H4" s="863"/>
      <c r="I4" s="864"/>
      <c r="J4" s="865" t="s">
        <v>61</v>
      </c>
      <c r="K4" s="866"/>
      <c r="L4" s="867"/>
      <c r="M4" s="868" t="str">
        <f>'様式A-1'!J3</f>
        <v>山口県道57号下関港線（下り）</v>
      </c>
      <c r="N4" s="869"/>
      <c r="O4" s="869"/>
      <c r="P4" s="869"/>
      <c r="Q4" s="869"/>
      <c r="R4" s="870"/>
      <c r="S4" s="736" t="s">
        <v>296</v>
      </c>
      <c r="T4" s="737"/>
      <c r="U4" s="737"/>
      <c r="V4" s="738"/>
      <c r="W4" s="871" t="str">
        <f>'様式B (1)'!$S$3</f>
        <v>アジア航測株式会社</v>
      </c>
      <c r="X4" s="872"/>
      <c r="Y4" s="872"/>
      <c r="Z4" s="872"/>
      <c r="AA4" s="872"/>
      <c r="AB4" s="873"/>
      <c r="AC4" s="499" t="s">
        <v>250</v>
      </c>
      <c r="AD4" s="500"/>
      <c r="AE4" s="501"/>
      <c r="AF4" s="874">
        <f>'様式B (1)'!$P$2</f>
        <v>45890</v>
      </c>
      <c r="AG4" s="875"/>
      <c r="AH4" s="875"/>
      <c r="AI4" s="876"/>
    </row>
    <row r="5" spans="2:35" ht="20.100000000000001" customHeight="1" x14ac:dyDescent="0.15">
      <c r="B5" s="888" t="s">
        <v>167</v>
      </c>
      <c r="C5" s="889"/>
      <c r="D5" s="890"/>
      <c r="E5" s="891" t="str">
        <f>'様式A-1'!D4</f>
        <v>椋野トンネル（下り）</v>
      </c>
      <c r="F5" s="892"/>
      <c r="G5" s="892"/>
      <c r="H5" s="892"/>
      <c r="I5" s="893"/>
      <c r="J5" s="894" t="s">
        <v>168</v>
      </c>
      <c r="K5" s="895"/>
      <c r="L5" s="896"/>
      <c r="M5" s="868" t="str">
        <f>'様式A-1'!R3</f>
        <v>山口県
下関土木建築事務所</v>
      </c>
      <c r="N5" s="869"/>
      <c r="O5" s="869"/>
      <c r="P5" s="869"/>
      <c r="Q5" s="869"/>
      <c r="R5" s="870"/>
      <c r="S5" s="739"/>
      <c r="T5" s="740"/>
      <c r="U5" s="740"/>
      <c r="V5" s="741"/>
      <c r="W5" s="897" t="str">
        <f>'様式B (1)'!S4</f>
        <v>飯田　琢巳</v>
      </c>
      <c r="X5" s="898"/>
      <c r="Y5" s="898"/>
      <c r="Z5" s="898"/>
      <c r="AA5" s="898"/>
      <c r="AB5" s="899"/>
      <c r="AC5" s="502"/>
      <c r="AD5" s="503"/>
      <c r="AE5" s="504"/>
      <c r="AF5" s="877"/>
      <c r="AG5" s="878"/>
      <c r="AH5" s="878"/>
      <c r="AI5" s="879"/>
    </row>
    <row r="6" spans="2:35" ht="26.25" customHeight="1" x14ac:dyDescent="0.2">
      <c r="B6" s="881" t="s">
        <v>341</v>
      </c>
      <c r="C6" s="900" t="s">
        <v>342</v>
      </c>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c r="AE6" s="901"/>
      <c r="AF6" s="901"/>
      <c r="AG6" s="901"/>
      <c r="AH6" s="901"/>
      <c r="AI6" s="902"/>
    </row>
    <row r="7" spans="2:35" ht="35.450000000000003" customHeight="1" x14ac:dyDescent="0.15">
      <c r="B7" s="881"/>
      <c r="C7" s="3"/>
      <c r="D7" s="3"/>
      <c r="E7" s="3"/>
      <c r="F7" s="3"/>
      <c r="G7" s="3"/>
      <c r="H7" s="3"/>
      <c r="I7" s="79"/>
      <c r="J7" s="3"/>
      <c r="K7" s="3"/>
      <c r="L7" s="3"/>
      <c r="M7" s="3"/>
      <c r="N7" s="3"/>
      <c r="O7" s="3"/>
      <c r="P7" s="3"/>
      <c r="Q7" s="80"/>
      <c r="R7" s="79"/>
      <c r="S7" s="3"/>
      <c r="T7" s="3"/>
      <c r="U7" s="3"/>
      <c r="V7" s="3"/>
      <c r="W7" s="79"/>
      <c r="X7" s="79"/>
      <c r="Y7" s="79"/>
      <c r="Z7" s="79"/>
      <c r="AA7" s="79"/>
      <c r="AB7" s="3"/>
      <c r="AC7" s="3"/>
      <c r="AD7" s="3"/>
      <c r="AE7" s="3"/>
      <c r="AF7" s="3"/>
      <c r="AG7" s="3"/>
      <c r="AH7" s="3"/>
      <c r="AI7" s="81"/>
    </row>
    <row r="8" spans="2:35" ht="35.450000000000003" customHeight="1" x14ac:dyDescent="0.15">
      <c r="B8" s="881"/>
      <c r="C8" s="3"/>
      <c r="D8" s="3"/>
      <c r="E8" s="3"/>
      <c r="F8" s="3"/>
      <c r="G8" s="3"/>
      <c r="H8" s="3"/>
      <c r="I8" s="79"/>
      <c r="J8" s="3"/>
      <c r="K8" s="3"/>
      <c r="L8" s="3"/>
      <c r="M8" s="3"/>
      <c r="N8" s="3"/>
      <c r="O8" s="3"/>
      <c r="P8" s="3"/>
      <c r="Q8" s="80"/>
      <c r="R8" s="79"/>
      <c r="S8" s="3"/>
      <c r="T8" s="3"/>
      <c r="U8" s="3"/>
      <c r="V8" s="3"/>
      <c r="W8" s="79"/>
      <c r="X8" s="79"/>
      <c r="Y8" s="79"/>
      <c r="Z8" s="79"/>
      <c r="AA8" s="79"/>
      <c r="AB8" s="3"/>
      <c r="AC8" s="3"/>
      <c r="AD8" s="3"/>
      <c r="AE8" s="3"/>
      <c r="AF8" s="3"/>
      <c r="AG8" s="3"/>
      <c r="AH8" s="3"/>
      <c r="AI8" s="81"/>
    </row>
    <row r="9" spans="2:35" ht="35.450000000000003" customHeight="1" x14ac:dyDescent="0.15">
      <c r="B9" s="881"/>
      <c r="C9" s="3"/>
      <c r="D9" s="3"/>
      <c r="E9" s="3"/>
      <c r="F9" s="3"/>
      <c r="G9" s="3"/>
      <c r="H9" s="3"/>
      <c r="I9" s="79"/>
      <c r="J9" s="3"/>
      <c r="K9" s="3"/>
      <c r="L9" s="3"/>
      <c r="M9" s="3"/>
      <c r="N9" s="3"/>
      <c r="O9" s="3"/>
      <c r="P9" s="3"/>
      <c r="Q9" s="80"/>
      <c r="R9" s="79"/>
      <c r="S9" s="3"/>
      <c r="T9" s="3"/>
      <c r="U9" s="3"/>
      <c r="V9" s="3"/>
      <c r="W9" s="79"/>
      <c r="X9" s="79"/>
      <c r="Y9" s="79"/>
      <c r="Z9" s="79"/>
      <c r="AA9" s="79"/>
      <c r="AB9" s="3"/>
      <c r="AC9" s="3"/>
      <c r="AD9" s="3"/>
      <c r="AE9" s="3"/>
      <c r="AF9" s="3"/>
      <c r="AG9" s="3"/>
      <c r="AH9" s="3"/>
      <c r="AI9" s="81"/>
    </row>
    <row r="10" spans="2:35" ht="35.450000000000003" customHeight="1" x14ac:dyDescent="0.15">
      <c r="B10" s="881"/>
      <c r="C10" s="3"/>
      <c r="D10" s="3"/>
      <c r="E10" s="3"/>
      <c r="F10" s="3"/>
      <c r="G10" s="3"/>
      <c r="H10" s="3"/>
      <c r="I10" s="79"/>
      <c r="J10" s="3"/>
      <c r="K10" s="3"/>
      <c r="L10" s="3"/>
      <c r="M10" s="3"/>
      <c r="N10" s="3"/>
      <c r="O10" s="3"/>
      <c r="P10" s="3"/>
      <c r="Q10" s="80"/>
      <c r="R10" s="79"/>
      <c r="S10" s="3"/>
      <c r="T10" s="3"/>
      <c r="U10" s="3"/>
      <c r="V10" s="3"/>
      <c r="W10" s="79"/>
      <c r="X10" s="79"/>
      <c r="Y10" s="79"/>
      <c r="Z10" s="79"/>
      <c r="AA10" s="79"/>
      <c r="AB10" s="3"/>
      <c r="AC10" s="3"/>
      <c r="AD10" s="3"/>
      <c r="AE10" s="3"/>
      <c r="AF10" s="3"/>
      <c r="AG10" s="3"/>
      <c r="AH10" s="3"/>
      <c r="AI10" s="81"/>
    </row>
    <row r="11" spans="2:35" ht="35.450000000000003" customHeight="1" x14ac:dyDescent="0.15">
      <c r="B11" s="881"/>
      <c r="C11" s="3"/>
      <c r="D11" s="3"/>
      <c r="E11" s="3"/>
      <c r="F11" s="3"/>
      <c r="G11" s="3"/>
      <c r="H11" s="3"/>
      <c r="I11" s="79"/>
      <c r="J11" s="3"/>
      <c r="K11" s="3"/>
      <c r="L11" s="3"/>
      <c r="M11" s="3"/>
      <c r="N11" s="3"/>
      <c r="O11" s="3"/>
      <c r="P11" s="3"/>
      <c r="Q11" s="79"/>
      <c r="R11" s="79"/>
      <c r="S11" s="3"/>
      <c r="T11" s="3"/>
      <c r="U11" s="3"/>
      <c r="V11" s="3"/>
      <c r="W11" s="79"/>
      <c r="X11" s="79"/>
      <c r="Y11" s="79"/>
      <c r="Z11" s="79"/>
      <c r="AA11" s="79"/>
      <c r="AB11" s="3"/>
      <c r="AC11" s="3"/>
      <c r="AD11" s="3"/>
      <c r="AE11" s="3"/>
      <c r="AF11" s="3"/>
      <c r="AG11" s="3"/>
      <c r="AH11" s="3"/>
      <c r="AI11" s="81"/>
    </row>
    <row r="12" spans="2:35" ht="35.450000000000003" customHeight="1" x14ac:dyDescent="0.15">
      <c r="B12" s="881"/>
      <c r="C12" s="3"/>
      <c r="D12" s="3"/>
      <c r="E12" s="3"/>
      <c r="F12" s="79"/>
      <c r="G12" s="79"/>
      <c r="H12" s="3"/>
      <c r="I12" s="3"/>
      <c r="J12" s="3"/>
      <c r="K12" s="3"/>
      <c r="L12" s="3"/>
      <c r="M12" s="3"/>
      <c r="N12" s="3"/>
      <c r="O12" s="3"/>
      <c r="P12" s="3"/>
      <c r="Q12" s="79"/>
      <c r="R12" s="3"/>
      <c r="S12" s="3"/>
      <c r="T12" s="3"/>
      <c r="U12" s="3"/>
      <c r="V12" s="3"/>
      <c r="W12" s="79"/>
      <c r="X12" s="79"/>
      <c r="Y12" s="79"/>
      <c r="Z12" s="79"/>
      <c r="AA12" s="79"/>
      <c r="AB12" s="3"/>
      <c r="AC12" s="3"/>
      <c r="AD12" s="3"/>
      <c r="AE12" s="3"/>
      <c r="AF12" s="3"/>
      <c r="AG12" s="3"/>
      <c r="AH12" s="3"/>
      <c r="AI12" s="81"/>
    </row>
    <row r="13" spans="2:35" ht="35.450000000000003" customHeight="1" x14ac:dyDescent="0.15">
      <c r="B13" s="881"/>
      <c r="C13" s="3"/>
      <c r="D13" s="3"/>
      <c r="E13" s="3"/>
      <c r="F13" s="79"/>
      <c r="G13" s="79"/>
      <c r="H13" s="79"/>
      <c r="I13" s="3"/>
      <c r="J13" s="3"/>
      <c r="K13" s="3"/>
      <c r="L13" s="3"/>
      <c r="M13" s="3"/>
      <c r="N13" s="3"/>
      <c r="O13" s="3"/>
      <c r="P13" s="3"/>
      <c r="Q13" s="79"/>
      <c r="R13" s="3"/>
      <c r="S13" s="3"/>
      <c r="T13" s="3"/>
      <c r="U13" s="3"/>
      <c r="V13" s="3"/>
      <c r="W13" s="79"/>
      <c r="X13" s="79"/>
      <c r="Y13" s="79"/>
      <c r="Z13" s="79"/>
      <c r="AA13" s="79"/>
      <c r="AB13" s="3"/>
      <c r="AC13" s="3"/>
      <c r="AD13" s="3"/>
      <c r="AE13" s="3"/>
      <c r="AF13" s="3"/>
      <c r="AG13" s="3"/>
      <c r="AH13" s="3"/>
      <c r="AI13" s="81"/>
    </row>
    <row r="14" spans="2:35" ht="35.450000000000003" customHeight="1" x14ac:dyDescent="0.15">
      <c r="B14" s="881"/>
      <c r="C14" s="79"/>
      <c r="D14" s="3"/>
      <c r="E14" s="3"/>
      <c r="F14" s="79"/>
      <c r="G14" s="79"/>
      <c r="H14" s="79"/>
      <c r="I14" s="3"/>
      <c r="J14" s="3"/>
      <c r="K14" s="3"/>
      <c r="L14" s="3"/>
      <c r="M14" s="3"/>
      <c r="N14" s="3"/>
      <c r="O14" s="3"/>
      <c r="P14" s="3"/>
      <c r="Q14" s="79"/>
      <c r="R14" s="79"/>
      <c r="S14" s="3"/>
      <c r="T14" s="3"/>
      <c r="U14" s="3"/>
      <c r="V14" s="3"/>
      <c r="W14" s="79"/>
      <c r="X14" s="79"/>
      <c r="Y14" s="79"/>
      <c r="Z14" s="79"/>
      <c r="AA14" s="79"/>
      <c r="AB14" s="3"/>
      <c r="AC14" s="3"/>
      <c r="AD14" s="3"/>
      <c r="AE14" s="3"/>
      <c r="AF14" s="3"/>
      <c r="AG14" s="3"/>
      <c r="AH14" s="3"/>
      <c r="AI14" s="81"/>
    </row>
    <row r="15" spans="2:35" ht="35.450000000000003" customHeight="1" x14ac:dyDescent="0.15">
      <c r="B15" s="881"/>
      <c r="C15" s="79"/>
      <c r="D15" s="3"/>
      <c r="E15" s="3"/>
      <c r="F15" s="79"/>
      <c r="G15" s="79"/>
      <c r="H15" s="79"/>
      <c r="I15" s="3"/>
      <c r="J15" s="3"/>
      <c r="K15" s="3"/>
      <c r="L15" s="3"/>
      <c r="M15" s="3"/>
      <c r="N15" s="3"/>
      <c r="O15" s="3"/>
      <c r="P15" s="3"/>
      <c r="Q15" s="79"/>
      <c r="R15" s="79"/>
      <c r="S15" s="3"/>
      <c r="T15" s="3"/>
      <c r="U15" s="3"/>
      <c r="V15" s="3"/>
      <c r="W15" s="79"/>
      <c r="X15" s="79"/>
      <c r="Y15" s="79"/>
      <c r="Z15" s="79"/>
      <c r="AA15" s="79"/>
      <c r="AB15" s="3"/>
      <c r="AC15" s="3"/>
      <c r="AD15" s="3"/>
      <c r="AE15" s="3"/>
      <c r="AF15" s="3"/>
      <c r="AG15" s="3"/>
      <c r="AH15" s="3"/>
      <c r="AI15" s="81"/>
    </row>
    <row r="16" spans="2:35" ht="35.450000000000003" customHeight="1" x14ac:dyDescent="0.15">
      <c r="B16" s="881"/>
      <c r="C16" s="79"/>
      <c r="D16" s="3"/>
      <c r="E16" s="3"/>
      <c r="F16" s="79"/>
      <c r="G16" s="79"/>
      <c r="H16" s="79"/>
      <c r="I16" s="3"/>
      <c r="J16" s="3"/>
      <c r="K16" s="3"/>
      <c r="L16" s="3"/>
      <c r="M16" s="3"/>
      <c r="N16" s="3"/>
      <c r="O16" s="3"/>
      <c r="P16" s="3"/>
      <c r="Q16" s="79"/>
      <c r="R16" s="79"/>
      <c r="S16" s="3"/>
      <c r="T16" s="3"/>
      <c r="U16" s="3"/>
      <c r="V16" s="3"/>
      <c r="W16" s="79"/>
      <c r="X16" s="79"/>
      <c r="Y16" s="79"/>
      <c r="Z16" s="79"/>
      <c r="AA16" s="79"/>
      <c r="AB16" s="3"/>
      <c r="AC16" s="3"/>
      <c r="AD16" s="3"/>
      <c r="AE16" s="3"/>
      <c r="AF16" s="3"/>
      <c r="AG16" s="3"/>
      <c r="AH16" s="3"/>
      <c r="AI16" s="81"/>
    </row>
    <row r="17" spans="2:35" ht="22.5" customHeight="1" x14ac:dyDescent="0.15">
      <c r="B17" s="881"/>
      <c r="C17" s="79"/>
      <c r="D17" s="3"/>
      <c r="E17" s="82"/>
      <c r="H17" s="83"/>
      <c r="I17" s="83"/>
      <c r="J17" s="83"/>
      <c r="K17" s="83"/>
      <c r="L17" s="83"/>
      <c r="M17" s="3"/>
      <c r="N17" s="3"/>
      <c r="O17" s="3"/>
      <c r="P17" s="3"/>
      <c r="Q17" s="79"/>
      <c r="R17" s="79"/>
      <c r="S17" s="3"/>
      <c r="T17" s="3"/>
      <c r="U17" s="3"/>
      <c r="V17" s="3"/>
      <c r="W17" s="79"/>
      <c r="X17" s="79"/>
      <c r="Y17" s="79"/>
      <c r="Z17" s="79"/>
      <c r="AA17" s="79"/>
      <c r="AI17" s="84"/>
    </row>
    <row r="18" spans="2:35" ht="78.75" customHeight="1" x14ac:dyDescent="0.15">
      <c r="B18" s="882"/>
      <c r="C18" s="85"/>
      <c r="D18" s="86"/>
      <c r="E18" s="87"/>
      <c r="F18" s="88"/>
      <c r="G18" s="88"/>
      <c r="H18" s="86"/>
      <c r="I18" s="86"/>
      <c r="J18" s="86"/>
      <c r="K18" s="86"/>
      <c r="L18" s="86"/>
      <c r="M18" s="86"/>
      <c r="N18" s="86"/>
      <c r="O18" s="86"/>
      <c r="P18" s="86"/>
      <c r="Q18" s="86"/>
      <c r="R18" s="86"/>
      <c r="S18" s="89"/>
      <c r="T18" s="89"/>
      <c r="U18" s="89"/>
      <c r="V18" s="886" t="s">
        <v>343</v>
      </c>
      <c r="W18" s="886"/>
      <c r="X18" s="886"/>
      <c r="Y18" s="886"/>
      <c r="Z18" s="886"/>
      <c r="AA18" s="886"/>
      <c r="AB18" s="886"/>
      <c r="AC18" s="886"/>
      <c r="AD18" s="886"/>
      <c r="AE18" s="886"/>
      <c r="AF18" s="886"/>
      <c r="AG18" s="886"/>
      <c r="AH18" s="886"/>
      <c r="AI18" s="887"/>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pageSetUpPr fitToPage="1"/>
  </sheetPr>
  <dimension ref="B1:CH53"/>
  <sheetViews>
    <sheetView showGridLines="0" showZeros="0" view="pageBreakPreview" topLeftCell="V1"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PS</v>
      </c>
      <c r="AW5" s="35">
        <f>R7</f>
        <v>2.5</v>
      </c>
      <c r="AX5" s="47" t="str">
        <f>AM35</f>
        <v>Ⅱ</v>
      </c>
      <c r="AY5" s="47">
        <f>Y37</f>
        <v>0</v>
      </c>
      <c r="AZ5" s="47">
        <f t="shared" ref="AZ5:BJ5" si="0">Z37</f>
        <v>0</v>
      </c>
      <c r="BA5" s="47">
        <f t="shared" si="0"/>
        <v>0</v>
      </c>
      <c r="BB5" s="47">
        <f>AB37</f>
        <v>0</v>
      </c>
      <c r="BC5" s="47">
        <f t="shared" si="0"/>
        <v>0</v>
      </c>
      <c r="BD5" s="47">
        <f>AD37</f>
        <v>0</v>
      </c>
      <c r="BE5" s="47">
        <f>AE37</f>
        <v>1</v>
      </c>
      <c r="BF5" s="47">
        <f t="shared" si="0"/>
        <v>0</v>
      </c>
      <c r="BG5" s="47">
        <f t="shared" si="0"/>
        <v>0</v>
      </c>
      <c r="BH5" s="47">
        <f t="shared" si="0"/>
        <v>0</v>
      </c>
      <c r="BI5" s="47">
        <f>AI37</f>
        <v>0</v>
      </c>
      <c r="BJ5" s="47">
        <f t="shared" si="0"/>
        <v>0</v>
      </c>
      <c r="BK5" s="277" t="str">
        <f>IF(Y37&gt;0,R7,"")</f>
        <v/>
      </c>
      <c r="BL5" s="36" t="str">
        <f>IF(Y37&gt;0,"",IF(Z37&gt;0,R7,""))</f>
        <v/>
      </c>
      <c r="BM5" s="36" t="str">
        <f>IF(Y37+Z37&gt;0,"",IF(AA37&gt;0,R7,""))</f>
        <v/>
      </c>
      <c r="BN5" s="36" t="str">
        <f>IF(Y37+Z37+AA37&gt;0,"",IF(AB37&gt;0,R7,""))</f>
        <v/>
      </c>
      <c r="BO5" s="47">
        <f>AC35</f>
        <v>0</v>
      </c>
      <c r="BP5" s="47">
        <f t="shared" ref="BP5:BQ5" si="1">AD35</f>
        <v>0</v>
      </c>
      <c r="BQ5" s="47">
        <f t="shared" si="1"/>
        <v>1.1599999999999999</v>
      </c>
      <c r="BR5" s="47">
        <f>AF35</f>
        <v>0</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616</v>
      </c>
      <c r="O7" s="915"/>
      <c r="P7" s="956" t="s">
        <v>367</v>
      </c>
      <c r="Q7" s="942"/>
      <c r="R7" s="958">
        <v>2.5</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469</v>
      </c>
      <c r="M11" s="905"/>
      <c r="N11" s="904" t="s">
        <v>507</v>
      </c>
      <c r="O11" s="905"/>
      <c r="P11" s="904" t="s">
        <v>471</v>
      </c>
      <c r="Q11" s="905"/>
      <c r="R11" s="844" t="s">
        <v>472</v>
      </c>
      <c r="S11" s="844"/>
      <c r="T11" s="844"/>
      <c r="U11" s="904" t="s">
        <v>629</v>
      </c>
      <c r="V11" s="905"/>
      <c r="W11" s="904" t="s">
        <v>629</v>
      </c>
      <c r="X11" s="905"/>
      <c r="Y11" s="46"/>
      <c r="Z11" s="46"/>
      <c r="AA11" s="46"/>
      <c r="AB11" s="46"/>
      <c r="AC11" s="52"/>
      <c r="AD11" s="52"/>
      <c r="AE11" s="52">
        <v>1.1599999999999999</v>
      </c>
      <c r="AF11" s="52"/>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c r="L12" s="904"/>
      <c r="M12" s="905"/>
      <c r="N12" s="904"/>
      <c r="O12" s="905"/>
      <c r="P12" s="904"/>
      <c r="Q12" s="905"/>
      <c r="R12" s="844"/>
      <c r="S12" s="844"/>
      <c r="T12" s="844"/>
      <c r="U12" s="904"/>
      <c r="V12" s="905"/>
      <c r="W12" s="904"/>
      <c r="X12" s="905"/>
      <c r="Y12" s="46"/>
      <c r="Z12" s="46"/>
      <c r="AA12" s="46"/>
      <c r="AB12" s="46"/>
      <c r="AC12" s="52"/>
      <c r="AD12" s="52"/>
      <c r="AE12" s="52"/>
      <c r="AF12" s="52"/>
      <c r="AG12" s="52"/>
      <c r="AH12" s="52"/>
      <c r="AI12" s="52"/>
      <c r="AJ12" s="52"/>
      <c r="AK12" s="914"/>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1.1599999999999999</v>
      </c>
      <c r="AF35" s="109">
        <f t="shared" si="7"/>
        <v>0</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1</v>
      </c>
      <c r="AF37" s="935">
        <f t="shared" si="8"/>
        <v>0</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8" t="s">
        <v>932</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9"/>
      <c r="AL39" s="979"/>
      <c r="AM39" s="979"/>
      <c r="AN39" s="979"/>
      <c r="AO39" s="980"/>
      <c r="AP39" s="2"/>
    </row>
    <row r="40" spans="2:86" ht="12" customHeight="1" x14ac:dyDescent="0.15">
      <c r="B40" s="944"/>
      <c r="C40" s="949"/>
      <c r="D40" s="947"/>
      <c r="E40" s="947"/>
      <c r="F40" s="947"/>
      <c r="G40" s="947"/>
      <c r="H40" s="947"/>
      <c r="I40" s="947"/>
      <c r="J40" s="947"/>
      <c r="K40" s="972"/>
      <c r="L40" s="973"/>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3"/>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1"/>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11"/>
  <conditionalFormatting sqref="Y11:AB28">
    <cfRule type="expression" dxfId="1108" priority="2">
      <formula>$AQ11=2</formula>
    </cfRule>
  </conditionalFormatting>
  <conditionalFormatting sqref="Y29:AB29">
    <cfRule type="expression" dxfId="1107" priority="37">
      <formula>$AQ28=2</formula>
    </cfRule>
  </conditionalFormatting>
  <conditionalFormatting sqref="Y30:AB31">
    <cfRule type="expression" dxfId="1106" priority="33">
      <formula>$AQ28=2</formula>
    </cfRule>
  </conditionalFormatting>
  <conditionalFormatting sqref="Y32:AB32">
    <cfRule type="expression" dxfId="1105" priority="31">
      <formula>$AQ29=2</formula>
    </cfRule>
  </conditionalFormatting>
  <conditionalFormatting sqref="Y33:AB33">
    <cfRule type="expression" dxfId="1104" priority="29">
      <formula>$AQ29=2</formula>
    </cfRule>
  </conditionalFormatting>
  <conditionalFormatting sqref="Y34:AB34">
    <cfRule type="expression" dxfId="1103" priority="27">
      <formula>$AQ29=2</formula>
    </cfRule>
  </conditionalFormatting>
  <conditionalFormatting sqref="Y11:AF28">
    <cfRule type="expression" dxfId="1102" priority="1">
      <formula>$AQ11=3</formula>
    </cfRule>
  </conditionalFormatting>
  <conditionalFormatting sqref="Y29:AF29">
    <cfRule type="expression" dxfId="1101" priority="38">
      <formula>$AQ28=3</formula>
    </cfRule>
  </conditionalFormatting>
  <conditionalFormatting sqref="Y30:AF31">
    <cfRule type="expression" dxfId="1100" priority="34">
      <formula>$AQ28=3</formula>
    </cfRule>
  </conditionalFormatting>
  <conditionalFormatting sqref="Y32:AF32">
    <cfRule type="expression" dxfId="1099" priority="32">
      <formula>$AQ29=3</formula>
    </cfRule>
  </conditionalFormatting>
  <conditionalFormatting sqref="Y33:AF33">
    <cfRule type="expression" dxfId="1098" priority="30">
      <formula>$AQ29=3</formula>
    </cfRule>
  </conditionalFormatting>
  <conditionalFormatting sqref="Y34:AF34">
    <cfRule type="expression" dxfId="1097" priority="28">
      <formula>$AQ29=3</formula>
    </cfRule>
  </conditionalFormatting>
  <conditionalFormatting sqref="AC11:AJ28">
    <cfRule type="expression" dxfId="1096" priority="43">
      <formula>$AQ11=1</formula>
    </cfRule>
  </conditionalFormatting>
  <conditionalFormatting sqref="AC29:AJ29">
    <cfRule type="expression" dxfId="1095" priority="132">
      <formula>$AQ28=1</formula>
    </cfRule>
  </conditionalFormatting>
  <conditionalFormatting sqref="AC30:AJ31">
    <cfRule type="expression" dxfId="1094" priority="116">
      <formula>$AQ28=1</formula>
    </cfRule>
  </conditionalFormatting>
  <conditionalFormatting sqref="AC32:AJ32">
    <cfRule type="expression" dxfId="1093" priority="108">
      <formula>$AQ29=1</formula>
    </cfRule>
  </conditionalFormatting>
  <conditionalFormatting sqref="AC33:AJ33">
    <cfRule type="expression" dxfId="1092" priority="100">
      <formula>$AQ29=1</formula>
    </cfRule>
  </conditionalFormatting>
  <conditionalFormatting sqref="AC34:AJ34">
    <cfRule type="expression" dxfId="1091" priority="92">
      <formula>$AQ29=1</formula>
    </cfRule>
  </conditionalFormatting>
  <conditionalFormatting sqref="AG11:AJ28">
    <cfRule type="expression" dxfId="1090" priority="45">
      <formula>$AQ11=2</formula>
    </cfRule>
  </conditionalFormatting>
  <conditionalFormatting sqref="AG29:AJ29">
    <cfRule type="expression" dxfId="1089" priority="126">
      <formula>$AQ28=2</formula>
    </cfRule>
  </conditionalFormatting>
  <conditionalFormatting sqref="AG30:AJ31">
    <cfRule type="expression" dxfId="1088" priority="110">
      <formula>$AQ28=2</formula>
    </cfRule>
  </conditionalFormatting>
  <conditionalFormatting sqref="AG32:AJ32">
    <cfRule type="expression" dxfId="1087" priority="102">
      <formula>$AQ29=2</formula>
    </cfRule>
  </conditionalFormatting>
  <conditionalFormatting sqref="AG33:AJ33">
    <cfRule type="expression" dxfId="1086" priority="94">
      <formula>$AQ29=2</formula>
    </cfRule>
  </conditionalFormatting>
  <conditionalFormatting sqref="AG34:AJ34">
    <cfRule type="expression" dxfId="1085"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F358A-41BE-4A24-AF85-60C9662EA655}">
  <sheetPr>
    <pageSetUpPr fitToPage="1"/>
  </sheetPr>
  <dimension ref="B1:CH53"/>
  <sheetViews>
    <sheetView showGridLines="0" showZeros="0" view="pageBreakPreview" topLeftCell="N5"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v>
      </c>
      <c r="AW5" s="35">
        <f>R7</f>
        <v>9</v>
      </c>
      <c r="AX5" s="47" t="str">
        <f>AM35</f>
        <v>Ⅱ</v>
      </c>
      <c r="AY5" s="47">
        <f>Y37</f>
        <v>0</v>
      </c>
      <c r="AZ5" s="47">
        <f t="shared" ref="AZ5:BJ5" si="0">Z37</f>
        <v>0</v>
      </c>
      <c r="BA5" s="47">
        <f>AA37</f>
        <v>0</v>
      </c>
      <c r="BB5" s="47">
        <f>AB37</f>
        <v>0</v>
      </c>
      <c r="BC5" s="47">
        <f t="shared" si="0"/>
        <v>0</v>
      </c>
      <c r="BD5" s="47">
        <f>AD37</f>
        <v>0</v>
      </c>
      <c r="BE5" s="47">
        <f>AE37</f>
        <v>0</v>
      </c>
      <c r="BF5" s="47">
        <f t="shared" si="0"/>
        <v>2</v>
      </c>
      <c r="BG5" s="47">
        <f t="shared" si="0"/>
        <v>0</v>
      </c>
      <c r="BH5" s="47">
        <f t="shared" si="0"/>
        <v>0</v>
      </c>
      <c r="BI5" s="47">
        <f>AI37</f>
        <v>0</v>
      </c>
      <c r="BJ5" s="47">
        <f t="shared" si="0"/>
        <v>1</v>
      </c>
      <c r="BK5" s="47">
        <f>IF(Y37&gt;0,R7,0)</f>
        <v>0</v>
      </c>
      <c r="BL5" s="36" t="str">
        <f>IF(Y37&gt;0,"",IF(Z37&gt;0,R7,""))</f>
        <v/>
      </c>
      <c r="BM5" s="36" t="str">
        <f>IF(Y37+Z37&gt;0,"",IF(AA37&gt;0,R7,""))</f>
        <v/>
      </c>
      <c r="BN5" s="36" t="str">
        <f>IF(Y37+Z37+AA37&gt;0,"",IF(AB37&gt;0,R7,""))</f>
        <v/>
      </c>
      <c r="BO5" s="47">
        <f>AC35</f>
        <v>0</v>
      </c>
      <c r="BP5" s="47">
        <f t="shared" ref="BP5:BQ5" si="1">AD35</f>
        <v>0</v>
      </c>
      <c r="BQ5" s="47">
        <f t="shared" si="1"/>
        <v>0</v>
      </c>
      <c r="BR5" s="47">
        <f>AF35</f>
        <v>1.6</v>
      </c>
      <c r="BS5" s="47">
        <f>AG35</f>
        <v>0</v>
      </c>
      <c r="BT5" s="47">
        <f>AH35</f>
        <v>0</v>
      </c>
      <c r="BU5" s="47">
        <f>AI35</f>
        <v>0</v>
      </c>
      <c r="BV5" s="47">
        <f>AJ35</f>
        <v>4.45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621</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464</v>
      </c>
      <c r="S11" s="844"/>
      <c r="T11" s="844"/>
      <c r="U11" s="904" t="s">
        <v>623</v>
      </c>
      <c r="V11" s="905"/>
      <c r="W11" s="904" t="s">
        <v>623</v>
      </c>
      <c r="X11" s="905"/>
      <c r="Y11" s="46"/>
      <c r="Z11" s="46"/>
      <c r="AA11" s="46"/>
      <c r="AB11" s="46"/>
      <c r="AC11" s="52"/>
      <c r="AD11" s="52"/>
      <c r="AE11" s="52"/>
      <c r="AF11" s="52">
        <v>0.95</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0.65</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462</v>
      </c>
      <c r="O13" s="905"/>
      <c r="P13" s="904" t="s">
        <v>480</v>
      </c>
      <c r="Q13" s="905"/>
      <c r="R13" s="917" t="s">
        <v>500</v>
      </c>
      <c r="S13" s="918"/>
      <c r="T13" s="919"/>
      <c r="U13" s="904" t="s">
        <v>623</v>
      </c>
      <c r="V13" s="905"/>
      <c r="W13" s="904" t="s">
        <v>623</v>
      </c>
      <c r="X13" s="905"/>
      <c r="Y13" s="46"/>
      <c r="Z13" s="46"/>
      <c r="AA13" s="46"/>
      <c r="AB13" s="46"/>
      <c r="AC13" s="52"/>
      <c r="AD13" s="52"/>
      <c r="AE13" s="52"/>
      <c r="AF13" s="52"/>
      <c r="AG13" s="52"/>
      <c r="AH13" s="52"/>
      <c r="AI13" s="52"/>
      <c r="AJ13" s="52">
        <v>4.45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495</v>
      </c>
      <c r="O14" s="905"/>
      <c r="P14" s="904" t="s">
        <v>471</v>
      </c>
      <c r="Q14" s="905"/>
      <c r="R14" s="917" t="s">
        <v>506</v>
      </c>
      <c r="S14" s="918"/>
      <c r="T14" s="919"/>
      <c r="U14" s="904" t="s">
        <v>623</v>
      </c>
      <c r="V14" s="905"/>
      <c r="W14" s="904" t="s">
        <v>628</v>
      </c>
      <c r="X14" s="905"/>
      <c r="Y14" s="46"/>
      <c r="Z14" s="46"/>
      <c r="AA14" s="46"/>
      <c r="AB14" s="46"/>
      <c r="AC14" s="52"/>
      <c r="AD14" s="52"/>
      <c r="AE14" s="52"/>
      <c r="AF14" s="52"/>
      <c r="AG14" s="52"/>
      <c r="AH14" s="52"/>
      <c r="AI14" s="52"/>
      <c r="AJ14" s="52"/>
      <c r="AK14" s="914" t="s">
        <v>918</v>
      </c>
      <c r="AL14" s="915"/>
      <c r="AM14" s="915"/>
      <c r="AN14" s="915"/>
      <c r="AO14" s="916"/>
      <c r="AP14" s="2"/>
      <c r="AQ14" s="51">
        <f t="shared" si="2"/>
        <v>2</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1.6</v>
      </c>
      <c r="AG35" s="109">
        <f t="shared" si="7"/>
        <v>0</v>
      </c>
      <c r="AH35" s="109">
        <f t="shared" si="7"/>
        <v>0</v>
      </c>
      <c r="AI35" s="109">
        <f t="shared" si="7"/>
        <v>0</v>
      </c>
      <c r="AJ35" s="110">
        <f t="shared" si="7"/>
        <v>4.45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2</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84" priority="2">
      <formula>$AQ11=2</formula>
    </cfRule>
  </conditionalFormatting>
  <conditionalFormatting sqref="Y29:AB29">
    <cfRule type="expression" dxfId="1083" priority="11">
      <formula>$AQ28=2</formula>
    </cfRule>
  </conditionalFormatting>
  <conditionalFormatting sqref="Y30:AB31">
    <cfRule type="expression" dxfId="1082" priority="9">
      <formula>$AQ28=2</formula>
    </cfRule>
  </conditionalFormatting>
  <conditionalFormatting sqref="Y32:AB32">
    <cfRule type="expression" dxfId="1081" priority="7">
      <formula>$AQ29=2</formula>
    </cfRule>
  </conditionalFormatting>
  <conditionalFormatting sqref="Y33:AB33">
    <cfRule type="expression" dxfId="1080" priority="5">
      <formula>$AQ29=2</formula>
    </cfRule>
  </conditionalFormatting>
  <conditionalFormatting sqref="Y34:AB34">
    <cfRule type="expression" dxfId="1079" priority="3">
      <formula>$AQ29=2</formula>
    </cfRule>
  </conditionalFormatting>
  <conditionalFormatting sqref="Y11:AF28">
    <cfRule type="expression" dxfId="1078" priority="1">
      <formula>$AQ11=3</formula>
    </cfRule>
  </conditionalFormatting>
  <conditionalFormatting sqref="Y29:AF29">
    <cfRule type="expression" dxfId="1077" priority="12">
      <formula>$AQ28=3</formula>
    </cfRule>
  </conditionalFormatting>
  <conditionalFormatting sqref="Y30:AF31">
    <cfRule type="expression" dxfId="1076" priority="10">
      <formula>$AQ28=3</formula>
    </cfRule>
  </conditionalFormatting>
  <conditionalFormatting sqref="Y32:AF32">
    <cfRule type="expression" dxfId="1075" priority="8">
      <formula>$AQ29=3</formula>
    </cfRule>
  </conditionalFormatting>
  <conditionalFormatting sqref="Y33:AF33">
    <cfRule type="expression" dxfId="1074" priority="6">
      <formula>$AQ29=3</formula>
    </cfRule>
  </conditionalFormatting>
  <conditionalFormatting sqref="Y34:AF34">
    <cfRule type="expression" dxfId="1073" priority="4">
      <formula>$AQ29=3</formula>
    </cfRule>
  </conditionalFormatting>
  <conditionalFormatting sqref="AC11:AJ28">
    <cfRule type="expression" dxfId="1072" priority="13">
      <formula>$AQ11=1</formula>
    </cfRule>
  </conditionalFormatting>
  <conditionalFormatting sqref="AC29:AJ29">
    <cfRule type="expression" dxfId="1071" priority="24">
      <formula>$AQ28=1</formula>
    </cfRule>
  </conditionalFormatting>
  <conditionalFormatting sqref="AC30:AJ31">
    <cfRule type="expression" dxfId="1070" priority="22">
      <formula>$AQ28=1</formula>
    </cfRule>
  </conditionalFormatting>
  <conditionalFormatting sqref="AC32:AJ32">
    <cfRule type="expression" dxfId="1069" priority="20">
      <formula>$AQ29=1</formula>
    </cfRule>
  </conditionalFormatting>
  <conditionalFormatting sqref="AC33:AJ33">
    <cfRule type="expression" dxfId="1068" priority="18">
      <formula>$AQ29=1</formula>
    </cfRule>
  </conditionalFormatting>
  <conditionalFormatting sqref="AC34:AJ34">
    <cfRule type="expression" dxfId="1067" priority="16">
      <formula>$AQ29=1</formula>
    </cfRule>
  </conditionalFormatting>
  <conditionalFormatting sqref="AG11:AJ28">
    <cfRule type="expression" dxfId="1066" priority="14">
      <formula>$AQ11=2</formula>
    </cfRule>
  </conditionalFormatting>
  <conditionalFormatting sqref="AG29:AJ29">
    <cfRule type="expression" dxfId="1065" priority="23">
      <formula>$AQ28=2</formula>
    </cfRule>
  </conditionalFormatting>
  <conditionalFormatting sqref="AG30:AJ31">
    <cfRule type="expression" dxfId="1064" priority="21">
      <formula>$AQ28=2</formula>
    </cfRule>
  </conditionalFormatting>
  <conditionalFormatting sqref="AG32:AJ32">
    <cfRule type="expression" dxfId="1063" priority="19">
      <formula>$AQ29=2</formula>
    </cfRule>
  </conditionalFormatting>
  <conditionalFormatting sqref="AG33:AJ33">
    <cfRule type="expression" dxfId="1062" priority="17">
      <formula>$AQ29=2</formula>
    </cfRule>
  </conditionalFormatting>
  <conditionalFormatting sqref="AG34:AJ34">
    <cfRule type="expression" dxfId="1061" priority="15">
      <formula>$AQ29=2</formula>
    </cfRule>
  </conditionalFormatting>
  <dataValidations count="2">
    <dataValidation type="list" allowBlank="1" showInputMessage="1" showErrorMessage="1" sqref="Y11:AB34" xr:uid="{C333F038-1EFB-4365-9C4C-2D46D93F9295}">
      <formula1>"〇,"</formula1>
    </dataValidation>
    <dataValidation type="list" allowBlank="1" showInputMessage="1" showErrorMessage="1" sqref="N11:O34" xr:uid="{5BA54629-3B2C-4CCF-9E07-ABEF2E5684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AAF12E-5CF0-4695-BF85-97B1C0903DA1}">
          <x14:formula1>
            <xm:f>'(参考)リスト'!$G$16:$G$19</xm:f>
          </x14:formula1>
          <xm:sqref>AM35:AO38</xm:sqref>
        </x14:dataValidation>
        <x14:dataValidation type="list" allowBlank="1" showInputMessage="1" showErrorMessage="1" xr:uid="{F6CA4BF2-7E98-4F9B-9C29-CA471D113AF6}">
          <x14:formula1>
            <xm:f>'(参考)リスト'!$B$16:$B$21</xm:f>
          </x14:formula1>
          <xm:sqref>L11:M34</xm:sqref>
        </x14:dataValidation>
        <x14:dataValidation type="list" allowBlank="1" showInputMessage="1" showErrorMessage="1" xr:uid="{36234AA8-39EA-45CD-9458-50E2AFC86F4D}">
          <x14:formula1>
            <xm:f>'(参考)リスト'!$E$16:$E$27</xm:f>
          </x14:formula1>
          <xm:sqref>R11:T34</xm:sqref>
        </x14:dataValidation>
        <x14:dataValidation type="list" allowBlank="1" showInputMessage="1" showErrorMessage="1" xr:uid="{624A8A94-C8D9-4F99-90C8-0F02AA110CD9}">
          <x14:formula1>
            <xm:f>'(参考)リスト'!$D$16:$D$18</xm:f>
          </x14:formula1>
          <xm:sqref>P11:Q34</xm:sqref>
        </x14:dataValidation>
        <x14:dataValidation type="list" allowBlank="1" showInputMessage="1" showErrorMessage="1" xr:uid="{47B085C2-C129-47C9-B11E-9FDCF17F2BBD}">
          <x14:formula1>
            <xm:f>'(参考)リスト'!$F$16:$F$21</xm:f>
          </x14:formula1>
          <xm:sqref>U11:X34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4309-9140-42EA-AAA6-20EA52FA205C}">
  <sheetPr>
    <pageSetUpPr fitToPage="1"/>
  </sheetPr>
  <dimension ref="B1:CH53"/>
  <sheetViews>
    <sheetView showGridLines="0" showZeros="0" view="pageBreakPreview" topLeftCell="A11"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v>
      </c>
      <c r="AW5" s="35">
        <f>R7</f>
        <v>8.8000000000000007</v>
      </c>
      <c r="AX5" s="47" t="str">
        <f>AM35</f>
        <v>Ⅱ</v>
      </c>
      <c r="AY5" s="47">
        <f>Y37</f>
        <v>0</v>
      </c>
      <c r="AZ5" s="47">
        <f>Z37</f>
        <v>0</v>
      </c>
      <c r="BA5" s="47">
        <f>AA37</f>
        <v>0</v>
      </c>
      <c r="BB5" s="47">
        <f>AB37</f>
        <v>0</v>
      </c>
      <c r="BC5" s="47">
        <f t="shared" ref="BC5:BJ5" si="0">AC37</f>
        <v>0</v>
      </c>
      <c r="BD5" s="47">
        <f>AD37</f>
        <v>0</v>
      </c>
      <c r="BE5" s="47">
        <f>AE37</f>
        <v>0</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0.4</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633</v>
      </c>
      <c r="O7" s="915"/>
      <c r="P7" s="956" t="s">
        <v>367</v>
      </c>
      <c r="Q7" s="942"/>
      <c r="R7" s="958">
        <v>8.8000000000000007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464</v>
      </c>
      <c r="S11" s="844"/>
      <c r="T11" s="844"/>
      <c r="U11" s="904" t="s">
        <v>623</v>
      </c>
      <c r="V11" s="905"/>
      <c r="W11" s="904" t="s">
        <v>623</v>
      </c>
      <c r="X11" s="905"/>
      <c r="Y11" s="46"/>
      <c r="Z11" s="46"/>
      <c r="AA11" s="46"/>
      <c r="AB11" s="46"/>
      <c r="AC11" s="52"/>
      <c r="AD11" s="52"/>
      <c r="AE11" s="52"/>
      <c r="AF11" s="52">
        <v>0.4</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c r="L12" s="904"/>
      <c r="M12" s="905"/>
      <c r="N12" s="904"/>
      <c r="O12" s="905"/>
      <c r="P12" s="904"/>
      <c r="Q12" s="905"/>
      <c r="R12" s="844"/>
      <c r="S12" s="844"/>
      <c r="T12" s="844"/>
      <c r="U12" s="904"/>
      <c r="V12" s="905"/>
      <c r="W12" s="904"/>
      <c r="X12" s="905"/>
      <c r="Y12" s="46"/>
      <c r="Z12" s="46"/>
      <c r="AA12" s="46"/>
      <c r="AB12" s="46"/>
      <c r="AC12" s="52"/>
      <c r="AD12" s="52"/>
      <c r="AE12" s="52"/>
      <c r="AF12" s="52"/>
      <c r="AG12" s="52"/>
      <c r="AH12" s="52"/>
      <c r="AI12" s="52"/>
      <c r="AJ12" s="52"/>
      <c r="AK12" s="914"/>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0.4</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60" priority="2">
      <formula>$AQ11=2</formula>
    </cfRule>
  </conditionalFormatting>
  <conditionalFormatting sqref="Y29:AB29">
    <cfRule type="expression" dxfId="1059" priority="11">
      <formula>$AQ28=2</formula>
    </cfRule>
  </conditionalFormatting>
  <conditionalFormatting sqref="Y30:AB31">
    <cfRule type="expression" dxfId="1058" priority="9">
      <formula>$AQ28=2</formula>
    </cfRule>
  </conditionalFormatting>
  <conditionalFormatting sqref="Y32:AB32">
    <cfRule type="expression" dxfId="1057" priority="7">
      <formula>$AQ29=2</formula>
    </cfRule>
  </conditionalFormatting>
  <conditionalFormatting sqref="Y33:AB33">
    <cfRule type="expression" dxfId="1056" priority="5">
      <formula>$AQ29=2</formula>
    </cfRule>
  </conditionalFormatting>
  <conditionalFormatting sqref="Y34:AB34">
    <cfRule type="expression" dxfId="1055" priority="3">
      <formula>$AQ29=2</formula>
    </cfRule>
  </conditionalFormatting>
  <conditionalFormatting sqref="Y11:AF28">
    <cfRule type="expression" dxfId="1054" priority="1">
      <formula>$AQ11=3</formula>
    </cfRule>
  </conditionalFormatting>
  <conditionalFormatting sqref="Y29:AF29">
    <cfRule type="expression" dxfId="1053" priority="12">
      <formula>$AQ28=3</formula>
    </cfRule>
  </conditionalFormatting>
  <conditionalFormatting sqref="Y30:AF31">
    <cfRule type="expression" dxfId="1052" priority="10">
      <formula>$AQ28=3</formula>
    </cfRule>
  </conditionalFormatting>
  <conditionalFormatting sqref="Y32:AF32">
    <cfRule type="expression" dxfId="1051" priority="8">
      <formula>$AQ29=3</formula>
    </cfRule>
  </conditionalFormatting>
  <conditionalFormatting sqref="Y33:AF33">
    <cfRule type="expression" dxfId="1050" priority="6">
      <formula>$AQ29=3</formula>
    </cfRule>
  </conditionalFormatting>
  <conditionalFormatting sqref="Y34:AF34">
    <cfRule type="expression" dxfId="1049" priority="4">
      <formula>$AQ29=3</formula>
    </cfRule>
  </conditionalFormatting>
  <conditionalFormatting sqref="AC11:AJ28">
    <cfRule type="expression" dxfId="1048" priority="13">
      <formula>$AQ11=1</formula>
    </cfRule>
  </conditionalFormatting>
  <conditionalFormatting sqref="AC29:AJ29">
    <cfRule type="expression" dxfId="1047" priority="24">
      <formula>$AQ28=1</formula>
    </cfRule>
  </conditionalFormatting>
  <conditionalFormatting sqref="AC30:AJ31">
    <cfRule type="expression" dxfId="1046" priority="22">
      <formula>$AQ28=1</formula>
    </cfRule>
  </conditionalFormatting>
  <conditionalFormatting sqref="AC32:AJ32">
    <cfRule type="expression" dxfId="1045" priority="20">
      <formula>$AQ29=1</formula>
    </cfRule>
  </conditionalFormatting>
  <conditionalFormatting sqref="AC33:AJ33">
    <cfRule type="expression" dxfId="1044" priority="18">
      <formula>$AQ29=1</formula>
    </cfRule>
  </conditionalFormatting>
  <conditionalFormatting sqref="AC34:AJ34">
    <cfRule type="expression" dxfId="1043" priority="16">
      <formula>$AQ29=1</formula>
    </cfRule>
  </conditionalFormatting>
  <conditionalFormatting sqref="AG11:AJ28">
    <cfRule type="expression" dxfId="1042" priority="14">
      <formula>$AQ11=2</formula>
    </cfRule>
  </conditionalFormatting>
  <conditionalFormatting sqref="AG29:AJ29">
    <cfRule type="expression" dxfId="1041" priority="23">
      <formula>$AQ28=2</formula>
    </cfRule>
  </conditionalFormatting>
  <conditionalFormatting sqref="AG30:AJ31">
    <cfRule type="expression" dxfId="1040" priority="21">
      <formula>$AQ28=2</formula>
    </cfRule>
  </conditionalFormatting>
  <conditionalFormatting sqref="AG32:AJ32">
    <cfRule type="expression" dxfId="1039" priority="19">
      <formula>$AQ29=2</formula>
    </cfRule>
  </conditionalFormatting>
  <conditionalFormatting sqref="AG33:AJ33">
    <cfRule type="expression" dxfId="1038" priority="17">
      <formula>$AQ29=2</formula>
    </cfRule>
  </conditionalFormatting>
  <conditionalFormatting sqref="AG34:AJ34">
    <cfRule type="expression" dxfId="1037" priority="15">
      <formula>$AQ29=2</formula>
    </cfRule>
  </conditionalFormatting>
  <dataValidations count="2">
    <dataValidation type="list" allowBlank="1" showInputMessage="1" showErrorMessage="1" sqref="N11:O34" xr:uid="{0BA4EEF1-2488-4F44-8966-C3AC52C7D1B2}">
      <formula1>INDIRECT(L11)</formula1>
    </dataValidation>
    <dataValidation type="list" allowBlank="1" showInputMessage="1" showErrorMessage="1" sqref="Y11:AB34" xr:uid="{E29D3749-3991-474D-98C0-DC0D618F7E2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365C692-3C69-450E-909F-D20159A41D9C}">
          <x14:formula1>
            <xm:f>'(参考)リスト'!$F$16:$F$21</xm:f>
          </x14:formula1>
          <xm:sqref>U11:X34</xm:sqref>
        </x14:dataValidation>
        <x14:dataValidation type="list" allowBlank="1" showInputMessage="1" showErrorMessage="1" xr:uid="{C3465F3B-6DB1-4A0A-B0C5-3419236235A5}">
          <x14:formula1>
            <xm:f>'(参考)リスト'!$D$16:$D$18</xm:f>
          </x14:formula1>
          <xm:sqref>P11:Q34</xm:sqref>
        </x14:dataValidation>
        <x14:dataValidation type="list" allowBlank="1" showInputMessage="1" showErrorMessage="1" xr:uid="{09D50003-0DDA-4292-B7A4-6861AC57FB2B}">
          <x14:formula1>
            <xm:f>'(参考)リスト'!$E$16:$E$27</xm:f>
          </x14:formula1>
          <xm:sqref>R11:T34</xm:sqref>
        </x14:dataValidation>
        <x14:dataValidation type="list" allowBlank="1" showInputMessage="1" showErrorMessage="1" xr:uid="{90ED269B-E754-4C83-ABC9-C023502C3361}">
          <x14:formula1>
            <xm:f>'(参考)リスト'!$B$16:$B$21</xm:f>
          </x14:formula1>
          <xm:sqref>L11:M34</xm:sqref>
        </x14:dataValidation>
        <x14:dataValidation type="list" allowBlank="1" showInputMessage="1" showErrorMessage="1" xr:uid="{CD00773E-C6DA-47EF-8222-B4EFDA8C4C65}">
          <x14:formula1>
            <xm:f>'(参考)リスト'!$G$16:$G$19</xm:f>
          </x14:formula1>
          <xm:sqref>AM35:AO38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DA072-E7DD-46FC-B1EB-6D77D17A3A2B}">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v>
      </c>
      <c r="AW5" s="35">
        <f>R7</f>
        <v>9.1999999999999993</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0.02</v>
      </c>
      <c r="BS5" s="47">
        <f>AG35</f>
        <v>0</v>
      </c>
      <c r="BT5" s="47">
        <f>AH35</f>
        <v>0</v>
      </c>
      <c r="BU5" s="47">
        <f>AI35</f>
        <v>0</v>
      </c>
      <c r="BV5" s="47">
        <f>AJ35</f>
        <v>3.84</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635</v>
      </c>
      <c r="O7" s="915"/>
      <c r="P7" s="956" t="s">
        <v>367</v>
      </c>
      <c r="Q7" s="942"/>
      <c r="R7" s="958">
        <v>9.1999999999999993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506</v>
      </c>
      <c r="S11" s="844"/>
      <c r="T11" s="844"/>
      <c r="U11" s="904" t="s">
        <v>623</v>
      </c>
      <c r="V11" s="905"/>
      <c r="W11" s="904" t="s">
        <v>623</v>
      </c>
      <c r="X11" s="905"/>
      <c r="Y11" s="46"/>
      <c r="Z11" s="46"/>
      <c r="AA11" s="46"/>
      <c r="AB11" s="46"/>
      <c r="AC11" s="52"/>
      <c r="AD11" s="52"/>
      <c r="AE11" s="52"/>
      <c r="AF11" s="52">
        <v>0.02</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3.84</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497</v>
      </c>
      <c r="O13" s="905"/>
      <c r="P13" s="904" t="s">
        <v>471</v>
      </c>
      <c r="Q13" s="905"/>
      <c r="R13" s="917" t="s">
        <v>506</v>
      </c>
      <c r="S13" s="918"/>
      <c r="T13" s="919"/>
      <c r="U13" s="904" t="s">
        <v>623</v>
      </c>
      <c r="V13" s="905"/>
      <c r="W13" s="904" t="s">
        <v>628</v>
      </c>
      <c r="X13" s="905"/>
      <c r="Y13" s="46"/>
      <c r="Z13" s="46"/>
      <c r="AA13" s="46"/>
      <c r="AB13" s="46"/>
      <c r="AC13" s="52"/>
      <c r="AD13" s="52"/>
      <c r="AE13" s="52"/>
      <c r="AF13" s="52"/>
      <c r="AG13" s="52"/>
      <c r="AH13" s="52"/>
      <c r="AI13" s="52"/>
      <c r="AJ13" s="52"/>
      <c r="AK13" s="914" t="s">
        <v>919</v>
      </c>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0.02</v>
      </c>
      <c r="AG35" s="109">
        <f t="shared" si="7"/>
        <v>0</v>
      </c>
      <c r="AH35" s="109">
        <f t="shared" si="7"/>
        <v>0</v>
      </c>
      <c r="AI35" s="109">
        <f t="shared" si="7"/>
        <v>0</v>
      </c>
      <c r="AJ35" s="110">
        <f t="shared" si="7"/>
        <v>3.84</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36" priority="2">
      <formula>$AQ11=2</formula>
    </cfRule>
  </conditionalFormatting>
  <conditionalFormatting sqref="Y29:AB29">
    <cfRule type="expression" dxfId="1035" priority="11">
      <formula>$AQ28=2</formula>
    </cfRule>
  </conditionalFormatting>
  <conditionalFormatting sqref="Y30:AB31">
    <cfRule type="expression" dxfId="1034" priority="9">
      <formula>$AQ28=2</formula>
    </cfRule>
  </conditionalFormatting>
  <conditionalFormatting sqref="Y32:AB32">
    <cfRule type="expression" dxfId="1033" priority="7">
      <formula>$AQ29=2</formula>
    </cfRule>
  </conditionalFormatting>
  <conditionalFormatting sqref="Y33:AB33">
    <cfRule type="expression" dxfId="1032" priority="5">
      <formula>$AQ29=2</formula>
    </cfRule>
  </conditionalFormatting>
  <conditionalFormatting sqref="Y34:AB34">
    <cfRule type="expression" dxfId="1031" priority="3">
      <formula>$AQ29=2</formula>
    </cfRule>
  </conditionalFormatting>
  <conditionalFormatting sqref="Y11:AF28">
    <cfRule type="expression" dxfId="1030" priority="1">
      <formula>$AQ11=3</formula>
    </cfRule>
  </conditionalFormatting>
  <conditionalFormatting sqref="Y29:AF29">
    <cfRule type="expression" dxfId="1029" priority="12">
      <formula>$AQ28=3</formula>
    </cfRule>
  </conditionalFormatting>
  <conditionalFormatting sqref="Y30:AF31">
    <cfRule type="expression" dxfId="1028" priority="10">
      <formula>$AQ28=3</formula>
    </cfRule>
  </conditionalFormatting>
  <conditionalFormatting sqref="Y32:AF32">
    <cfRule type="expression" dxfId="1027" priority="8">
      <formula>$AQ29=3</formula>
    </cfRule>
  </conditionalFormatting>
  <conditionalFormatting sqref="Y33:AF33">
    <cfRule type="expression" dxfId="1026" priority="6">
      <formula>$AQ29=3</formula>
    </cfRule>
  </conditionalFormatting>
  <conditionalFormatting sqref="Y34:AF34">
    <cfRule type="expression" dxfId="1025" priority="4">
      <formula>$AQ29=3</formula>
    </cfRule>
  </conditionalFormatting>
  <conditionalFormatting sqref="AC11:AJ28">
    <cfRule type="expression" dxfId="1024" priority="13">
      <formula>$AQ11=1</formula>
    </cfRule>
  </conditionalFormatting>
  <conditionalFormatting sqref="AC29:AJ29">
    <cfRule type="expression" dxfId="1023" priority="24">
      <formula>$AQ28=1</formula>
    </cfRule>
  </conditionalFormatting>
  <conditionalFormatting sqref="AC30:AJ31">
    <cfRule type="expression" dxfId="1022" priority="22">
      <formula>$AQ28=1</formula>
    </cfRule>
  </conditionalFormatting>
  <conditionalFormatting sqref="AC32:AJ32">
    <cfRule type="expression" dxfId="1021" priority="20">
      <formula>$AQ29=1</formula>
    </cfRule>
  </conditionalFormatting>
  <conditionalFormatting sqref="AC33:AJ33">
    <cfRule type="expression" dxfId="1020" priority="18">
      <formula>$AQ29=1</formula>
    </cfRule>
  </conditionalFormatting>
  <conditionalFormatting sqref="AC34:AJ34">
    <cfRule type="expression" dxfId="1019" priority="16">
      <formula>$AQ29=1</formula>
    </cfRule>
  </conditionalFormatting>
  <conditionalFormatting sqref="AG11:AJ28">
    <cfRule type="expression" dxfId="1018" priority="14">
      <formula>$AQ11=2</formula>
    </cfRule>
  </conditionalFormatting>
  <conditionalFormatting sqref="AG29:AJ29">
    <cfRule type="expression" dxfId="1017" priority="23">
      <formula>$AQ28=2</formula>
    </cfRule>
  </conditionalFormatting>
  <conditionalFormatting sqref="AG30:AJ31">
    <cfRule type="expression" dxfId="1016" priority="21">
      <formula>$AQ28=2</formula>
    </cfRule>
  </conditionalFormatting>
  <conditionalFormatting sqref="AG32:AJ32">
    <cfRule type="expression" dxfId="1015" priority="19">
      <formula>$AQ29=2</formula>
    </cfRule>
  </conditionalFormatting>
  <conditionalFormatting sqref="AG33:AJ33">
    <cfRule type="expression" dxfId="1014" priority="17">
      <formula>$AQ29=2</formula>
    </cfRule>
  </conditionalFormatting>
  <conditionalFormatting sqref="AG34:AJ34">
    <cfRule type="expression" dxfId="1013" priority="15">
      <formula>$AQ29=2</formula>
    </cfRule>
  </conditionalFormatting>
  <dataValidations count="2">
    <dataValidation type="list" allowBlank="1" showInputMessage="1" showErrorMessage="1" sqref="Y11:AB34" xr:uid="{E4E47B60-D6B2-4E87-94B3-F2728057B415}">
      <formula1>"〇,"</formula1>
    </dataValidation>
    <dataValidation type="list" allowBlank="1" showInputMessage="1" showErrorMessage="1" sqref="N11:O34" xr:uid="{13A32E39-452D-42FA-81ED-8B9666DAB3F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6BD8CBF-8463-49DD-91FE-3E80A666FC7A}">
          <x14:formula1>
            <xm:f>'(参考)リスト'!$G$16:$G$19</xm:f>
          </x14:formula1>
          <xm:sqref>AM35:AO38</xm:sqref>
        </x14:dataValidation>
        <x14:dataValidation type="list" allowBlank="1" showInputMessage="1" showErrorMessage="1" xr:uid="{7842AB3E-AEAA-4DE6-8AEF-E02564DE1939}">
          <x14:formula1>
            <xm:f>'(参考)リスト'!$B$16:$B$21</xm:f>
          </x14:formula1>
          <xm:sqref>L11:M34</xm:sqref>
        </x14:dataValidation>
        <x14:dataValidation type="list" allowBlank="1" showInputMessage="1" showErrorMessage="1" xr:uid="{8EF6FB61-68F7-47A4-9D62-3616F3BCFD7E}">
          <x14:formula1>
            <xm:f>'(参考)リスト'!$E$16:$E$27</xm:f>
          </x14:formula1>
          <xm:sqref>R11:T34</xm:sqref>
        </x14:dataValidation>
        <x14:dataValidation type="list" allowBlank="1" showInputMessage="1" showErrorMessage="1" xr:uid="{D0ACBB88-773A-4CDE-B6E1-53ED9595D2D8}">
          <x14:formula1>
            <xm:f>'(参考)リスト'!$D$16:$D$18</xm:f>
          </x14:formula1>
          <xm:sqref>P11:Q34</xm:sqref>
        </x14:dataValidation>
        <x14:dataValidation type="list" allowBlank="1" showInputMessage="1" showErrorMessage="1" xr:uid="{F3A1F737-0E94-4557-A011-C458136BAC56}">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BE046-6B38-4546-8CCA-7CA0046476DD}">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S4</v>
      </c>
      <c r="AW5" s="35">
        <f>R7</f>
        <v>6</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0.25</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641</v>
      </c>
      <c r="O7" s="915"/>
      <c r="P7" s="956" t="s">
        <v>367</v>
      </c>
      <c r="Q7" s="942"/>
      <c r="R7" s="958">
        <v>6</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464</v>
      </c>
      <c r="S11" s="844"/>
      <c r="T11" s="844"/>
      <c r="U11" s="904" t="s">
        <v>623</v>
      </c>
      <c r="V11" s="905"/>
      <c r="W11" s="904" t="s">
        <v>623</v>
      </c>
      <c r="X11" s="905"/>
      <c r="Y11" s="46"/>
      <c r="Z11" s="46"/>
      <c r="AA11" s="46"/>
      <c r="AB11" s="46"/>
      <c r="AC11" s="52"/>
      <c r="AD11" s="52"/>
      <c r="AE11" s="52"/>
      <c r="AF11" s="52">
        <v>0.25</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c r="L12" s="904"/>
      <c r="M12" s="905"/>
      <c r="N12" s="904"/>
      <c r="O12" s="905"/>
      <c r="P12" s="904"/>
      <c r="Q12" s="905"/>
      <c r="R12" s="844"/>
      <c r="S12" s="844"/>
      <c r="T12" s="844"/>
      <c r="U12" s="904"/>
      <c r="V12" s="905"/>
      <c r="W12" s="904"/>
      <c r="X12" s="905"/>
      <c r="Y12" s="46"/>
      <c r="Z12" s="46"/>
      <c r="AA12" s="46"/>
      <c r="AB12" s="46"/>
      <c r="AC12" s="52"/>
      <c r="AD12" s="52"/>
      <c r="AE12" s="52"/>
      <c r="AF12" s="52"/>
      <c r="AG12" s="52"/>
      <c r="AH12" s="52"/>
      <c r="AI12" s="52"/>
      <c r="AJ12" s="52"/>
      <c r="AK12" s="914"/>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0.25</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12" priority="2">
      <formula>$AQ11=2</formula>
    </cfRule>
  </conditionalFormatting>
  <conditionalFormatting sqref="Y29:AB29">
    <cfRule type="expression" dxfId="1011" priority="11">
      <formula>$AQ28=2</formula>
    </cfRule>
  </conditionalFormatting>
  <conditionalFormatting sqref="Y30:AB31">
    <cfRule type="expression" dxfId="1010" priority="9">
      <formula>$AQ28=2</formula>
    </cfRule>
  </conditionalFormatting>
  <conditionalFormatting sqref="Y32:AB32">
    <cfRule type="expression" dxfId="1009" priority="7">
      <formula>$AQ29=2</formula>
    </cfRule>
  </conditionalFormatting>
  <conditionalFormatting sqref="Y33:AB33">
    <cfRule type="expression" dxfId="1008" priority="5">
      <formula>$AQ29=2</formula>
    </cfRule>
  </conditionalFormatting>
  <conditionalFormatting sqref="Y34:AB34">
    <cfRule type="expression" dxfId="1007" priority="3">
      <formula>$AQ29=2</formula>
    </cfRule>
  </conditionalFormatting>
  <conditionalFormatting sqref="Y11:AF28">
    <cfRule type="expression" dxfId="1006" priority="1">
      <formula>$AQ11=3</formula>
    </cfRule>
  </conditionalFormatting>
  <conditionalFormatting sqref="Y29:AF29">
    <cfRule type="expression" dxfId="1005" priority="12">
      <formula>$AQ28=3</formula>
    </cfRule>
  </conditionalFormatting>
  <conditionalFormatting sqref="Y30:AF31">
    <cfRule type="expression" dxfId="1004" priority="10">
      <formula>$AQ28=3</formula>
    </cfRule>
  </conditionalFormatting>
  <conditionalFormatting sqref="Y32:AF32">
    <cfRule type="expression" dxfId="1003" priority="8">
      <formula>$AQ29=3</formula>
    </cfRule>
  </conditionalFormatting>
  <conditionalFormatting sqref="Y33:AF33">
    <cfRule type="expression" dxfId="1002" priority="6">
      <formula>$AQ29=3</formula>
    </cfRule>
  </conditionalFormatting>
  <conditionalFormatting sqref="Y34:AF34">
    <cfRule type="expression" dxfId="1001" priority="4">
      <formula>$AQ29=3</formula>
    </cfRule>
  </conditionalFormatting>
  <conditionalFormatting sqref="AC11:AJ28">
    <cfRule type="expression" dxfId="1000" priority="13">
      <formula>$AQ11=1</formula>
    </cfRule>
  </conditionalFormatting>
  <conditionalFormatting sqref="AC29:AJ29">
    <cfRule type="expression" dxfId="999" priority="24">
      <formula>$AQ28=1</formula>
    </cfRule>
  </conditionalFormatting>
  <conditionalFormatting sqref="AC30:AJ31">
    <cfRule type="expression" dxfId="998" priority="22">
      <formula>$AQ28=1</formula>
    </cfRule>
  </conditionalFormatting>
  <conditionalFormatting sqref="AC32:AJ32">
    <cfRule type="expression" dxfId="997" priority="20">
      <formula>$AQ29=1</formula>
    </cfRule>
  </conditionalFormatting>
  <conditionalFormatting sqref="AC33:AJ33">
    <cfRule type="expression" dxfId="996" priority="18">
      <formula>$AQ29=1</formula>
    </cfRule>
  </conditionalFormatting>
  <conditionalFormatting sqref="AC34:AJ34">
    <cfRule type="expression" dxfId="995" priority="16">
      <formula>$AQ29=1</formula>
    </cfRule>
  </conditionalFormatting>
  <conditionalFormatting sqref="AG11:AJ28">
    <cfRule type="expression" dxfId="994" priority="14">
      <formula>$AQ11=2</formula>
    </cfRule>
  </conditionalFormatting>
  <conditionalFormatting sqref="AG29:AJ29">
    <cfRule type="expression" dxfId="993" priority="23">
      <formula>$AQ28=2</formula>
    </cfRule>
  </conditionalFormatting>
  <conditionalFormatting sqref="AG30:AJ31">
    <cfRule type="expression" dxfId="992" priority="21">
      <formula>$AQ28=2</formula>
    </cfRule>
  </conditionalFormatting>
  <conditionalFormatting sqref="AG32:AJ32">
    <cfRule type="expression" dxfId="991" priority="19">
      <formula>$AQ29=2</formula>
    </cfRule>
  </conditionalFormatting>
  <conditionalFormatting sqref="AG33:AJ33">
    <cfRule type="expression" dxfId="990" priority="17">
      <formula>$AQ29=2</formula>
    </cfRule>
  </conditionalFormatting>
  <conditionalFormatting sqref="AG34:AJ34">
    <cfRule type="expression" dxfId="989" priority="15">
      <formula>$AQ29=2</formula>
    </cfRule>
  </conditionalFormatting>
  <dataValidations count="2">
    <dataValidation type="list" allowBlank="1" showInputMessage="1" showErrorMessage="1" sqref="N11:O34" xr:uid="{B41DB881-1392-41D7-AC48-37F06B4B7C68}">
      <formula1>INDIRECT(L11)</formula1>
    </dataValidation>
    <dataValidation type="list" allowBlank="1" showInputMessage="1" showErrorMessage="1" sqref="Y11:AB34" xr:uid="{2B25C18A-92F6-4C70-9950-7EC89BB3DAC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4C6A058-69CC-4374-899F-E8B7646A836B}">
          <x14:formula1>
            <xm:f>'(参考)リスト'!$F$16:$F$21</xm:f>
          </x14:formula1>
          <xm:sqref>U11:X34</xm:sqref>
        </x14:dataValidation>
        <x14:dataValidation type="list" allowBlank="1" showInputMessage="1" showErrorMessage="1" xr:uid="{8F68E531-269A-4FF8-AA23-A1C7AE787EE9}">
          <x14:formula1>
            <xm:f>'(参考)リスト'!$D$16:$D$18</xm:f>
          </x14:formula1>
          <xm:sqref>P11:Q34</xm:sqref>
        </x14:dataValidation>
        <x14:dataValidation type="list" allowBlank="1" showInputMessage="1" showErrorMessage="1" xr:uid="{74FD8EF7-FC1D-4097-AFB9-BDCB68A53CCD}">
          <x14:formula1>
            <xm:f>'(参考)リスト'!$E$16:$E$27</xm:f>
          </x14:formula1>
          <xm:sqref>R11:T34</xm:sqref>
        </x14:dataValidation>
        <x14:dataValidation type="list" allowBlank="1" showInputMessage="1" showErrorMessage="1" xr:uid="{2D9A0F68-7444-452F-8542-B54A6FA2957A}">
          <x14:formula1>
            <xm:f>'(参考)リスト'!$B$16:$B$21</xm:f>
          </x14:formula1>
          <xm:sqref>L11:M34</xm:sqref>
        </x14:dataValidation>
        <x14:dataValidation type="list" allowBlank="1" showInputMessage="1" showErrorMessage="1" xr:uid="{9FC4FC72-9CE6-48CB-A6BE-F54546699B05}">
          <x14:formula1>
            <xm:f>'(参考)リスト'!$G$16:$G$19</xm:f>
          </x14:formula1>
          <xm:sqref>AM35:AO38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863C-B2F2-4113-8978-11B4AAC0767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S5</v>
      </c>
      <c r="AW5" s="35">
        <f>R7</f>
        <v>3</v>
      </c>
      <c r="AX5" s="47" t="str">
        <f>AM35</f>
        <v>Ⅰ</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644</v>
      </c>
      <c r="O7" s="915"/>
      <c r="P7" s="956" t="s">
        <v>367</v>
      </c>
      <c r="Q7" s="942"/>
      <c r="R7" s="958">
        <v>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486</v>
      </c>
      <c r="O11" s="905"/>
      <c r="P11" s="904" t="s">
        <v>471</v>
      </c>
      <c r="Q11" s="905"/>
      <c r="R11" s="844" t="s">
        <v>506</v>
      </c>
      <c r="S11" s="844"/>
      <c r="T11" s="844"/>
      <c r="U11" s="904" t="s">
        <v>623</v>
      </c>
      <c r="V11" s="905"/>
      <c r="W11" s="904" t="s">
        <v>628</v>
      </c>
      <c r="X11" s="905"/>
      <c r="Y11" s="46"/>
      <c r="Z11" s="46"/>
      <c r="AA11" s="46"/>
      <c r="AB11" s="46"/>
      <c r="AC11" s="52"/>
      <c r="AD11" s="52"/>
      <c r="AE11" s="52"/>
      <c r="AF11" s="52"/>
      <c r="AG11" s="52"/>
      <c r="AH11" s="52"/>
      <c r="AI11" s="52"/>
      <c r="AJ11" s="52"/>
      <c r="AK11" s="914" t="s">
        <v>919</v>
      </c>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c r="L12" s="904"/>
      <c r="M12" s="905"/>
      <c r="N12" s="904"/>
      <c r="O12" s="905"/>
      <c r="P12" s="904"/>
      <c r="Q12" s="905"/>
      <c r="R12" s="844"/>
      <c r="S12" s="844"/>
      <c r="T12" s="844"/>
      <c r="U12" s="904"/>
      <c r="V12" s="905"/>
      <c r="W12" s="904"/>
      <c r="X12" s="905"/>
      <c r="Y12" s="46"/>
      <c r="Z12" s="46"/>
      <c r="AA12" s="46"/>
      <c r="AB12" s="46"/>
      <c r="AC12" s="52"/>
      <c r="AD12" s="52"/>
      <c r="AE12" s="52"/>
      <c r="AF12" s="52"/>
      <c r="AG12" s="52"/>
      <c r="AH12" s="52"/>
      <c r="AI12" s="52"/>
      <c r="AJ12" s="52"/>
      <c r="AK12" s="914"/>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0</v>
      </c>
      <c r="AK35" s="934" t="s">
        <v>383</v>
      </c>
      <c r="AL35" s="934"/>
      <c r="AM35" s="984" t="s">
        <v>628</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933</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88" priority="2">
      <formula>$AQ11=2</formula>
    </cfRule>
  </conditionalFormatting>
  <conditionalFormatting sqref="Y29:AB29">
    <cfRule type="expression" dxfId="987" priority="11">
      <formula>$AQ28=2</formula>
    </cfRule>
  </conditionalFormatting>
  <conditionalFormatting sqref="Y30:AB31">
    <cfRule type="expression" dxfId="986" priority="9">
      <formula>$AQ28=2</formula>
    </cfRule>
  </conditionalFormatting>
  <conditionalFormatting sqref="Y32:AB32">
    <cfRule type="expression" dxfId="985" priority="7">
      <formula>$AQ29=2</formula>
    </cfRule>
  </conditionalFormatting>
  <conditionalFormatting sqref="Y33:AB33">
    <cfRule type="expression" dxfId="984" priority="5">
      <formula>$AQ29=2</formula>
    </cfRule>
  </conditionalFormatting>
  <conditionalFormatting sqref="Y34:AB34">
    <cfRule type="expression" dxfId="983" priority="3">
      <formula>$AQ29=2</formula>
    </cfRule>
  </conditionalFormatting>
  <conditionalFormatting sqref="Y11:AF28">
    <cfRule type="expression" dxfId="982" priority="1">
      <formula>$AQ11=3</formula>
    </cfRule>
  </conditionalFormatting>
  <conditionalFormatting sqref="Y29:AF29">
    <cfRule type="expression" dxfId="981" priority="12">
      <formula>$AQ28=3</formula>
    </cfRule>
  </conditionalFormatting>
  <conditionalFormatting sqref="Y30:AF31">
    <cfRule type="expression" dxfId="980" priority="10">
      <formula>$AQ28=3</formula>
    </cfRule>
  </conditionalFormatting>
  <conditionalFormatting sqref="Y32:AF32">
    <cfRule type="expression" dxfId="979" priority="8">
      <formula>$AQ29=3</formula>
    </cfRule>
  </conditionalFormatting>
  <conditionalFormatting sqref="Y33:AF33">
    <cfRule type="expression" dxfId="978" priority="6">
      <formula>$AQ29=3</formula>
    </cfRule>
  </conditionalFormatting>
  <conditionalFormatting sqref="Y34:AF34">
    <cfRule type="expression" dxfId="977" priority="4">
      <formula>$AQ29=3</formula>
    </cfRule>
  </conditionalFormatting>
  <conditionalFormatting sqref="AC11:AJ28">
    <cfRule type="expression" dxfId="976" priority="13">
      <formula>$AQ11=1</formula>
    </cfRule>
  </conditionalFormatting>
  <conditionalFormatting sqref="AC29:AJ29">
    <cfRule type="expression" dxfId="975" priority="24">
      <formula>$AQ28=1</formula>
    </cfRule>
  </conditionalFormatting>
  <conditionalFormatting sqref="AC30:AJ31">
    <cfRule type="expression" dxfId="974" priority="22">
      <formula>$AQ28=1</formula>
    </cfRule>
  </conditionalFormatting>
  <conditionalFormatting sqref="AC32:AJ32">
    <cfRule type="expression" dxfId="973" priority="20">
      <formula>$AQ29=1</formula>
    </cfRule>
  </conditionalFormatting>
  <conditionalFormatting sqref="AC33:AJ33">
    <cfRule type="expression" dxfId="972" priority="18">
      <formula>$AQ29=1</formula>
    </cfRule>
  </conditionalFormatting>
  <conditionalFormatting sqref="AC34:AJ34">
    <cfRule type="expression" dxfId="971" priority="16">
      <formula>$AQ29=1</formula>
    </cfRule>
  </conditionalFormatting>
  <conditionalFormatting sqref="AG11:AJ28">
    <cfRule type="expression" dxfId="970" priority="14">
      <formula>$AQ11=2</formula>
    </cfRule>
  </conditionalFormatting>
  <conditionalFormatting sqref="AG29:AJ29">
    <cfRule type="expression" dxfId="969" priority="23">
      <formula>$AQ28=2</formula>
    </cfRule>
  </conditionalFormatting>
  <conditionalFormatting sqref="AG30:AJ31">
    <cfRule type="expression" dxfId="968" priority="21">
      <formula>$AQ28=2</formula>
    </cfRule>
  </conditionalFormatting>
  <conditionalFormatting sqref="AG32:AJ32">
    <cfRule type="expression" dxfId="967" priority="19">
      <formula>$AQ29=2</formula>
    </cfRule>
  </conditionalFormatting>
  <conditionalFormatting sqref="AG33:AJ33">
    <cfRule type="expression" dxfId="966" priority="17">
      <formula>$AQ29=2</formula>
    </cfRule>
  </conditionalFormatting>
  <conditionalFormatting sqref="AG34:AJ34">
    <cfRule type="expression" dxfId="965" priority="15">
      <formula>$AQ29=2</formula>
    </cfRule>
  </conditionalFormatting>
  <dataValidations count="2">
    <dataValidation type="list" allowBlank="1" showInputMessage="1" showErrorMessage="1" sqref="Y11:AB34" xr:uid="{1E58F908-7E37-4451-BD2E-64C8EB32983E}">
      <formula1>"〇,"</formula1>
    </dataValidation>
    <dataValidation type="list" allowBlank="1" showInputMessage="1" showErrorMessage="1" sqref="N11:O34" xr:uid="{0BDB02F5-434F-4216-81C9-BDE49A4604C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BECF56E-D0A6-49F7-BB1C-598F3ACE9EEB}">
          <x14:formula1>
            <xm:f>'(参考)リスト'!$G$16:$G$19</xm:f>
          </x14:formula1>
          <xm:sqref>AM35:AO38</xm:sqref>
        </x14:dataValidation>
        <x14:dataValidation type="list" allowBlank="1" showInputMessage="1" showErrorMessage="1" xr:uid="{4F989400-5446-43EB-8AE1-C4C71582E671}">
          <x14:formula1>
            <xm:f>'(参考)リスト'!$B$16:$B$21</xm:f>
          </x14:formula1>
          <xm:sqref>L11:M34</xm:sqref>
        </x14:dataValidation>
        <x14:dataValidation type="list" allowBlank="1" showInputMessage="1" showErrorMessage="1" xr:uid="{DA27298B-6637-4C73-B241-FD6409A7C738}">
          <x14:formula1>
            <xm:f>'(参考)リスト'!$E$16:$E$27</xm:f>
          </x14:formula1>
          <xm:sqref>R11:T34</xm:sqref>
        </x14:dataValidation>
        <x14:dataValidation type="list" allowBlank="1" showInputMessage="1" showErrorMessage="1" xr:uid="{A45B63A7-8F16-4382-9EC3-F452407B554A}">
          <x14:formula1>
            <xm:f>'(参考)リスト'!$D$16:$D$18</xm:f>
          </x14:formula1>
          <xm:sqref>P11:Q34</xm:sqref>
        </x14:dataValidation>
        <x14:dataValidation type="list" allowBlank="1" showInputMessage="1" showErrorMessage="1" xr:uid="{F7947A0E-09DF-49B8-94F2-CEC2ADB879C8}">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AEF1-E42A-4F23-9706-BFAAEAA76A67}">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S6</v>
      </c>
      <c r="AW5" s="35">
        <f>R7</f>
        <v>9</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0.04</v>
      </c>
      <c r="BR5" s="47">
        <f>AF35</f>
        <v>0.79</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645</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472</v>
      </c>
      <c r="S11" s="844"/>
      <c r="T11" s="844"/>
      <c r="U11" s="904" t="s">
        <v>629</v>
      </c>
      <c r="V11" s="905"/>
      <c r="W11" s="904" t="s">
        <v>629</v>
      </c>
      <c r="X11" s="905"/>
      <c r="Y11" s="46"/>
      <c r="Z11" s="46"/>
      <c r="AA11" s="46"/>
      <c r="AB11" s="46"/>
      <c r="AC11" s="52"/>
      <c r="AD11" s="52"/>
      <c r="AE11" s="52">
        <v>0.02</v>
      </c>
      <c r="AF11" s="52"/>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0.79</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462</v>
      </c>
      <c r="O13" s="905"/>
      <c r="P13" s="904" t="s">
        <v>471</v>
      </c>
      <c r="Q13" s="905"/>
      <c r="R13" s="917" t="s">
        <v>472</v>
      </c>
      <c r="S13" s="918"/>
      <c r="T13" s="919"/>
      <c r="U13" s="904" t="s">
        <v>629</v>
      </c>
      <c r="V13" s="905"/>
      <c r="W13" s="904" t="s">
        <v>629</v>
      </c>
      <c r="X13" s="905"/>
      <c r="Y13" s="46"/>
      <c r="Z13" s="46"/>
      <c r="AA13" s="46"/>
      <c r="AB13" s="46"/>
      <c r="AC13" s="52"/>
      <c r="AD13" s="52"/>
      <c r="AE13" s="52">
        <v>0.02</v>
      </c>
      <c r="AF13" s="52"/>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0.04</v>
      </c>
      <c r="AF35" s="109">
        <f t="shared" si="7"/>
        <v>0.79</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2</v>
      </c>
      <c r="AF37" s="935">
        <f t="shared" si="8"/>
        <v>1</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64" priority="2">
      <formula>$AQ11=2</formula>
    </cfRule>
  </conditionalFormatting>
  <conditionalFormatting sqref="Y29:AB29">
    <cfRule type="expression" dxfId="963" priority="11">
      <formula>$AQ28=2</formula>
    </cfRule>
  </conditionalFormatting>
  <conditionalFormatting sqref="Y30:AB31">
    <cfRule type="expression" dxfId="962" priority="9">
      <formula>$AQ28=2</formula>
    </cfRule>
  </conditionalFormatting>
  <conditionalFormatting sqref="Y32:AB32">
    <cfRule type="expression" dxfId="961" priority="7">
      <formula>$AQ29=2</formula>
    </cfRule>
  </conditionalFormatting>
  <conditionalFormatting sqref="Y33:AB33">
    <cfRule type="expression" dxfId="960" priority="5">
      <formula>$AQ29=2</formula>
    </cfRule>
  </conditionalFormatting>
  <conditionalFormatting sqref="Y34:AB34">
    <cfRule type="expression" dxfId="959" priority="3">
      <formula>$AQ29=2</formula>
    </cfRule>
  </conditionalFormatting>
  <conditionalFormatting sqref="Y11:AF28">
    <cfRule type="expression" dxfId="958" priority="1">
      <formula>$AQ11=3</formula>
    </cfRule>
  </conditionalFormatting>
  <conditionalFormatting sqref="Y29:AF29">
    <cfRule type="expression" dxfId="957" priority="12">
      <formula>$AQ28=3</formula>
    </cfRule>
  </conditionalFormatting>
  <conditionalFormatting sqref="Y30:AF31">
    <cfRule type="expression" dxfId="956" priority="10">
      <formula>$AQ28=3</formula>
    </cfRule>
  </conditionalFormatting>
  <conditionalFormatting sqref="Y32:AF32">
    <cfRule type="expression" dxfId="955" priority="8">
      <formula>$AQ29=3</formula>
    </cfRule>
  </conditionalFormatting>
  <conditionalFormatting sqref="Y33:AF33">
    <cfRule type="expression" dxfId="954" priority="6">
      <formula>$AQ29=3</formula>
    </cfRule>
  </conditionalFormatting>
  <conditionalFormatting sqref="Y34:AF34">
    <cfRule type="expression" dxfId="953" priority="4">
      <formula>$AQ29=3</formula>
    </cfRule>
  </conditionalFormatting>
  <conditionalFormatting sqref="AC11:AJ28">
    <cfRule type="expression" dxfId="952" priority="13">
      <formula>$AQ11=1</formula>
    </cfRule>
  </conditionalFormatting>
  <conditionalFormatting sqref="AC29:AJ29">
    <cfRule type="expression" dxfId="951" priority="24">
      <formula>$AQ28=1</formula>
    </cfRule>
  </conditionalFormatting>
  <conditionalFormatting sqref="AC30:AJ31">
    <cfRule type="expression" dxfId="950" priority="22">
      <formula>$AQ28=1</formula>
    </cfRule>
  </conditionalFormatting>
  <conditionalFormatting sqref="AC32:AJ32">
    <cfRule type="expression" dxfId="949" priority="20">
      <formula>$AQ29=1</formula>
    </cfRule>
  </conditionalFormatting>
  <conditionalFormatting sqref="AC33:AJ33">
    <cfRule type="expression" dxfId="948" priority="18">
      <formula>$AQ29=1</formula>
    </cfRule>
  </conditionalFormatting>
  <conditionalFormatting sqref="AC34:AJ34">
    <cfRule type="expression" dxfId="947" priority="16">
      <formula>$AQ29=1</formula>
    </cfRule>
  </conditionalFormatting>
  <conditionalFormatting sqref="AG11:AJ28">
    <cfRule type="expression" dxfId="946" priority="14">
      <formula>$AQ11=2</formula>
    </cfRule>
  </conditionalFormatting>
  <conditionalFormatting sqref="AG29:AJ29">
    <cfRule type="expression" dxfId="945" priority="23">
      <formula>$AQ28=2</formula>
    </cfRule>
  </conditionalFormatting>
  <conditionalFormatting sqref="AG30:AJ31">
    <cfRule type="expression" dxfId="944" priority="21">
      <formula>$AQ28=2</formula>
    </cfRule>
  </conditionalFormatting>
  <conditionalFormatting sqref="AG32:AJ32">
    <cfRule type="expression" dxfId="943" priority="19">
      <formula>$AQ29=2</formula>
    </cfRule>
  </conditionalFormatting>
  <conditionalFormatting sqref="AG33:AJ33">
    <cfRule type="expression" dxfId="942" priority="17">
      <formula>$AQ29=2</formula>
    </cfRule>
  </conditionalFormatting>
  <conditionalFormatting sqref="AG34:AJ34">
    <cfRule type="expression" dxfId="941" priority="15">
      <formula>$AQ29=2</formula>
    </cfRule>
  </conditionalFormatting>
  <dataValidations count="2">
    <dataValidation type="list" allowBlank="1" showInputMessage="1" showErrorMessage="1" sqref="N11:O34" xr:uid="{06AA2D78-D2B9-407F-B12E-9F5A7994A197}">
      <formula1>INDIRECT(L11)</formula1>
    </dataValidation>
    <dataValidation type="list" allowBlank="1" showInputMessage="1" showErrorMessage="1" sqref="Y11:AB34" xr:uid="{805BFB6C-E8DB-42E8-A870-21F2784A7BC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5A465E-E8D5-433B-B6F0-475BA2602E22}">
          <x14:formula1>
            <xm:f>'(参考)リスト'!$F$16:$F$21</xm:f>
          </x14:formula1>
          <xm:sqref>U11:X34</xm:sqref>
        </x14:dataValidation>
        <x14:dataValidation type="list" allowBlank="1" showInputMessage="1" showErrorMessage="1" xr:uid="{5CB46028-CA84-481B-A5BB-4286F814FC02}">
          <x14:formula1>
            <xm:f>'(参考)リスト'!$D$16:$D$18</xm:f>
          </x14:formula1>
          <xm:sqref>P11:Q34</xm:sqref>
        </x14:dataValidation>
        <x14:dataValidation type="list" allowBlank="1" showInputMessage="1" showErrorMessage="1" xr:uid="{0A198C62-BA8E-4F2E-B072-53CEE7FCC397}">
          <x14:formula1>
            <xm:f>'(参考)リスト'!$E$16:$E$27</xm:f>
          </x14:formula1>
          <xm:sqref>R11:T34</xm:sqref>
        </x14:dataValidation>
        <x14:dataValidation type="list" allowBlank="1" showInputMessage="1" showErrorMessage="1" xr:uid="{7B13D9CF-F1DB-4293-B1C7-AB3F5ADD9507}">
          <x14:formula1>
            <xm:f>'(参考)リスト'!$B$16:$B$21</xm:f>
          </x14:formula1>
          <xm:sqref>L11:M34</xm:sqref>
        </x14:dataValidation>
        <x14:dataValidation type="list" allowBlank="1" showInputMessage="1" showErrorMessage="1" xr:uid="{72A2DEAE-E2F5-457C-A5F8-B1917216264F}">
          <x14:formula1>
            <xm:f>'(参考)リスト'!$G$16:$G$19</xm:f>
          </x14:formula1>
          <xm:sqref>AM35:AO38</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679F4-7B1F-4A53-A50A-62930282C55D}">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S7</v>
      </c>
      <c r="AW5" s="35">
        <f>R7</f>
        <v>8.9</v>
      </c>
      <c r="AX5" s="47" t="str">
        <f>AM35</f>
        <v>Ⅱ</v>
      </c>
      <c r="AY5" s="47">
        <f>Y37</f>
        <v>0</v>
      </c>
      <c r="AZ5" s="47">
        <f t="shared" ref="AZ5:BJ5" si="0">Z37</f>
        <v>0</v>
      </c>
      <c r="BA5" s="47">
        <f t="shared" si="0"/>
        <v>0</v>
      </c>
      <c r="BB5" s="47">
        <f>AB37</f>
        <v>1</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f>IF(Y37+Z37+AA37&gt;0,"",IF(AB37&gt;0,R7,""))</f>
        <v>8.9</v>
      </c>
      <c r="BO5" s="47">
        <f>AC35</f>
        <v>0</v>
      </c>
      <c r="BP5" s="47">
        <f t="shared" ref="BP5:BQ5" si="1">AD35</f>
        <v>0</v>
      </c>
      <c r="BQ5" s="47">
        <f t="shared" si="1"/>
        <v>0</v>
      </c>
      <c r="BR5" s="47">
        <f>AF35</f>
        <v>0.98</v>
      </c>
      <c r="BS5" s="47">
        <f>AG35</f>
        <v>0</v>
      </c>
      <c r="BT5" s="47">
        <f>AH35</f>
        <v>0</v>
      </c>
      <c r="BU5" s="47">
        <f>AI35</f>
        <v>0</v>
      </c>
      <c r="BV5" s="47">
        <f>AJ35</f>
        <v>3.35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650</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3.35</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0.98</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497</v>
      </c>
      <c r="O13" s="905"/>
      <c r="P13" s="904" t="s">
        <v>463</v>
      </c>
      <c r="Q13" s="905"/>
      <c r="R13" s="917" t="s">
        <v>487</v>
      </c>
      <c r="S13" s="918"/>
      <c r="T13" s="919"/>
      <c r="U13" s="904" t="s">
        <v>622</v>
      </c>
      <c r="V13" s="905"/>
      <c r="W13" s="904" t="s">
        <v>623</v>
      </c>
      <c r="X13" s="905"/>
      <c r="Y13" s="46"/>
      <c r="Z13" s="46"/>
      <c r="AA13" s="46"/>
      <c r="AB13" s="46" t="s">
        <v>920</v>
      </c>
      <c r="AC13" s="52"/>
      <c r="AD13" s="52"/>
      <c r="AE13" s="52"/>
      <c r="AF13" s="52"/>
      <c r="AG13" s="52"/>
      <c r="AH13" s="52"/>
      <c r="AI13" s="52"/>
      <c r="AJ13" s="52"/>
      <c r="AK13" s="914" t="s">
        <v>922</v>
      </c>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0.98</v>
      </c>
      <c r="AG35" s="109">
        <f t="shared" si="7"/>
        <v>0</v>
      </c>
      <c r="AH35" s="109">
        <f t="shared" si="7"/>
        <v>0</v>
      </c>
      <c r="AI35" s="109">
        <f t="shared" si="7"/>
        <v>0</v>
      </c>
      <c r="AJ35" s="110">
        <f t="shared" si="7"/>
        <v>3.35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1</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931</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40" priority="2">
      <formula>$AQ11=2</formula>
    </cfRule>
  </conditionalFormatting>
  <conditionalFormatting sqref="Y29:AB29">
    <cfRule type="expression" dxfId="939" priority="11">
      <formula>$AQ28=2</formula>
    </cfRule>
  </conditionalFormatting>
  <conditionalFormatting sqref="Y30:AB31">
    <cfRule type="expression" dxfId="938" priority="9">
      <formula>$AQ28=2</formula>
    </cfRule>
  </conditionalFormatting>
  <conditionalFormatting sqref="Y32:AB32">
    <cfRule type="expression" dxfId="937" priority="7">
      <formula>$AQ29=2</formula>
    </cfRule>
  </conditionalFormatting>
  <conditionalFormatting sqref="Y33:AB33">
    <cfRule type="expression" dxfId="936" priority="5">
      <formula>$AQ29=2</formula>
    </cfRule>
  </conditionalFormatting>
  <conditionalFormatting sqref="Y34:AB34">
    <cfRule type="expression" dxfId="935" priority="3">
      <formula>$AQ29=2</formula>
    </cfRule>
  </conditionalFormatting>
  <conditionalFormatting sqref="Y11:AF28">
    <cfRule type="expression" dxfId="934" priority="1">
      <formula>$AQ11=3</formula>
    </cfRule>
  </conditionalFormatting>
  <conditionalFormatting sqref="Y29:AF29">
    <cfRule type="expression" dxfId="933" priority="12">
      <formula>$AQ28=3</formula>
    </cfRule>
  </conditionalFormatting>
  <conditionalFormatting sqref="Y30:AF31">
    <cfRule type="expression" dxfId="932" priority="10">
      <formula>$AQ28=3</formula>
    </cfRule>
  </conditionalFormatting>
  <conditionalFormatting sqref="Y32:AF32">
    <cfRule type="expression" dxfId="931" priority="8">
      <formula>$AQ29=3</formula>
    </cfRule>
  </conditionalFormatting>
  <conditionalFormatting sqref="Y33:AF33">
    <cfRule type="expression" dxfId="930" priority="6">
      <formula>$AQ29=3</formula>
    </cfRule>
  </conditionalFormatting>
  <conditionalFormatting sqref="Y34:AF34">
    <cfRule type="expression" dxfId="929" priority="4">
      <formula>$AQ29=3</formula>
    </cfRule>
  </conditionalFormatting>
  <conditionalFormatting sqref="AC11:AJ28">
    <cfRule type="expression" dxfId="928" priority="13">
      <formula>$AQ11=1</formula>
    </cfRule>
  </conditionalFormatting>
  <conditionalFormatting sqref="AC29:AJ29">
    <cfRule type="expression" dxfId="927" priority="24">
      <formula>$AQ28=1</formula>
    </cfRule>
  </conditionalFormatting>
  <conditionalFormatting sqref="AC30:AJ31">
    <cfRule type="expression" dxfId="926" priority="22">
      <formula>$AQ28=1</formula>
    </cfRule>
  </conditionalFormatting>
  <conditionalFormatting sqref="AC32:AJ32">
    <cfRule type="expression" dxfId="925" priority="20">
      <formula>$AQ29=1</formula>
    </cfRule>
  </conditionalFormatting>
  <conditionalFormatting sqref="AC33:AJ33">
    <cfRule type="expression" dxfId="924" priority="18">
      <formula>$AQ29=1</formula>
    </cfRule>
  </conditionalFormatting>
  <conditionalFormatting sqref="AC34:AJ34">
    <cfRule type="expression" dxfId="923" priority="16">
      <formula>$AQ29=1</formula>
    </cfRule>
  </conditionalFormatting>
  <conditionalFormatting sqref="AG11:AJ28">
    <cfRule type="expression" dxfId="922" priority="14">
      <formula>$AQ11=2</formula>
    </cfRule>
  </conditionalFormatting>
  <conditionalFormatting sqref="AG29:AJ29">
    <cfRule type="expression" dxfId="921" priority="23">
      <formula>$AQ28=2</formula>
    </cfRule>
  </conditionalFormatting>
  <conditionalFormatting sqref="AG30:AJ31">
    <cfRule type="expression" dxfId="920" priority="21">
      <formula>$AQ28=2</formula>
    </cfRule>
  </conditionalFormatting>
  <conditionalFormatting sqref="AG32:AJ32">
    <cfRule type="expression" dxfId="919" priority="19">
      <formula>$AQ29=2</formula>
    </cfRule>
  </conditionalFormatting>
  <conditionalFormatting sqref="AG33:AJ33">
    <cfRule type="expression" dxfId="918" priority="17">
      <formula>$AQ29=2</formula>
    </cfRule>
  </conditionalFormatting>
  <conditionalFormatting sqref="AG34:AJ34">
    <cfRule type="expression" dxfId="917" priority="15">
      <formula>$AQ29=2</formula>
    </cfRule>
  </conditionalFormatting>
  <dataValidations count="2">
    <dataValidation type="list" allowBlank="1" showInputMessage="1" showErrorMessage="1" sqref="Y11:AB34" xr:uid="{564EEAEC-3F06-4841-B062-2C8763B12E9C}">
      <formula1>"〇,"</formula1>
    </dataValidation>
    <dataValidation type="list" allowBlank="1" showInputMessage="1" showErrorMessage="1" sqref="N11:O34" xr:uid="{4D04853A-1E03-4637-B536-B05B29EE9A7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80E3B4-A6B4-4B5B-8C4A-2AF24FE38A70}">
          <x14:formula1>
            <xm:f>'(参考)リスト'!$G$16:$G$19</xm:f>
          </x14:formula1>
          <xm:sqref>AM35:AO38</xm:sqref>
        </x14:dataValidation>
        <x14:dataValidation type="list" allowBlank="1" showInputMessage="1" showErrorMessage="1" xr:uid="{01AC52B0-7458-48FA-8FEB-50D250A98C2C}">
          <x14:formula1>
            <xm:f>'(参考)リスト'!$B$16:$B$21</xm:f>
          </x14:formula1>
          <xm:sqref>L11:M34</xm:sqref>
        </x14:dataValidation>
        <x14:dataValidation type="list" allowBlank="1" showInputMessage="1" showErrorMessage="1" xr:uid="{A76B83D7-CBF8-40DE-91A7-9EEADD7265DC}">
          <x14:formula1>
            <xm:f>'(参考)リスト'!$E$16:$E$27</xm:f>
          </x14:formula1>
          <xm:sqref>R11:T34</xm:sqref>
        </x14:dataValidation>
        <x14:dataValidation type="list" allowBlank="1" showInputMessage="1" showErrorMessage="1" xr:uid="{B0EF8D11-149B-4425-A097-CA8B3131AE90}">
          <x14:formula1>
            <xm:f>'(参考)リスト'!$D$16:$D$18</xm:f>
          </x14:formula1>
          <xm:sqref>P11:Q34</xm:sqref>
        </x14:dataValidation>
        <x14:dataValidation type="list" allowBlank="1" showInputMessage="1" showErrorMessage="1" xr:uid="{FCD64AC5-860D-4A53-9387-753B5CC7A51D}">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A9241-0678-4DC8-B1BF-C54016B51DF9}">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S8</v>
      </c>
      <c r="AW5" s="35">
        <f>R7</f>
        <v>9</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0.01</v>
      </c>
      <c r="BR5" s="47">
        <f>AF35</f>
        <v>7.74</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655</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479</v>
      </c>
      <c r="O11" s="905"/>
      <c r="P11" s="904" t="s">
        <v>471</v>
      </c>
      <c r="Q11" s="905"/>
      <c r="R11" s="844" t="s">
        <v>472</v>
      </c>
      <c r="S11" s="844"/>
      <c r="T11" s="844"/>
      <c r="U11" s="904" t="s">
        <v>629</v>
      </c>
      <c r="V11" s="905"/>
      <c r="W11" s="904" t="s">
        <v>629</v>
      </c>
      <c r="X11" s="905"/>
      <c r="Y11" s="46"/>
      <c r="Z11" s="46"/>
      <c r="AA11" s="46"/>
      <c r="AB11" s="46"/>
      <c r="AC11" s="52"/>
      <c r="AD11" s="52"/>
      <c r="AE11" s="52">
        <v>0.01</v>
      </c>
      <c r="AF11" s="52"/>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495</v>
      </c>
      <c r="O12" s="905"/>
      <c r="P12" s="904" t="s">
        <v>471</v>
      </c>
      <c r="Q12" s="905"/>
      <c r="R12" s="844" t="s">
        <v>506</v>
      </c>
      <c r="S12" s="844"/>
      <c r="T12" s="844"/>
      <c r="U12" s="904" t="s">
        <v>623</v>
      </c>
      <c r="V12" s="905"/>
      <c r="W12" s="904" t="s">
        <v>628</v>
      </c>
      <c r="X12" s="905"/>
      <c r="Y12" s="46"/>
      <c r="Z12" s="46"/>
      <c r="AA12" s="46"/>
      <c r="AB12" s="46"/>
      <c r="AC12" s="52"/>
      <c r="AD12" s="52"/>
      <c r="AE12" s="52"/>
      <c r="AF12" s="52"/>
      <c r="AG12" s="52"/>
      <c r="AH12" s="52"/>
      <c r="AI12" s="52"/>
      <c r="AJ12" s="52"/>
      <c r="AK12" s="914" t="s">
        <v>919</v>
      </c>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479</v>
      </c>
      <c r="O13" s="905"/>
      <c r="P13" s="904" t="s">
        <v>471</v>
      </c>
      <c r="Q13" s="905"/>
      <c r="R13" s="917" t="s">
        <v>506</v>
      </c>
      <c r="S13" s="918"/>
      <c r="T13" s="919"/>
      <c r="U13" s="904" t="s">
        <v>623</v>
      </c>
      <c r="V13" s="905"/>
      <c r="W13" s="904" t="s">
        <v>623</v>
      </c>
      <c r="X13" s="905"/>
      <c r="Y13" s="46"/>
      <c r="Z13" s="46"/>
      <c r="AA13" s="46"/>
      <c r="AB13" s="46"/>
      <c r="AC13" s="52"/>
      <c r="AD13" s="52"/>
      <c r="AE13" s="52"/>
      <c r="AF13" s="52">
        <v>7.74</v>
      </c>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0.01</v>
      </c>
      <c r="AF35" s="109">
        <f t="shared" si="7"/>
        <v>7.74</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1</v>
      </c>
      <c r="AF37" s="935">
        <f t="shared" si="8"/>
        <v>1</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16" priority="2">
      <formula>$AQ11=2</formula>
    </cfRule>
  </conditionalFormatting>
  <conditionalFormatting sqref="Y29:AB29">
    <cfRule type="expression" dxfId="915" priority="11">
      <formula>$AQ28=2</formula>
    </cfRule>
  </conditionalFormatting>
  <conditionalFormatting sqref="Y30:AB31">
    <cfRule type="expression" dxfId="914" priority="9">
      <formula>$AQ28=2</formula>
    </cfRule>
  </conditionalFormatting>
  <conditionalFormatting sqref="Y32:AB32">
    <cfRule type="expression" dxfId="913" priority="7">
      <formula>$AQ29=2</formula>
    </cfRule>
  </conditionalFormatting>
  <conditionalFormatting sqref="Y33:AB33">
    <cfRule type="expression" dxfId="912" priority="5">
      <formula>$AQ29=2</formula>
    </cfRule>
  </conditionalFormatting>
  <conditionalFormatting sqref="Y34:AB34">
    <cfRule type="expression" dxfId="911" priority="3">
      <formula>$AQ29=2</formula>
    </cfRule>
  </conditionalFormatting>
  <conditionalFormatting sqref="Y11:AF28">
    <cfRule type="expression" dxfId="910" priority="1">
      <formula>$AQ11=3</formula>
    </cfRule>
  </conditionalFormatting>
  <conditionalFormatting sqref="Y29:AF29">
    <cfRule type="expression" dxfId="909" priority="12">
      <formula>$AQ28=3</formula>
    </cfRule>
  </conditionalFormatting>
  <conditionalFormatting sqref="Y30:AF31">
    <cfRule type="expression" dxfId="908" priority="10">
      <formula>$AQ28=3</formula>
    </cfRule>
  </conditionalFormatting>
  <conditionalFormatting sqref="Y32:AF32">
    <cfRule type="expression" dxfId="907" priority="8">
      <formula>$AQ29=3</formula>
    </cfRule>
  </conditionalFormatting>
  <conditionalFormatting sqref="Y33:AF33">
    <cfRule type="expression" dxfId="906" priority="6">
      <formula>$AQ29=3</formula>
    </cfRule>
  </conditionalFormatting>
  <conditionalFormatting sqref="Y34:AF34">
    <cfRule type="expression" dxfId="905" priority="4">
      <formula>$AQ29=3</formula>
    </cfRule>
  </conditionalFormatting>
  <conditionalFormatting sqref="AC11:AJ28">
    <cfRule type="expression" dxfId="904" priority="13">
      <formula>$AQ11=1</formula>
    </cfRule>
  </conditionalFormatting>
  <conditionalFormatting sqref="AC29:AJ29">
    <cfRule type="expression" dxfId="903" priority="24">
      <formula>$AQ28=1</formula>
    </cfRule>
  </conditionalFormatting>
  <conditionalFormatting sqref="AC30:AJ31">
    <cfRule type="expression" dxfId="902" priority="22">
      <formula>$AQ28=1</formula>
    </cfRule>
  </conditionalFormatting>
  <conditionalFormatting sqref="AC32:AJ32">
    <cfRule type="expression" dxfId="901" priority="20">
      <formula>$AQ29=1</formula>
    </cfRule>
  </conditionalFormatting>
  <conditionalFormatting sqref="AC33:AJ33">
    <cfRule type="expression" dxfId="900" priority="18">
      <formula>$AQ29=1</formula>
    </cfRule>
  </conditionalFormatting>
  <conditionalFormatting sqref="AC34:AJ34">
    <cfRule type="expression" dxfId="899" priority="16">
      <formula>$AQ29=1</formula>
    </cfRule>
  </conditionalFormatting>
  <conditionalFormatting sqref="AG11:AJ28">
    <cfRule type="expression" dxfId="898" priority="14">
      <formula>$AQ11=2</formula>
    </cfRule>
  </conditionalFormatting>
  <conditionalFormatting sqref="AG29:AJ29">
    <cfRule type="expression" dxfId="897" priority="23">
      <formula>$AQ28=2</formula>
    </cfRule>
  </conditionalFormatting>
  <conditionalFormatting sqref="AG30:AJ31">
    <cfRule type="expression" dxfId="896" priority="21">
      <formula>$AQ28=2</formula>
    </cfRule>
  </conditionalFormatting>
  <conditionalFormatting sqref="AG32:AJ32">
    <cfRule type="expression" dxfId="895" priority="19">
      <formula>$AQ29=2</formula>
    </cfRule>
  </conditionalFormatting>
  <conditionalFormatting sqref="AG33:AJ33">
    <cfRule type="expression" dxfId="894" priority="17">
      <formula>$AQ29=2</formula>
    </cfRule>
  </conditionalFormatting>
  <conditionalFormatting sqref="AG34:AJ34">
    <cfRule type="expression" dxfId="893" priority="15">
      <formula>$AQ29=2</formula>
    </cfRule>
  </conditionalFormatting>
  <dataValidations count="2">
    <dataValidation type="list" allowBlank="1" showInputMessage="1" showErrorMessage="1" sqref="N11:O34" xr:uid="{EF129190-1B16-49B7-AF83-027F353DC609}">
      <formula1>INDIRECT(L11)</formula1>
    </dataValidation>
    <dataValidation type="list" allowBlank="1" showInputMessage="1" showErrorMessage="1" sqref="Y11:AB34" xr:uid="{E76D1ECC-1A38-4F41-B9B3-506D7F7DB6E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C1688AF-D7A7-461F-A03F-1487642470C3}">
          <x14:formula1>
            <xm:f>'(参考)リスト'!$F$16:$F$21</xm:f>
          </x14:formula1>
          <xm:sqref>U11:X34</xm:sqref>
        </x14:dataValidation>
        <x14:dataValidation type="list" allowBlank="1" showInputMessage="1" showErrorMessage="1" xr:uid="{A2460507-EC85-4CA1-912D-12427F8DCB69}">
          <x14:formula1>
            <xm:f>'(参考)リスト'!$D$16:$D$18</xm:f>
          </x14:formula1>
          <xm:sqref>P11:Q34</xm:sqref>
        </x14:dataValidation>
        <x14:dataValidation type="list" allowBlank="1" showInputMessage="1" showErrorMessage="1" xr:uid="{2937677A-B13C-445D-AACD-61247DE82D4C}">
          <x14:formula1>
            <xm:f>'(参考)リスト'!$E$16:$E$27</xm:f>
          </x14:formula1>
          <xm:sqref>R11:T34</xm:sqref>
        </x14:dataValidation>
        <x14:dataValidation type="list" allowBlank="1" showInputMessage="1" showErrorMessage="1" xr:uid="{F4E418D6-A6DA-4DE2-B303-1E6C1E492327}">
          <x14:formula1>
            <xm:f>'(参考)リスト'!$B$16:$B$21</xm:f>
          </x14:formula1>
          <xm:sqref>L11:M34</xm:sqref>
        </x14:dataValidation>
        <x14:dataValidation type="list" allowBlank="1" showInputMessage="1" showErrorMessage="1" xr:uid="{421325E2-76EE-47A0-836B-246302083AAC}">
          <x14:formula1>
            <xm:f>'(参考)リスト'!$G$16:$G$19</xm:f>
          </x14:formula1>
          <xm:sqref>AM35:AO38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EFE7B-A223-4906-8A2E-E98E1A812D87}">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S9</v>
      </c>
      <c r="AW5" s="35">
        <f>R7</f>
        <v>8.8000000000000007</v>
      </c>
      <c r="AX5" s="47" t="str">
        <f>AM35</f>
        <v>Ⅱ</v>
      </c>
      <c r="AY5" s="47">
        <f>Y37</f>
        <v>0</v>
      </c>
      <c r="AZ5" s="47">
        <f t="shared" ref="AZ5:BJ5" si="0">Z37</f>
        <v>0</v>
      </c>
      <c r="BA5" s="47">
        <f t="shared" si="0"/>
        <v>0</v>
      </c>
      <c r="BB5" s="47">
        <f>AB37</f>
        <v>0</v>
      </c>
      <c r="BC5" s="47">
        <f t="shared" si="0"/>
        <v>0</v>
      </c>
      <c r="BD5" s="47">
        <f>AD37</f>
        <v>0</v>
      </c>
      <c r="BE5" s="47">
        <f>AE37</f>
        <v>0</v>
      </c>
      <c r="BF5" s="47">
        <f t="shared" si="0"/>
        <v>3</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13.059999999999999</v>
      </c>
      <c r="BS5" s="47">
        <f>AG35</f>
        <v>0</v>
      </c>
      <c r="BT5" s="47">
        <f>AH35</f>
        <v>0</v>
      </c>
      <c r="BU5" s="47">
        <f>AI35</f>
        <v>0</v>
      </c>
      <c r="BV5" s="47">
        <f>AJ35</f>
        <v>3.45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659</v>
      </c>
      <c r="O7" s="915"/>
      <c r="P7" s="956" t="s">
        <v>367</v>
      </c>
      <c r="Q7" s="942"/>
      <c r="R7" s="958">
        <v>8.8000000000000007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464</v>
      </c>
      <c r="S11" s="844"/>
      <c r="T11" s="844"/>
      <c r="U11" s="904" t="s">
        <v>623</v>
      </c>
      <c r="V11" s="905"/>
      <c r="W11" s="904" t="s">
        <v>623</v>
      </c>
      <c r="X11" s="905"/>
      <c r="Y11" s="46"/>
      <c r="Z11" s="46"/>
      <c r="AA11" s="46"/>
      <c r="AB11" s="46"/>
      <c r="AC11" s="52"/>
      <c r="AD11" s="52"/>
      <c r="AE11" s="52"/>
      <c r="AF11" s="52">
        <v>0.97</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479</v>
      </c>
      <c r="O12" s="905"/>
      <c r="P12" s="904" t="s">
        <v>471</v>
      </c>
      <c r="Q12" s="905"/>
      <c r="R12" s="844" t="s">
        <v>506</v>
      </c>
      <c r="S12" s="844"/>
      <c r="T12" s="844"/>
      <c r="U12" s="904" t="s">
        <v>623</v>
      </c>
      <c r="V12" s="905"/>
      <c r="W12" s="904" t="s">
        <v>623</v>
      </c>
      <c r="X12" s="905"/>
      <c r="Y12" s="46"/>
      <c r="Z12" s="46"/>
      <c r="AA12" s="46"/>
      <c r="AB12" s="46"/>
      <c r="AC12" s="52"/>
      <c r="AD12" s="52"/>
      <c r="AE12" s="52"/>
      <c r="AF12" s="52">
        <v>2.97</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462</v>
      </c>
      <c r="O13" s="905"/>
      <c r="P13" s="904" t="s">
        <v>480</v>
      </c>
      <c r="Q13" s="905"/>
      <c r="R13" s="917" t="s">
        <v>500</v>
      </c>
      <c r="S13" s="918"/>
      <c r="T13" s="919"/>
      <c r="U13" s="904" t="s">
        <v>623</v>
      </c>
      <c r="V13" s="905"/>
      <c r="W13" s="904" t="s">
        <v>623</v>
      </c>
      <c r="X13" s="905"/>
      <c r="Y13" s="46"/>
      <c r="Z13" s="46"/>
      <c r="AA13" s="46"/>
      <c r="AB13" s="46"/>
      <c r="AC13" s="52"/>
      <c r="AD13" s="52"/>
      <c r="AE13" s="52"/>
      <c r="AF13" s="52"/>
      <c r="AG13" s="52"/>
      <c r="AH13" s="52"/>
      <c r="AI13" s="52"/>
      <c r="AJ13" s="52">
        <v>3.45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479</v>
      </c>
      <c r="O14" s="905"/>
      <c r="P14" s="904" t="s">
        <v>471</v>
      </c>
      <c r="Q14" s="905"/>
      <c r="R14" s="917" t="s">
        <v>506</v>
      </c>
      <c r="S14" s="918"/>
      <c r="T14" s="919"/>
      <c r="U14" s="904" t="s">
        <v>622</v>
      </c>
      <c r="V14" s="905"/>
      <c r="W14" s="904" t="s">
        <v>623</v>
      </c>
      <c r="X14" s="905"/>
      <c r="Y14" s="46"/>
      <c r="Z14" s="46"/>
      <c r="AA14" s="46"/>
      <c r="AB14" s="46"/>
      <c r="AC14" s="52"/>
      <c r="AD14" s="52"/>
      <c r="AE14" s="52"/>
      <c r="AF14" s="52">
        <v>9.1199999999999992</v>
      </c>
      <c r="AG14" s="52"/>
      <c r="AH14" s="52"/>
      <c r="AI14" s="52"/>
      <c r="AJ14" s="52"/>
      <c r="AK14" s="914" t="s">
        <v>921</v>
      </c>
      <c r="AL14" s="915"/>
      <c r="AM14" s="915"/>
      <c r="AN14" s="915"/>
      <c r="AO14" s="916"/>
      <c r="AP14" s="2"/>
      <c r="AQ14" s="51">
        <f t="shared" si="2"/>
        <v>2</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13.059999999999999</v>
      </c>
      <c r="AG35" s="109">
        <f t="shared" si="7"/>
        <v>0</v>
      </c>
      <c r="AH35" s="109">
        <f t="shared" si="7"/>
        <v>0</v>
      </c>
      <c r="AI35" s="109">
        <f t="shared" si="7"/>
        <v>0</v>
      </c>
      <c r="AJ35" s="110">
        <f t="shared" si="7"/>
        <v>3.45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3</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92" priority="2">
      <formula>$AQ11=2</formula>
    </cfRule>
  </conditionalFormatting>
  <conditionalFormatting sqref="Y29:AB29">
    <cfRule type="expression" dxfId="891" priority="11">
      <formula>$AQ28=2</formula>
    </cfRule>
  </conditionalFormatting>
  <conditionalFormatting sqref="Y30:AB31">
    <cfRule type="expression" dxfId="890" priority="9">
      <formula>$AQ28=2</formula>
    </cfRule>
  </conditionalFormatting>
  <conditionalFormatting sqref="Y32:AB32">
    <cfRule type="expression" dxfId="889" priority="7">
      <formula>$AQ29=2</formula>
    </cfRule>
  </conditionalFormatting>
  <conditionalFormatting sqref="Y33:AB33">
    <cfRule type="expression" dxfId="888" priority="5">
      <formula>$AQ29=2</formula>
    </cfRule>
  </conditionalFormatting>
  <conditionalFormatting sqref="Y34:AB34">
    <cfRule type="expression" dxfId="887" priority="3">
      <formula>$AQ29=2</formula>
    </cfRule>
  </conditionalFormatting>
  <conditionalFormatting sqref="Y11:AF28">
    <cfRule type="expression" dxfId="886" priority="1">
      <formula>$AQ11=3</formula>
    </cfRule>
  </conditionalFormatting>
  <conditionalFormatting sqref="Y29:AF29">
    <cfRule type="expression" dxfId="885" priority="12">
      <formula>$AQ28=3</formula>
    </cfRule>
  </conditionalFormatting>
  <conditionalFormatting sqref="Y30:AF31">
    <cfRule type="expression" dxfId="884" priority="10">
      <formula>$AQ28=3</formula>
    </cfRule>
  </conditionalFormatting>
  <conditionalFormatting sqref="Y32:AF32">
    <cfRule type="expression" dxfId="883" priority="8">
      <formula>$AQ29=3</formula>
    </cfRule>
  </conditionalFormatting>
  <conditionalFormatting sqref="Y33:AF33">
    <cfRule type="expression" dxfId="882" priority="6">
      <formula>$AQ29=3</formula>
    </cfRule>
  </conditionalFormatting>
  <conditionalFormatting sqref="Y34:AF34">
    <cfRule type="expression" dxfId="881" priority="4">
      <formula>$AQ29=3</formula>
    </cfRule>
  </conditionalFormatting>
  <conditionalFormatting sqref="AC11:AJ28">
    <cfRule type="expression" dxfId="880" priority="13">
      <formula>$AQ11=1</formula>
    </cfRule>
  </conditionalFormatting>
  <conditionalFormatting sqref="AC29:AJ29">
    <cfRule type="expression" dxfId="879" priority="24">
      <formula>$AQ28=1</formula>
    </cfRule>
  </conditionalFormatting>
  <conditionalFormatting sqref="AC30:AJ31">
    <cfRule type="expression" dxfId="878" priority="22">
      <formula>$AQ28=1</formula>
    </cfRule>
  </conditionalFormatting>
  <conditionalFormatting sqref="AC32:AJ32">
    <cfRule type="expression" dxfId="877" priority="20">
      <formula>$AQ29=1</formula>
    </cfRule>
  </conditionalFormatting>
  <conditionalFormatting sqref="AC33:AJ33">
    <cfRule type="expression" dxfId="876" priority="18">
      <formula>$AQ29=1</formula>
    </cfRule>
  </conditionalFormatting>
  <conditionalFormatting sqref="AC34:AJ34">
    <cfRule type="expression" dxfId="875" priority="16">
      <formula>$AQ29=1</formula>
    </cfRule>
  </conditionalFormatting>
  <conditionalFormatting sqref="AG11:AJ28">
    <cfRule type="expression" dxfId="874" priority="14">
      <formula>$AQ11=2</formula>
    </cfRule>
  </conditionalFormatting>
  <conditionalFormatting sqref="AG29:AJ29">
    <cfRule type="expression" dxfId="873" priority="23">
      <formula>$AQ28=2</formula>
    </cfRule>
  </conditionalFormatting>
  <conditionalFormatting sqref="AG30:AJ31">
    <cfRule type="expression" dxfId="872" priority="21">
      <formula>$AQ28=2</formula>
    </cfRule>
  </conditionalFormatting>
  <conditionalFormatting sqref="AG32:AJ32">
    <cfRule type="expression" dxfId="871" priority="19">
      <formula>$AQ29=2</formula>
    </cfRule>
  </conditionalFormatting>
  <conditionalFormatting sqref="AG33:AJ33">
    <cfRule type="expression" dxfId="870" priority="17">
      <formula>$AQ29=2</formula>
    </cfRule>
  </conditionalFormatting>
  <conditionalFormatting sqref="AG34:AJ34">
    <cfRule type="expression" dxfId="869" priority="15">
      <formula>$AQ29=2</formula>
    </cfRule>
  </conditionalFormatting>
  <dataValidations count="2">
    <dataValidation type="list" allowBlank="1" showInputMessage="1" showErrorMessage="1" sqref="Y11:AB34" xr:uid="{1A267F37-9CF0-4567-9751-3EC0121ABD7C}">
      <formula1>"〇,"</formula1>
    </dataValidation>
    <dataValidation type="list" allowBlank="1" showInputMessage="1" showErrorMessage="1" sqref="N11:O34" xr:uid="{2C368A3F-97CC-42A3-89E5-6A8F52162EF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C190CB-0F4F-4F74-AAF1-FD562BBC0339}">
          <x14:formula1>
            <xm:f>'(参考)リスト'!$G$16:$G$19</xm:f>
          </x14:formula1>
          <xm:sqref>AM35:AO38</xm:sqref>
        </x14:dataValidation>
        <x14:dataValidation type="list" allowBlank="1" showInputMessage="1" showErrorMessage="1" xr:uid="{260A8E37-045D-4E40-A4F6-35BFB8D23D9D}">
          <x14:formula1>
            <xm:f>'(参考)リスト'!$B$16:$B$21</xm:f>
          </x14:formula1>
          <xm:sqref>L11:M34</xm:sqref>
        </x14:dataValidation>
        <x14:dataValidation type="list" allowBlank="1" showInputMessage="1" showErrorMessage="1" xr:uid="{44749327-7B9A-4E44-845E-88640448FB20}">
          <x14:formula1>
            <xm:f>'(参考)リスト'!$E$16:$E$27</xm:f>
          </x14:formula1>
          <xm:sqref>R11:T34</xm:sqref>
        </x14:dataValidation>
        <x14:dataValidation type="list" allowBlank="1" showInputMessage="1" showErrorMessage="1" xr:uid="{82BA2EAE-E946-4EFB-A08D-1591630C5175}">
          <x14:formula1>
            <xm:f>'(参考)リスト'!$D$16:$D$18</xm:f>
          </x14:formula1>
          <xm:sqref>P11:Q34</xm:sqref>
        </x14:dataValidation>
        <x14:dataValidation type="list" allowBlank="1" showInputMessage="1" showErrorMessage="1" xr:uid="{66C07F55-274E-4AEB-AA7A-59B4F4F46A1B}">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8384-744B-4CA8-A901-6435DCB70A6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S10</v>
      </c>
      <c r="AW5" s="35">
        <f>R7</f>
        <v>8.6999999999999993</v>
      </c>
      <c r="AX5" s="47" t="str">
        <f>AM35</f>
        <v>Ⅱ</v>
      </c>
      <c r="AY5" s="47">
        <f>Y37</f>
        <v>0</v>
      </c>
      <c r="AZ5" s="47">
        <f t="shared" ref="AZ5:BJ5" si="0">Z37</f>
        <v>0</v>
      </c>
      <c r="BA5" s="47">
        <f t="shared" si="0"/>
        <v>0</v>
      </c>
      <c r="BB5" s="47">
        <f>AB37</f>
        <v>0</v>
      </c>
      <c r="BC5" s="47">
        <f t="shared" si="0"/>
        <v>0</v>
      </c>
      <c r="BD5" s="47">
        <f>AD37</f>
        <v>0</v>
      </c>
      <c r="BE5" s="47">
        <f>AE37</f>
        <v>0</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0.5</v>
      </c>
      <c r="BS5" s="47">
        <f>AG35</f>
        <v>0</v>
      </c>
      <c r="BT5" s="47">
        <f>AH35</f>
        <v>0</v>
      </c>
      <c r="BU5" s="47">
        <f>AI35</f>
        <v>0</v>
      </c>
      <c r="BV5" s="47">
        <f>AJ35</f>
        <v>3.3</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667</v>
      </c>
      <c r="O7" s="915"/>
      <c r="P7" s="956" t="s">
        <v>367</v>
      </c>
      <c r="Q7" s="942"/>
      <c r="R7" s="958">
        <v>8.6999999999999993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464</v>
      </c>
      <c r="S11" s="844"/>
      <c r="T11" s="844"/>
      <c r="U11" s="904" t="s">
        <v>623</v>
      </c>
      <c r="V11" s="905"/>
      <c r="W11" s="904" t="s">
        <v>623</v>
      </c>
      <c r="X11" s="905"/>
      <c r="Y11" s="46"/>
      <c r="Z11" s="46"/>
      <c r="AA11" s="46"/>
      <c r="AB11" s="46"/>
      <c r="AC11" s="52"/>
      <c r="AD11" s="52"/>
      <c r="AE11" s="52"/>
      <c r="AF11" s="52">
        <v>0.45</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3.3</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471</v>
      </c>
      <c r="Q13" s="905"/>
      <c r="R13" s="917" t="s">
        <v>472</v>
      </c>
      <c r="S13" s="918"/>
      <c r="T13" s="919"/>
      <c r="U13" s="904" t="s">
        <v>622</v>
      </c>
      <c r="V13" s="905"/>
      <c r="W13" s="904" t="s">
        <v>623</v>
      </c>
      <c r="X13" s="905"/>
      <c r="Y13" s="46"/>
      <c r="Z13" s="46"/>
      <c r="AA13" s="46"/>
      <c r="AB13" s="46"/>
      <c r="AC13" s="52"/>
      <c r="AD13" s="52"/>
      <c r="AE13" s="52"/>
      <c r="AF13" s="52">
        <v>0.05</v>
      </c>
      <c r="AG13" s="52"/>
      <c r="AH13" s="52"/>
      <c r="AI13" s="52"/>
      <c r="AJ13" s="52"/>
      <c r="AK13" s="914" t="s">
        <v>923</v>
      </c>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0.5</v>
      </c>
      <c r="AG35" s="109">
        <f t="shared" si="7"/>
        <v>0</v>
      </c>
      <c r="AH35" s="109">
        <f t="shared" si="7"/>
        <v>0</v>
      </c>
      <c r="AI35" s="109">
        <f t="shared" si="7"/>
        <v>0</v>
      </c>
      <c r="AJ35" s="110">
        <f t="shared" si="7"/>
        <v>3.3</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2</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68" priority="2">
      <formula>$AQ11=2</formula>
    </cfRule>
  </conditionalFormatting>
  <conditionalFormatting sqref="Y29:AB29">
    <cfRule type="expression" dxfId="867" priority="11">
      <formula>$AQ28=2</formula>
    </cfRule>
  </conditionalFormatting>
  <conditionalFormatting sqref="Y30:AB31">
    <cfRule type="expression" dxfId="866" priority="9">
      <formula>$AQ28=2</formula>
    </cfRule>
  </conditionalFormatting>
  <conditionalFormatting sqref="Y32:AB32">
    <cfRule type="expression" dxfId="865" priority="7">
      <formula>$AQ29=2</formula>
    </cfRule>
  </conditionalFormatting>
  <conditionalFormatting sqref="Y33:AB33">
    <cfRule type="expression" dxfId="864" priority="5">
      <formula>$AQ29=2</formula>
    </cfRule>
  </conditionalFormatting>
  <conditionalFormatting sqref="Y34:AB34">
    <cfRule type="expression" dxfId="863" priority="3">
      <formula>$AQ29=2</formula>
    </cfRule>
  </conditionalFormatting>
  <conditionalFormatting sqref="Y11:AF28">
    <cfRule type="expression" dxfId="862" priority="1">
      <formula>$AQ11=3</formula>
    </cfRule>
  </conditionalFormatting>
  <conditionalFormatting sqref="Y29:AF29">
    <cfRule type="expression" dxfId="861" priority="12">
      <formula>$AQ28=3</formula>
    </cfRule>
  </conditionalFormatting>
  <conditionalFormatting sqref="Y30:AF31">
    <cfRule type="expression" dxfId="860" priority="10">
      <formula>$AQ28=3</formula>
    </cfRule>
  </conditionalFormatting>
  <conditionalFormatting sqref="Y32:AF32">
    <cfRule type="expression" dxfId="859" priority="8">
      <formula>$AQ29=3</formula>
    </cfRule>
  </conditionalFormatting>
  <conditionalFormatting sqref="Y33:AF33">
    <cfRule type="expression" dxfId="858" priority="6">
      <formula>$AQ29=3</formula>
    </cfRule>
  </conditionalFormatting>
  <conditionalFormatting sqref="Y34:AF34">
    <cfRule type="expression" dxfId="857" priority="4">
      <formula>$AQ29=3</formula>
    </cfRule>
  </conditionalFormatting>
  <conditionalFormatting sqref="AC11:AJ28">
    <cfRule type="expression" dxfId="856" priority="13">
      <formula>$AQ11=1</formula>
    </cfRule>
  </conditionalFormatting>
  <conditionalFormatting sqref="AC29:AJ29">
    <cfRule type="expression" dxfId="855" priority="24">
      <formula>$AQ28=1</formula>
    </cfRule>
  </conditionalFormatting>
  <conditionalFormatting sqref="AC30:AJ31">
    <cfRule type="expression" dxfId="854" priority="22">
      <formula>$AQ28=1</formula>
    </cfRule>
  </conditionalFormatting>
  <conditionalFormatting sqref="AC32:AJ32">
    <cfRule type="expression" dxfId="853" priority="20">
      <formula>$AQ29=1</formula>
    </cfRule>
  </conditionalFormatting>
  <conditionalFormatting sqref="AC33:AJ33">
    <cfRule type="expression" dxfId="852" priority="18">
      <formula>$AQ29=1</formula>
    </cfRule>
  </conditionalFormatting>
  <conditionalFormatting sqref="AC34:AJ34">
    <cfRule type="expression" dxfId="851" priority="16">
      <formula>$AQ29=1</formula>
    </cfRule>
  </conditionalFormatting>
  <conditionalFormatting sqref="AG11:AJ28">
    <cfRule type="expression" dxfId="850" priority="14">
      <formula>$AQ11=2</formula>
    </cfRule>
  </conditionalFormatting>
  <conditionalFormatting sqref="AG29:AJ29">
    <cfRule type="expression" dxfId="849" priority="23">
      <formula>$AQ28=2</formula>
    </cfRule>
  </conditionalFormatting>
  <conditionalFormatting sqref="AG30:AJ31">
    <cfRule type="expression" dxfId="848" priority="21">
      <formula>$AQ28=2</formula>
    </cfRule>
  </conditionalFormatting>
  <conditionalFormatting sqref="AG32:AJ32">
    <cfRule type="expression" dxfId="847" priority="19">
      <formula>$AQ29=2</formula>
    </cfRule>
  </conditionalFormatting>
  <conditionalFormatting sqref="AG33:AJ33">
    <cfRule type="expression" dxfId="846" priority="17">
      <formula>$AQ29=2</formula>
    </cfRule>
  </conditionalFormatting>
  <conditionalFormatting sqref="AG34:AJ34">
    <cfRule type="expression" dxfId="845" priority="15">
      <formula>$AQ29=2</formula>
    </cfRule>
  </conditionalFormatting>
  <dataValidations count="2">
    <dataValidation type="list" allowBlank="1" showInputMessage="1" showErrorMessage="1" sqref="N11:O34" xr:uid="{861A81FD-67E4-4E2B-BF86-C4E170FA6D21}">
      <formula1>INDIRECT(L11)</formula1>
    </dataValidation>
    <dataValidation type="list" allowBlank="1" showInputMessage="1" showErrorMessage="1" sqref="Y11:AB34" xr:uid="{C78EDD25-26C4-46B3-89A2-12874A3368E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E2A096B-01AB-435C-8A44-B8220AC744AA}">
          <x14:formula1>
            <xm:f>'(参考)リスト'!$F$16:$F$21</xm:f>
          </x14:formula1>
          <xm:sqref>U11:X34</xm:sqref>
        </x14:dataValidation>
        <x14:dataValidation type="list" allowBlank="1" showInputMessage="1" showErrorMessage="1" xr:uid="{98C649F4-2FC0-42BA-A9F9-3BB5A8739C3B}">
          <x14:formula1>
            <xm:f>'(参考)リスト'!$D$16:$D$18</xm:f>
          </x14:formula1>
          <xm:sqref>P11:Q34</xm:sqref>
        </x14:dataValidation>
        <x14:dataValidation type="list" allowBlank="1" showInputMessage="1" showErrorMessage="1" xr:uid="{AB5EB5A5-AD83-46EE-B7E4-12AEF49964FD}">
          <x14:formula1>
            <xm:f>'(参考)リスト'!$E$16:$E$27</xm:f>
          </x14:formula1>
          <xm:sqref>R11:T34</xm:sqref>
        </x14:dataValidation>
        <x14:dataValidation type="list" allowBlank="1" showInputMessage="1" showErrorMessage="1" xr:uid="{09A49499-C7AB-4D28-87CB-36C9016833F0}">
          <x14:formula1>
            <xm:f>'(参考)リスト'!$B$16:$B$21</xm:f>
          </x14:formula1>
          <xm:sqref>L11:M34</xm:sqref>
        </x14:dataValidation>
        <x14:dataValidation type="list" allowBlank="1" showInputMessage="1" showErrorMessage="1" xr:uid="{42E0A4DB-5E73-4D28-AA5C-E78B1C00D189}">
          <x14:formula1>
            <xm:f>'(参考)リスト'!$G$16:$G$19</xm:f>
          </x14:formula1>
          <xm:sqref>AM35:AO38</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BD0D-FD78-4552-B5EB-E3ECE620CE86}">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S11</v>
      </c>
      <c r="AW5" s="35">
        <f>R7</f>
        <v>9.1999999999999993</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6.5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672</v>
      </c>
      <c r="O7" s="915"/>
      <c r="P7" s="956" t="s">
        <v>367</v>
      </c>
      <c r="Q7" s="942"/>
      <c r="R7" s="958">
        <v>9.1999999999999993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3.3</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3.2</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6.5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44" priority="2">
      <formula>$AQ11=2</formula>
    </cfRule>
  </conditionalFormatting>
  <conditionalFormatting sqref="Y29:AB29">
    <cfRule type="expression" dxfId="843" priority="11">
      <formula>$AQ28=2</formula>
    </cfRule>
  </conditionalFormatting>
  <conditionalFormatting sqref="Y30:AB31">
    <cfRule type="expression" dxfId="842" priority="9">
      <formula>$AQ28=2</formula>
    </cfRule>
  </conditionalFormatting>
  <conditionalFormatting sqref="Y32:AB32">
    <cfRule type="expression" dxfId="841" priority="7">
      <formula>$AQ29=2</formula>
    </cfRule>
  </conditionalFormatting>
  <conditionalFormatting sqref="Y33:AB33">
    <cfRule type="expression" dxfId="840" priority="5">
      <formula>$AQ29=2</formula>
    </cfRule>
  </conditionalFormatting>
  <conditionalFormatting sqref="Y34:AB34">
    <cfRule type="expression" dxfId="839" priority="3">
      <formula>$AQ29=2</formula>
    </cfRule>
  </conditionalFormatting>
  <conditionalFormatting sqref="Y11:AF28">
    <cfRule type="expression" dxfId="838" priority="1">
      <formula>$AQ11=3</formula>
    </cfRule>
  </conditionalFormatting>
  <conditionalFormatting sqref="Y29:AF29">
    <cfRule type="expression" dxfId="837" priority="12">
      <formula>$AQ28=3</formula>
    </cfRule>
  </conditionalFormatting>
  <conditionalFormatting sqref="Y30:AF31">
    <cfRule type="expression" dxfId="836" priority="10">
      <formula>$AQ28=3</formula>
    </cfRule>
  </conditionalFormatting>
  <conditionalFormatting sqref="Y32:AF32">
    <cfRule type="expression" dxfId="835" priority="8">
      <formula>$AQ29=3</formula>
    </cfRule>
  </conditionalFormatting>
  <conditionalFormatting sqref="Y33:AF33">
    <cfRule type="expression" dxfId="834" priority="6">
      <formula>$AQ29=3</formula>
    </cfRule>
  </conditionalFormatting>
  <conditionalFormatting sqref="Y34:AF34">
    <cfRule type="expression" dxfId="833" priority="4">
      <formula>$AQ29=3</formula>
    </cfRule>
  </conditionalFormatting>
  <conditionalFormatting sqref="AC11:AJ28">
    <cfRule type="expression" dxfId="832" priority="13">
      <formula>$AQ11=1</formula>
    </cfRule>
  </conditionalFormatting>
  <conditionalFormatting sqref="AC29:AJ29">
    <cfRule type="expression" dxfId="831" priority="24">
      <formula>$AQ28=1</formula>
    </cfRule>
  </conditionalFormatting>
  <conditionalFormatting sqref="AC30:AJ31">
    <cfRule type="expression" dxfId="830" priority="22">
      <formula>$AQ28=1</formula>
    </cfRule>
  </conditionalFormatting>
  <conditionalFormatting sqref="AC32:AJ32">
    <cfRule type="expression" dxfId="829" priority="20">
      <formula>$AQ29=1</formula>
    </cfRule>
  </conditionalFormatting>
  <conditionalFormatting sqref="AC33:AJ33">
    <cfRule type="expression" dxfId="828" priority="18">
      <formula>$AQ29=1</formula>
    </cfRule>
  </conditionalFormatting>
  <conditionalFormatting sqref="AC34:AJ34">
    <cfRule type="expression" dxfId="827" priority="16">
      <formula>$AQ29=1</formula>
    </cfRule>
  </conditionalFormatting>
  <conditionalFormatting sqref="AG11:AJ28">
    <cfRule type="expression" dxfId="826" priority="14">
      <formula>$AQ11=2</formula>
    </cfRule>
  </conditionalFormatting>
  <conditionalFormatting sqref="AG29:AJ29">
    <cfRule type="expression" dxfId="825" priority="23">
      <formula>$AQ28=2</formula>
    </cfRule>
  </conditionalFormatting>
  <conditionalFormatting sqref="AG30:AJ31">
    <cfRule type="expression" dxfId="824" priority="21">
      <formula>$AQ28=2</formula>
    </cfRule>
  </conditionalFormatting>
  <conditionalFormatting sqref="AG32:AJ32">
    <cfRule type="expression" dxfId="823" priority="19">
      <formula>$AQ29=2</formula>
    </cfRule>
  </conditionalFormatting>
  <conditionalFormatting sqref="AG33:AJ33">
    <cfRule type="expression" dxfId="822" priority="17">
      <formula>$AQ29=2</formula>
    </cfRule>
  </conditionalFormatting>
  <conditionalFormatting sqref="AG34:AJ34">
    <cfRule type="expression" dxfId="821" priority="15">
      <formula>$AQ29=2</formula>
    </cfRule>
  </conditionalFormatting>
  <dataValidations count="2">
    <dataValidation type="list" allowBlank="1" showInputMessage="1" showErrorMessage="1" sqref="Y11:AB34" xr:uid="{BD48EA7E-2AA3-4850-ACBB-58CC9277A6FC}">
      <formula1>"〇,"</formula1>
    </dataValidation>
    <dataValidation type="list" allowBlank="1" showInputMessage="1" showErrorMessage="1" sqref="N11:O34" xr:uid="{EA94F1C2-C825-44A7-B81E-926D243B775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0F10670-09DE-4E7A-B02F-6F463C883159}">
          <x14:formula1>
            <xm:f>'(参考)リスト'!$G$16:$G$19</xm:f>
          </x14:formula1>
          <xm:sqref>AM35:AO38</xm:sqref>
        </x14:dataValidation>
        <x14:dataValidation type="list" allowBlank="1" showInputMessage="1" showErrorMessage="1" xr:uid="{04C3BB65-DE22-4FC8-8344-044B28E5AB25}">
          <x14:formula1>
            <xm:f>'(参考)リスト'!$B$16:$B$21</xm:f>
          </x14:formula1>
          <xm:sqref>L11:M34</xm:sqref>
        </x14:dataValidation>
        <x14:dataValidation type="list" allowBlank="1" showInputMessage="1" showErrorMessage="1" xr:uid="{001E1C93-8A06-42BE-89BE-1C0EC7762C96}">
          <x14:formula1>
            <xm:f>'(参考)リスト'!$E$16:$E$27</xm:f>
          </x14:formula1>
          <xm:sqref>R11:T34</xm:sqref>
        </x14:dataValidation>
        <x14:dataValidation type="list" allowBlank="1" showInputMessage="1" showErrorMessage="1" xr:uid="{2E31816F-3CB4-451E-9537-F3EED4146B8D}">
          <x14:formula1>
            <xm:f>'(参考)リスト'!$D$16:$D$18</xm:f>
          </x14:formula1>
          <xm:sqref>P11:Q34</xm:sqref>
        </x14:dataValidation>
        <x14:dataValidation type="list" allowBlank="1" showInputMessage="1" showErrorMessage="1" xr:uid="{52D4D637-7EB3-4180-BF8F-21C38B834646}">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6AC9-F789-4640-A683-963097A1BEF7}">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S12</v>
      </c>
      <c r="AW5" s="35">
        <f>R7</f>
        <v>9</v>
      </c>
      <c r="AX5" s="47" t="str">
        <f>AM35</f>
        <v>Ⅱ</v>
      </c>
      <c r="AY5" s="47">
        <f>Y37</f>
        <v>0</v>
      </c>
      <c r="AZ5" s="47">
        <f t="shared" ref="AZ5:BJ5" si="0">Z37</f>
        <v>0</v>
      </c>
      <c r="BA5" s="47">
        <f t="shared" si="0"/>
        <v>0</v>
      </c>
      <c r="BB5" s="47">
        <f>AB37</f>
        <v>0</v>
      </c>
      <c r="BC5" s="47">
        <f t="shared" si="0"/>
        <v>0</v>
      </c>
      <c r="BD5" s="47">
        <f>AD37</f>
        <v>0</v>
      </c>
      <c r="BE5" s="47">
        <f>AE37</f>
        <v>0</v>
      </c>
      <c r="BF5" s="47">
        <f t="shared" si="0"/>
        <v>2</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6.8</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675</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479</v>
      </c>
      <c r="O11" s="905"/>
      <c r="P11" s="904" t="s">
        <v>471</v>
      </c>
      <c r="Q11" s="905"/>
      <c r="R11" s="844" t="s">
        <v>506</v>
      </c>
      <c r="S11" s="844"/>
      <c r="T11" s="844"/>
      <c r="U11" s="904" t="s">
        <v>623</v>
      </c>
      <c r="V11" s="905"/>
      <c r="W11" s="904" t="s">
        <v>623</v>
      </c>
      <c r="X11" s="905"/>
      <c r="Y11" s="46"/>
      <c r="Z11" s="46"/>
      <c r="AA11" s="46"/>
      <c r="AB11" s="46"/>
      <c r="AC11" s="52"/>
      <c r="AD11" s="52"/>
      <c r="AE11" s="52"/>
      <c r="AF11" s="52">
        <v>6.46</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0.34</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6.8</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2</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20" priority="2">
      <formula>$AQ11=2</formula>
    </cfRule>
  </conditionalFormatting>
  <conditionalFormatting sqref="Y29:AB29">
    <cfRule type="expression" dxfId="819" priority="11">
      <formula>$AQ28=2</formula>
    </cfRule>
  </conditionalFormatting>
  <conditionalFormatting sqref="Y30:AB31">
    <cfRule type="expression" dxfId="818" priority="9">
      <formula>$AQ28=2</formula>
    </cfRule>
  </conditionalFormatting>
  <conditionalFormatting sqref="Y32:AB32">
    <cfRule type="expression" dxfId="817" priority="7">
      <formula>$AQ29=2</formula>
    </cfRule>
  </conditionalFormatting>
  <conditionalFormatting sqref="Y33:AB33">
    <cfRule type="expression" dxfId="816" priority="5">
      <formula>$AQ29=2</formula>
    </cfRule>
  </conditionalFormatting>
  <conditionalFormatting sqref="Y34:AB34">
    <cfRule type="expression" dxfId="815" priority="3">
      <formula>$AQ29=2</formula>
    </cfRule>
  </conditionalFormatting>
  <conditionalFormatting sqref="Y11:AF28">
    <cfRule type="expression" dxfId="814" priority="1">
      <formula>$AQ11=3</formula>
    </cfRule>
  </conditionalFormatting>
  <conditionalFormatting sqref="Y29:AF29">
    <cfRule type="expression" dxfId="813" priority="12">
      <formula>$AQ28=3</formula>
    </cfRule>
  </conditionalFormatting>
  <conditionalFormatting sqref="Y30:AF31">
    <cfRule type="expression" dxfId="812" priority="10">
      <formula>$AQ28=3</formula>
    </cfRule>
  </conditionalFormatting>
  <conditionalFormatting sqref="Y32:AF32">
    <cfRule type="expression" dxfId="811" priority="8">
      <formula>$AQ29=3</formula>
    </cfRule>
  </conditionalFormatting>
  <conditionalFormatting sqref="Y33:AF33">
    <cfRule type="expression" dxfId="810" priority="6">
      <formula>$AQ29=3</formula>
    </cfRule>
  </conditionalFormatting>
  <conditionalFormatting sqref="Y34:AF34">
    <cfRule type="expression" dxfId="809" priority="4">
      <formula>$AQ29=3</formula>
    </cfRule>
  </conditionalFormatting>
  <conditionalFormatting sqref="AC11:AJ28">
    <cfRule type="expression" dxfId="808" priority="13">
      <formula>$AQ11=1</formula>
    </cfRule>
  </conditionalFormatting>
  <conditionalFormatting sqref="AC29:AJ29">
    <cfRule type="expression" dxfId="807" priority="24">
      <formula>$AQ28=1</formula>
    </cfRule>
  </conditionalFormatting>
  <conditionalFormatting sqref="AC30:AJ31">
    <cfRule type="expression" dxfId="806" priority="22">
      <formula>$AQ28=1</formula>
    </cfRule>
  </conditionalFormatting>
  <conditionalFormatting sqref="AC32:AJ32">
    <cfRule type="expression" dxfId="805" priority="20">
      <formula>$AQ29=1</formula>
    </cfRule>
  </conditionalFormatting>
  <conditionalFormatting sqref="AC33:AJ33">
    <cfRule type="expression" dxfId="804" priority="18">
      <formula>$AQ29=1</formula>
    </cfRule>
  </conditionalFormatting>
  <conditionalFormatting sqref="AC34:AJ34">
    <cfRule type="expression" dxfId="803" priority="16">
      <formula>$AQ29=1</formula>
    </cfRule>
  </conditionalFormatting>
  <conditionalFormatting sqref="AG11:AJ28">
    <cfRule type="expression" dxfId="802" priority="14">
      <formula>$AQ11=2</formula>
    </cfRule>
  </conditionalFormatting>
  <conditionalFormatting sqref="AG29:AJ29">
    <cfRule type="expression" dxfId="801" priority="23">
      <formula>$AQ28=2</formula>
    </cfRule>
  </conditionalFormatting>
  <conditionalFormatting sqref="AG30:AJ31">
    <cfRule type="expression" dxfId="800" priority="21">
      <formula>$AQ28=2</formula>
    </cfRule>
  </conditionalFormatting>
  <conditionalFormatting sqref="AG32:AJ32">
    <cfRule type="expression" dxfId="799" priority="19">
      <formula>$AQ29=2</formula>
    </cfRule>
  </conditionalFormatting>
  <conditionalFormatting sqref="AG33:AJ33">
    <cfRule type="expression" dxfId="798" priority="17">
      <formula>$AQ29=2</formula>
    </cfRule>
  </conditionalFormatting>
  <conditionalFormatting sqref="AG34:AJ34">
    <cfRule type="expression" dxfId="797" priority="15">
      <formula>$AQ29=2</formula>
    </cfRule>
  </conditionalFormatting>
  <dataValidations count="2">
    <dataValidation type="list" allowBlank="1" showInputMessage="1" showErrorMessage="1" sqref="N11:O34" xr:uid="{FE5F7085-FEBE-48AE-A615-DD3D71130917}">
      <formula1>INDIRECT(L11)</formula1>
    </dataValidation>
    <dataValidation type="list" allowBlank="1" showInputMessage="1" showErrorMessage="1" sqref="Y11:AB34" xr:uid="{AE6DB625-2F8C-425D-9922-5A2A1FF6F4B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0055629-8BD1-4FD8-AFB9-A5F5102147D5}">
          <x14:formula1>
            <xm:f>'(参考)リスト'!$F$16:$F$21</xm:f>
          </x14:formula1>
          <xm:sqref>U11:X34</xm:sqref>
        </x14:dataValidation>
        <x14:dataValidation type="list" allowBlank="1" showInputMessage="1" showErrorMessage="1" xr:uid="{42338B4F-390B-4A46-861A-C0255974A3AD}">
          <x14:formula1>
            <xm:f>'(参考)リスト'!$D$16:$D$18</xm:f>
          </x14:formula1>
          <xm:sqref>P11:Q34</xm:sqref>
        </x14:dataValidation>
        <x14:dataValidation type="list" allowBlank="1" showInputMessage="1" showErrorMessage="1" xr:uid="{E6792FC0-B5DE-41A0-9F27-51C5D4ED7934}">
          <x14:formula1>
            <xm:f>'(参考)リスト'!$E$16:$E$27</xm:f>
          </x14:formula1>
          <xm:sqref>R11:T34</xm:sqref>
        </x14:dataValidation>
        <x14:dataValidation type="list" allowBlank="1" showInputMessage="1" showErrorMessage="1" xr:uid="{9732BFA7-1966-4C70-B5F7-3B44CAA9239B}">
          <x14:formula1>
            <xm:f>'(参考)リスト'!$B$16:$B$21</xm:f>
          </x14:formula1>
          <xm:sqref>L11:M34</xm:sqref>
        </x14:dataValidation>
        <x14:dataValidation type="list" allowBlank="1" showInputMessage="1" showErrorMessage="1" xr:uid="{1FE08BB6-88CD-43AC-877B-F2E1E51ACAF1}">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4AD8-548D-4A07-A56D-2FBE7BE49EDC}">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S13</v>
      </c>
      <c r="AW5" s="35">
        <f>R7</f>
        <v>8.9</v>
      </c>
      <c r="AX5" s="47" t="str">
        <f>AM35</f>
        <v>Ⅱ</v>
      </c>
      <c r="AY5" s="47">
        <f>Y37</f>
        <v>0</v>
      </c>
      <c r="AZ5" s="47">
        <f t="shared" ref="AZ5:BJ5" si="0">Z37</f>
        <v>0</v>
      </c>
      <c r="BA5" s="47">
        <f t="shared" si="0"/>
        <v>0</v>
      </c>
      <c r="BB5" s="47">
        <f>AB37</f>
        <v>0</v>
      </c>
      <c r="BC5" s="47">
        <f t="shared" si="0"/>
        <v>0</v>
      </c>
      <c r="BD5" s="47">
        <f>AD37</f>
        <v>0</v>
      </c>
      <c r="BE5" s="47">
        <f>AE37</f>
        <v>1</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0.06</v>
      </c>
      <c r="BR5" s="47">
        <f>AF35</f>
        <v>2.39</v>
      </c>
      <c r="BS5" s="47">
        <f>AG35</f>
        <v>0</v>
      </c>
      <c r="BT5" s="47">
        <f>AH35</f>
        <v>0</v>
      </c>
      <c r="BU5" s="47">
        <f>AI35</f>
        <v>0</v>
      </c>
      <c r="BV5" s="47">
        <f>AJ35</f>
        <v>2.7</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680</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472</v>
      </c>
      <c r="S11" s="844"/>
      <c r="T11" s="844"/>
      <c r="U11" s="904" t="s">
        <v>629</v>
      </c>
      <c r="V11" s="905"/>
      <c r="W11" s="904" t="s">
        <v>629</v>
      </c>
      <c r="X11" s="905"/>
      <c r="Y11" s="46"/>
      <c r="Z11" s="46"/>
      <c r="AA11" s="46"/>
      <c r="AB11" s="46"/>
      <c r="AC11" s="52"/>
      <c r="AD11" s="52"/>
      <c r="AE11" s="52">
        <v>0.06</v>
      </c>
      <c r="AF11" s="52"/>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2.7</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462</v>
      </c>
      <c r="O13" s="905"/>
      <c r="P13" s="904" t="s">
        <v>471</v>
      </c>
      <c r="Q13" s="905"/>
      <c r="R13" s="917" t="s">
        <v>464</v>
      </c>
      <c r="S13" s="918"/>
      <c r="T13" s="919"/>
      <c r="U13" s="904" t="s">
        <v>623</v>
      </c>
      <c r="V13" s="905"/>
      <c r="W13" s="904" t="s">
        <v>623</v>
      </c>
      <c r="X13" s="905"/>
      <c r="Y13" s="46"/>
      <c r="Z13" s="46"/>
      <c r="AA13" s="46"/>
      <c r="AB13" s="46"/>
      <c r="AC13" s="52"/>
      <c r="AD13" s="52"/>
      <c r="AE13" s="52"/>
      <c r="AF13" s="52">
        <v>0.41</v>
      </c>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v>4</v>
      </c>
      <c r="L14" s="904" t="s">
        <v>461</v>
      </c>
      <c r="M14" s="905"/>
      <c r="N14" s="904" t="s">
        <v>479</v>
      </c>
      <c r="O14" s="905"/>
      <c r="P14" s="904" t="s">
        <v>471</v>
      </c>
      <c r="Q14" s="905"/>
      <c r="R14" s="917" t="s">
        <v>506</v>
      </c>
      <c r="S14" s="918"/>
      <c r="T14" s="919"/>
      <c r="U14" s="904" t="s">
        <v>623</v>
      </c>
      <c r="V14" s="905"/>
      <c r="W14" s="904" t="s">
        <v>623</v>
      </c>
      <c r="X14" s="905"/>
      <c r="Y14" s="46"/>
      <c r="Z14" s="46"/>
      <c r="AA14" s="46"/>
      <c r="AB14" s="46"/>
      <c r="AC14" s="52"/>
      <c r="AD14" s="52"/>
      <c r="AE14" s="52"/>
      <c r="AF14" s="52">
        <v>1.98</v>
      </c>
      <c r="AG14" s="52"/>
      <c r="AH14" s="52"/>
      <c r="AI14" s="52"/>
      <c r="AJ14" s="52"/>
      <c r="AK14" s="914"/>
      <c r="AL14" s="915"/>
      <c r="AM14" s="915"/>
      <c r="AN14" s="915"/>
      <c r="AO14" s="916"/>
      <c r="AP14" s="2"/>
      <c r="AQ14" s="51">
        <f t="shared" si="2"/>
        <v>2</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0.06</v>
      </c>
      <c r="AF35" s="109">
        <f t="shared" si="7"/>
        <v>2.39</v>
      </c>
      <c r="AG35" s="109">
        <f t="shared" si="7"/>
        <v>0</v>
      </c>
      <c r="AH35" s="109">
        <f t="shared" si="7"/>
        <v>0</v>
      </c>
      <c r="AI35" s="109">
        <f t="shared" si="7"/>
        <v>0</v>
      </c>
      <c r="AJ35" s="110">
        <f t="shared" si="7"/>
        <v>2.7</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1</v>
      </c>
      <c r="AF37" s="935">
        <f t="shared" si="8"/>
        <v>2</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96" priority="2">
      <formula>$AQ11=2</formula>
    </cfRule>
  </conditionalFormatting>
  <conditionalFormatting sqref="Y29:AB29">
    <cfRule type="expression" dxfId="795" priority="11">
      <formula>$AQ28=2</formula>
    </cfRule>
  </conditionalFormatting>
  <conditionalFormatting sqref="Y30:AB31">
    <cfRule type="expression" dxfId="794" priority="9">
      <formula>$AQ28=2</formula>
    </cfRule>
  </conditionalFormatting>
  <conditionalFormatting sqref="Y32:AB32">
    <cfRule type="expression" dxfId="793" priority="7">
      <formula>$AQ29=2</formula>
    </cfRule>
  </conditionalFormatting>
  <conditionalFormatting sqref="Y33:AB33">
    <cfRule type="expression" dxfId="792" priority="5">
      <formula>$AQ29=2</formula>
    </cfRule>
  </conditionalFormatting>
  <conditionalFormatting sqref="Y34:AB34">
    <cfRule type="expression" dxfId="791" priority="3">
      <formula>$AQ29=2</formula>
    </cfRule>
  </conditionalFormatting>
  <conditionalFormatting sqref="Y11:AF28">
    <cfRule type="expression" dxfId="790" priority="1">
      <formula>$AQ11=3</formula>
    </cfRule>
  </conditionalFormatting>
  <conditionalFormatting sqref="Y29:AF29">
    <cfRule type="expression" dxfId="789" priority="12">
      <formula>$AQ28=3</formula>
    </cfRule>
  </conditionalFormatting>
  <conditionalFormatting sqref="Y30:AF31">
    <cfRule type="expression" dxfId="788" priority="10">
      <formula>$AQ28=3</formula>
    </cfRule>
  </conditionalFormatting>
  <conditionalFormatting sqref="Y32:AF32">
    <cfRule type="expression" dxfId="787" priority="8">
      <formula>$AQ29=3</formula>
    </cfRule>
  </conditionalFormatting>
  <conditionalFormatting sqref="Y33:AF33">
    <cfRule type="expression" dxfId="786" priority="6">
      <formula>$AQ29=3</formula>
    </cfRule>
  </conditionalFormatting>
  <conditionalFormatting sqref="Y34:AF34">
    <cfRule type="expression" dxfId="785" priority="4">
      <formula>$AQ29=3</formula>
    </cfRule>
  </conditionalFormatting>
  <conditionalFormatting sqref="AC11:AJ28">
    <cfRule type="expression" dxfId="784" priority="13">
      <formula>$AQ11=1</formula>
    </cfRule>
  </conditionalFormatting>
  <conditionalFormatting sqref="AC29:AJ29">
    <cfRule type="expression" dxfId="783" priority="24">
      <formula>$AQ28=1</formula>
    </cfRule>
  </conditionalFormatting>
  <conditionalFormatting sqref="AC30:AJ31">
    <cfRule type="expression" dxfId="782" priority="22">
      <formula>$AQ28=1</formula>
    </cfRule>
  </conditionalFormatting>
  <conditionalFormatting sqref="AC32:AJ32">
    <cfRule type="expression" dxfId="781" priority="20">
      <formula>$AQ29=1</formula>
    </cfRule>
  </conditionalFormatting>
  <conditionalFormatting sqref="AC33:AJ33">
    <cfRule type="expression" dxfId="780" priority="18">
      <formula>$AQ29=1</formula>
    </cfRule>
  </conditionalFormatting>
  <conditionalFormatting sqref="AC34:AJ34">
    <cfRule type="expression" dxfId="779" priority="16">
      <formula>$AQ29=1</formula>
    </cfRule>
  </conditionalFormatting>
  <conditionalFormatting sqref="AG11:AJ28">
    <cfRule type="expression" dxfId="778" priority="14">
      <formula>$AQ11=2</formula>
    </cfRule>
  </conditionalFormatting>
  <conditionalFormatting sqref="AG29:AJ29">
    <cfRule type="expression" dxfId="777" priority="23">
      <formula>$AQ28=2</formula>
    </cfRule>
  </conditionalFormatting>
  <conditionalFormatting sqref="AG30:AJ31">
    <cfRule type="expression" dxfId="776" priority="21">
      <formula>$AQ28=2</formula>
    </cfRule>
  </conditionalFormatting>
  <conditionalFormatting sqref="AG32:AJ32">
    <cfRule type="expression" dxfId="775" priority="19">
      <formula>$AQ29=2</formula>
    </cfRule>
  </conditionalFormatting>
  <conditionalFormatting sqref="AG33:AJ33">
    <cfRule type="expression" dxfId="774" priority="17">
      <formula>$AQ29=2</formula>
    </cfRule>
  </conditionalFormatting>
  <conditionalFormatting sqref="AG34:AJ34">
    <cfRule type="expression" dxfId="773" priority="15">
      <formula>$AQ29=2</formula>
    </cfRule>
  </conditionalFormatting>
  <dataValidations count="2">
    <dataValidation type="list" allowBlank="1" showInputMessage="1" showErrorMessage="1" sqref="Y11:AB34" xr:uid="{73A2B08F-BD7F-4667-9099-64C9089BE90E}">
      <formula1>"〇,"</formula1>
    </dataValidation>
    <dataValidation type="list" allowBlank="1" showInputMessage="1" showErrorMessage="1" sqref="N11:O34" xr:uid="{F36C66FB-0941-4829-BED1-4CEF6F8101C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9D5268-C244-465D-95CA-B4A1ED4F7184}">
          <x14:formula1>
            <xm:f>'(参考)リスト'!$G$16:$G$19</xm:f>
          </x14:formula1>
          <xm:sqref>AM35:AO38</xm:sqref>
        </x14:dataValidation>
        <x14:dataValidation type="list" allowBlank="1" showInputMessage="1" showErrorMessage="1" xr:uid="{0D17596C-4AFC-437C-B96D-4E2E312913A5}">
          <x14:formula1>
            <xm:f>'(参考)リスト'!$B$16:$B$21</xm:f>
          </x14:formula1>
          <xm:sqref>L11:M34</xm:sqref>
        </x14:dataValidation>
        <x14:dataValidation type="list" allowBlank="1" showInputMessage="1" showErrorMessage="1" xr:uid="{A28F4583-9899-4F1C-A623-BE2C9BE772A4}">
          <x14:formula1>
            <xm:f>'(参考)リスト'!$E$16:$E$27</xm:f>
          </x14:formula1>
          <xm:sqref>R11:T34</xm:sqref>
        </x14:dataValidation>
        <x14:dataValidation type="list" allowBlank="1" showInputMessage="1" showErrorMessage="1" xr:uid="{8AEF06D8-E3D6-4696-ABFD-FB0CD7F99662}">
          <x14:formula1>
            <xm:f>'(参考)リスト'!$D$16:$D$18</xm:f>
          </x14:formula1>
          <xm:sqref>P11:Q34</xm:sqref>
        </x14:dataValidation>
        <x14:dataValidation type="list" allowBlank="1" showInputMessage="1" showErrorMessage="1" xr:uid="{665C5854-2437-44CD-A58F-139F4199DA13}">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C8CCA-FD36-426A-82A2-05CD38E34D40}">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S14</v>
      </c>
      <c r="AW5" s="35">
        <f>R7</f>
        <v>8</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0.6</v>
      </c>
      <c r="BS5" s="47">
        <f>AG35</f>
        <v>0</v>
      </c>
      <c r="BT5" s="47">
        <f>AH35</f>
        <v>0</v>
      </c>
      <c r="BU5" s="47">
        <f>AI35</f>
        <v>0</v>
      </c>
      <c r="BV5" s="47">
        <f>AJ35</f>
        <v>7.85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691</v>
      </c>
      <c r="O7" s="915"/>
      <c r="P7" s="956" t="s">
        <v>367</v>
      </c>
      <c r="Q7" s="942"/>
      <c r="R7" s="958">
        <v>8</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464</v>
      </c>
      <c r="S11" s="844"/>
      <c r="T11" s="844"/>
      <c r="U11" s="904" t="s">
        <v>623</v>
      </c>
      <c r="V11" s="905"/>
      <c r="W11" s="904" t="s">
        <v>623</v>
      </c>
      <c r="X11" s="905"/>
      <c r="Y11" s="46"/>
      <c r="Z11" s="46"/>
      <c r="AA11" s="46"/>
      <c r="AB11" s="46"/>
      <c r="AC11" s="52"/>
      <c r="AD11" s="52"/>
      <c r="AE11" s="52"/>
      <c r="AF11" s="52">
        <v>0.6</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1.75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3.35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462</v>
      </c>
      <c r="O14" s="905"/>
      <c r="P14" s="904" t="s">
        <v>480</v>
      </c>
      <c r="Q14" s="905"/>
      <c r="R14" s="844" t="s">
        <v>500</v>
      </c>
      <c r="S14" s="844"/>
      <c r="T14" s="844"/>
      <c r="U14" s="904" t="s">
        <v>623</v>
      </c>
      <c r="V14" s="905"/>
      <c r="W14" s="904" t="s">
        <v>623</v>
      </c>
      <c r="X14" s="905"/>
      <c r="Y14" s="46"/>
      <c r="Z14" s="46"/>
      <c r="AA14" s="46"/>
      <c r="AB14" s="46"/>
      <c r="AC14" s="52"/>
      <c r="AD14" s="52"/>
      <c r="AE14" s="52"/>
      <c r="AF14" s="52"/>
      <c r="AG14" s="52"/>
      <c r="AH14" s="52"/>
      <c r="AI14" s="52"/>
      <c r="AJ14" s="52">
        <v>2.75</v>
      </c>
      <c r="AK14" s="914"/>
      <c r="AL14" s="915"/>
      <c r="AM14" s="915"/>
      <c r="AN14" s="915"/>
      <c r="AO14" s="916"/>
      <c r="AP14" s="2"/>
      <c r="AQ14" s="51">
        <f t="shared" si="2"/>
        <v>3</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0.6</v>
      </c>
      <c r="AG35" s="109">
        <f t="shared" si="7"/>
        <v>0</v>
      </c>
      <c r="AH35" s="109">
        <f t="shared" si="7"/>
        <v>0</v>
      </c>
      <c r="AI35" s="109">
        <f t="shared" si="7"/>
        <v>0</v>
      </c>
      <c r="AJ35" s="110">
        <f t="shared" si="7"/>
        <v>7.85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72" priority="2">
      <formula>$AQ11=2</formula>
    </cfRule>
  </conditionalFormatting>
  <conditionalFormatting sqref="Y29:AB29">
    <cfRule type="expression" dxfId="771" priority="11">
      <formula>$AQ28=2</formula>
    </cfRule>
  </conditionalFormatting>
  <conditionalFormatting sqref="Y30:AB31">
    <cfRule type="expression" dxfId="770" priority="9">
      <formula>$AQ28=2</formula>
    </cfRule>
  </conditionalFormatting>
  <conditionalFormatting sqref="Y32:AB32">
    <cfRule type="expression" dxfId="769" priority="7">
      <formula>$AQ29=2</formula>
    </cfRule>
  </conditionalFormatting>
  <conditionalFormatting sqref="Y33:AB33">
    <cfRule type="expression" dxfId="768" priority="5">
      <formula>$AQ29=2</formula>
    </cfRule>
  </conditionalFormatting>
  <conditionalFormatting sqref="Y34:AB34">
    <cfRule type="expression" dxfId="767" priority="3">
      <formula>$AQ29=2</formula>
    </cfRule>
  </conditionalFormatting>
  <conditionalFormatting sqref="Y11:AF28">
    <cfRule type="expression" dxfId="766" priority="1">
      <formula>$AQ11=3</formula>
    </cfRule>
  </conditionalFormatting>
  <conditionalFormatting sqref="Y29:AF29">
    <cfRule type="expression" dxfId="765" priority="12">
      <formula>$AQ28=3</formula>
    </cfRule>
  </conditionalFormatting>
  <conditionalFormatting sqref="Y30:AF31">
    <cfRule type="expression" dxfId="764" priority="10">
      <formula>$AQ28=3</formula>
    </cfRule>
  </conditionalFormatting>
  <conditionalFormatting sqref="Y32:AF32">
    <cfRule type="expression" dxfId="763" priority="8">
      <formula>$AQ29=3</formula>
    </cfRule>
  </conditionalFormatting>
  <conditionalFormatting sqref="Y33:AF33">
    <cfRule type="expression" dxfId="762" priority="6">
      <formula>$AQ29=3</formula>
    </cfRule>
  </conditionalFormatting>
  <conditionalFormatting sqref="Y34:AF34">
    <cfRule type="expression" dxfId="761" priority="4">
      <formula>$AQ29=3</formula>
    </cfRule>
  </conditionalFormatting>
  <conditionalFormatting sqref="AC11:AJ28">
    <cfRule type="expression" dxfId="760" priority="13">
      <formula>$AQ11=1</formula>
    </cfRule>
  </conditionalFormatting>
  <conditionalFormatting sqref="AC29:AJ29">
    <cfRule type="expression" dxfId="759" priority="24">
      <formula>$AQ28=1</formula>
    </cfRule>
  </conditionalFormatting>
  <conditionalFormatting sqref="AC30:AJ31">
    <cfRule type="expression" dxfId="758" priority="22">
      <formula>$AQ28=1</formula>
    </cfRule>
  </conditionalFormatting>
  <conditionalFormatting sqref="AC32:AJ32">
    <cfRule type="expression" dxfId="757" priority="20">
      <formula>$AQ29=1</formula>
    </cfRule>
  </conditionalFormatting>
  <conditionalFormatting sqref="AC33:AJ33">
    <cfRule type="expression" dxfId="756" priority="18">
      <formula>$AQ29=1</formula>
    </cfRule>
  </conditionalFormatting>
  <conditionalFormatting sqref="AC34:AJ34">
    <cfRule type="expression" dxfId="755" priority="16">
      <formula>$AQ29=1</formula>
    </cfRule>
  </conditionalFormatting>
  <conditionalFormatting sqref="AG11:AJ28">
    <cfRule type="expression" dxfId="754" priority="14">
      <formula>$AQ11=2</formula>
    </cfRule>
  </conditionalFormatting>
  <conditionalFormatting sqref="AG29:AJ29">
    <cfRule type="expression" dxfId="753" priority="23">
      <formula>$AQ28=2</formula>
    </cfRule>
  </conditionalFormatting>
  <conditionalFormatting sqref="AG30:AJ31">
    <cfRule type="expression" dxfId="752" priority="21">
      <formula>$AQ28=2</formula>
    </cfRule>
  </conditionalFormatting>
  <conditionalFormatting sqref="AG32:AJ32">
    <cfRule type="expression" dxfId="751" priority="19">
      <formula>$AQ29=2</formula>
    </cfRule>
  </conditionalFormatting>
  <conditionalFormatting sqref="AG33:AJ33">
    <cfRule type="expression" dxfId="750" priority="17">
      <formula>$AQ29=2</formula>
    </cfRule>
  </conditionalFormatting>
  <conditionalFormatting sqref="AG34:AJ34">
    <cfRule type="expression" dxfId="749" priority="15">
      <formula>$AQ29=2</formula>
    </cfRule>
  </conditionalFormatting>
  <dataValidations count="2">
    <dataValidation type="list" allowBlank="1" showInputMessage="1" showErrorMessage="1" sqref="N11:O34" xr:uid="{A566C464-7559-463B-B5C8-E09B9E61465A}">
      <formula1>INDIRECT(L11)</formula1>
    </dataValidation>
    <dataValidation type="list" allowBlank="1" showInputMessage="1" showErrorMessage="1" sqref="Y11:AB34" xr:uid="{42072FED-D14D-4B4D-8813-769D005D45D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364475-ED3F-45F4-BDC1-B885D5751FDB}">
          <x14:formula1>
            <xm:f>'(参考)リスト'!$F$16:$F$21</xm:f>
          </x14:formula1>
          <xm:sqref>U11:X34</xm:sqref>
        </x14:dataValidation>
        <x14:dataValidation type="list" allowBlank="1" showInputMessage="1" showErrorMessage="1" xr:uid="{86D96910-C9EA-4D60-B5AF-D1625E66A96A}">
          <x14:formula1>
            <xm:f>'(参考)リスト'!$D$16:$D$18</xm:f>
          </x14:formula1>
          <xm:sqref>P11:Q34</xm:sqref>
        </x14:dataValidation>
        <x14:dataValidation type="list" allowBlank="1" showInputMessage="1" showErrorMessage="1" xr:uid="{E69E58B8-32FF-475A-88AB-77D75DAF1B00}">
          <x14:formula1>
            <xm:f>'(参考)リスト'!$E$16:$E$27</xm:f>
          </x14:formula1>
          <xm:sqref>R11:T34</xm:sqref>
        </x14:dataValidation>
        <x14:dataValidation type="list" allowBlank="1" showInputMessage="1" showErrorMessage="1" xr:uid="{218C3B44-97F4-41C4-99A1-FE905FD44B3B}">
          <x14:formula1>
            <xm:f>'(参考)リスト'!$B$16:$B$21</xm:f>
          </x14:formula1>
          <xm:sqref>L11:M34</xm:sqref>
        </x14:dataValidation>
        <x14:dataValidation type="list" allowBlank="1" showInputMessage="1" showErrorMessage="1" xr:uid="{D43FC7E7-260A-4C76-AD2B-8BA242E2BE54}">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732D-DE77-4F7A-B054-A3C3AD6EE964}">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S15</v>
      </c>
      <c r="AW5" s="35">
        <f>R7</f>
        <v>9.3000000000000007</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10.629999999999999</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700</v>
      </c>
      <c r="O7" s="915"/>
      <c r="P7" s="956" t="s">
        <v>367</v>
      </c>
      <c r="Q7" s="942"/>
      <c r="R7" s="958">
        <v>9.3000000000000007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479</v>
      </c>
      <c r="O11" s="905"/>
      <c r="P11" s="904" t="s">
        <v>471</v>
      </c>
      <c r="Q11" s="905"/>
      <c r="R11" s="844" t="s">
        <v>472</v>
      </c>
      <c r="S11" s="844"/>
      <c r="T11" s="844"/>
      <c r="U11" s="904" t="s">
        <v>629</v>
      </c>
      <c r="V11" s="905"/>
      <c r="W11" s="904" t="s">
        <v>628</v>
      </c>
      <c r="X11" s="905"/>
      <c r="Y11" s="46"/>
      <c r="Z11" s="46"/>
      <c r="AA11" s="46"/>
      <c r="AB11" s="46"/>
      <c r="AC11" s="52"/>
      <c r="AD11" s="52"/>
      <c r="AE11" s="52"/>
      <c r="AF11" s="52"/>
      <c r="AG11" s="52"/>
      <c r="AH11" s="52"/>
      <c r="AI11" s="52"/>
      <c r="AJ11" s="52"/>
      <c r="AK11" s="914" t="s">
        <v>924</v>
      </c>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1.45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497</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3.1</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462</v>
      </c>
      <c r="O14" s="905"/>
      <c r="P14" s="904" t="s">
        <v>480</v>
      </c>
      <c r="Q14" s="905"/>
      <c r="R14" s="844" t="s">
        <v>500</v>
      </c>
      <c r="S14" s="844"/>
      <c r="T14" s="844"/>
      <c r="U14" s="904" t="s">
        <v>623</v>
      </c>
      <c r="V14" s="905"/>
      <c r="W14" s="904" t="s">
        <v>623</v>
      </c>
      <c r="X14" s="905"/>
      <c r="Y14" s="46"/>
      <c r="Z14" s="46"/>
      <c r="AA14" s="46"/>
      <c r="AB14" s="46"/>
      <c r="AC14" s="52"/>
      <c r="AD14" s="52"/>
      <c r="AE14" s="52"/>
      <c r="AF14" s="52"/>
      <c r="AG14" s="52"/>
      <c r="AH14" s="52"/>
      <c r="AI14" s="52"/>
      <c r="AJ14" s="52">
        <v>6.08</v>
      </c>
      <c r="AK14" s="914"/>
      <c r="AL14" s="915"/>
      <c r="AM14" s="915"/>
      <c r="AN14" s="915"/>
      <c r="AO14" s="916"/>
      <c r="AP14" s="2"/>
      <c r="AQ14" s="51">
        <f t="shared" si="2"/>
        <v>3</v>
      </c>
    </row>
    <row r="15" spans="2:86" ht="12" customHeight="1" x14ac:dyDescent="0.15">
      <c r="B15" s="944"/>
      <c r="C15" s="949"/>
      <c r="D15" s="947"/>
      <c r="E15" s="947"/>
      <c r="F15" s="947"/>
      <c r="G15" s="947"/>
      <c r="H15" s="947"/>
      <c r="I15" s="947"/>
      <c r="J15" s="948"/>
      <c r="K15" s="90">
        <v>5</v>
      </c>
      <c r="L15" s="904" t="s">
        <v>489</v>
      </c>
      <c r="M15" s="905"/>
      <c r="N15" s="904" t="s">
        <v>511</v>
      </c>
      <c r="O15" s="905"/>
      <c r="P15" s="904"/>
      <c r="Q15" s="905"/>
      <c r="R15" s="917" t="s">
        <v>506</v>
      </c>
      <c r="S15" s="918"/>
      <c r="T15" s="919"/>
      <c r="U15" s="904"/>
      <c r="V15" s="905"/>
      <c r="W15" s="904"/>
      <c r="X15" s="905"/>
      <c r="Y15" s="46"/>
      <c r="Z15" s="46"/>
      <c r="AA15" s="46"/>
      <c r="AB15" s="46"/>
      <c r="AC15" s="52"/>
      <c r="AD15" s="52"/>
      <c r="AE15" s="52"/>
      <c r="AF15" s="52"/>
      <c r="AG15" s="52"/>
      <c r="AH15" s="52"/>
      <c r="AI15" s="52"/>
      <c r="AJ15" s="52"/>
      <c r="AK15" s="904" t="s">
        <v>939</v>
      </c>
      <c r="AL15" s="985"/>
      <c r="AM15" s="985"/>
      <c r="AN15" s="985"/>
      <c r="AO15" s="905"/>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10.629999999999999</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48" priority="2">
      <formula>$AQ11=2</formula>
    </cfRule>
  </conditionalFormatting>
  <conditionalFormatting sqref="Y29:AB29">
    <cfRule type="expression" dxfId="747" priority="11">
      <formula>$AQ28=2</formula>
    </cfRule>
  </conditionalFormatting>
  <conditionalFormatting sqref="Y30:AB31">
    <cfRule type="expression" dxfId="746" priority="9">
      <formula>$AQ28=2</formula>
    </cfRule>
  </conditionalFormatting>
  <conditionalFormatting sqref="Y32:AB32">
    <cfRule type="expression" dxfId="745" priority="7">
      <formula>$AQ29=2</formula>
    </cfRule>
  </conditionalFormatting>
  <conditionalFormatting sqref="Y33:AB33">
    <cfRule type="expression" dxfId="744" priority="5">
      <formula>$AQ29=2</formula>
    </cfRule>
  </conditionalFormatting>
  <conditionalFormatting sqref="Y34:AB34">
    <cfRule type="expression" dxfId="743" priority="3">
      <formula>$AQ29=2</formula>
    </cfRule>
  </conditionalFormatting>
  <conditionalFormatting sqref="Y11:AF28">
    <cfRule type="expression" dxfId="742" priority="1">
      <formula>$AQ11=3</formula>
    </cfRule>
  </conditionalFormatting>
  <conditionalFormatting sqref="Y29:AF29">
    <cfRule type="expression" dxfId="741" priority="12">
      <formula>$AQ28=3</formula>
    </cfRule>
  </conditionalFormatting>
  <conditionalFormatting sqref="Y30:AF31">
    <cfRule type="expression" dxfId="740" priority="10">
      <formula>$AQ28=3</formula>
    </cfRule>
  </conditionalFormatting>
  <conditionalFormatting sqref="Y32:AF32">
    <cfRule type="expression" dxfId="739" priority="8">
      <formula>$AQ29=3</formula>
    </cfRule>
  </conditionalFormatting>
  <conditionalFormatting sqref="Y33:AF33">
    <cfRule type="expression" dxfId="738" priority="6">
      <formula>$AQ29=3</formula>
    </cfRule>
  </conditionalFormatting>
  <conditionalFormatting sqref="Y34:AF34">
    <cfRule type="expression" dxfId="737" priority="4">
      <formula>$AQ29=3</formula>
    </cfRule>
  </conditionalFormatting>
  <conditionalFormatting sqref="AC11:AJ28">
    <cfRule type="expression" dxfId="736" priority="13">
      <formula>$AQ11=1</formula>
    </cfRule>
  </conditionalFormatting>
  <conditionalFormatting sqref="AC29:AJ29">
    <cfRule type="expression" dxfId="735" priority="24">
      <formula>$AQ28=1</formula>
    </cfRule>
  </conditionalFormatting>
  <conditionalFormatting sqref="AC30:AJ31">
    <cfRule type="expression" dxfId="734" priority="22">
      <formula>$AQ28=1</formula>
    </cfRule>
  </conditionalFormatting>
  <conditionalFormatting sqref="AC32:AJ32">
    <cfRule type="expression" dxfId="733" priority="20">
      <formula>$AQ29=1</formula>
    </cfRule>
  </conditionalFormatting>
  <conditionalFormatting sqref="AC33:AJ33">
    <cfRule type="expression" dxfId="732" priority="18">
      <formula>$AQ29=1</formula>
    </cfRule>
  </conditionalFormatting>
  <conditionalFormatting sqref="AC34:AJ34">
    <cfRule type="expression" dxfId="731" priority="16">
      <formula>$AQ29=1</formula>
    </cfRule>
  </conditionalFormatting>
  <conditionalFormatting sqref="AG11:AJ28">
    <cfRule type="expression" dxfId="730" priority="14">
      <formula>$AQ11=2</formula>
    </cfRule>
  </conditionalFormatting>
  <conditionalFormatting sqref="AG29:AJ29">
    <cfRule type="expression" dxfId="729" priority="23">
      <formula>$AQ28=2</formula>
    </cfRule>
  </conditionalFormatting>
  <conditionalFormatting sqref="AG30:AJ31">
    <cfRule type="expression" dxfId="728" priority="21">
      <formula>$AQ28=2</formula>
    </cfRule>
  </conditionalFormatting>
  <conditionalFormatting sqref="AG32:AJ32">
    <cfRule type="expression" dxfId="727" priority="19">
      <formula>$AQ29=2</formula>
    </cfRule>
  </conditionalFormatting>
  <conditionalFormatting sqref="AG33:AJ33">
    <cfRule type="expression" dxfId="726" priority="17">
      <formula>$AQ29=2</formula>
    </cfRule>
  </conditionalFormatting>
  <conditionalFormatting sqref="AG34:AJ34">
    <cfRule type="expression" dxfId="725" priority="15">
      <formula>$AQ29=2</formula>
    </cfRule>
  </conditionalFormatting>
  <dataValidations disablePrompts="1" count="2">
    <dataValidation type="list" allowBlank="1" showInputMessage="1" showErrorMessage="1" sqref="Y11:AB34" xr:uid="{CB83F555-FF35-45DA-82BF-750678356204}">
      <formula1>"〇,"</formula1>
    </dataValidation>
    <dataValidation type="list" allowBlank="1" showInputMessage="1" showErrorMessage="1" sqref="N11:O34" xr:uid="{F423DA2B-CD3E-43BA-B919-0A57A4BC085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862788EB-445C-450A-873B-719FCB96B0FC}">
          <x14:formula1>
            <xm:f>'(参考)リスト'!$G$16:$G$19</xm:f>
          </x14:formula1>
          <xm:sqref>AM35:AO38</xm:sqref>
        </x14:dataValidation>
        <x14:dataValidation type="list" allowBlank="1" showInputMessage="1" showErrorMessage="1" xr:uid="{E226F02B-EB2E-474D-BF52-DFE3631B6793}">
          <x14:formula1>
            <xm:f>'(参考)リスト'!$B$16:$B$21</xm:f>
          </x14:formula1>
          <xm:sqref>L11:M34</xm:sqref>
        </x14:dataValidation>
        <x14:dataValidation type="list" allowBlank="1" showInputMessage="1" showErrorMessage="1" xr:uid="{A4C44D26-58F3-4600-9CD3-EBF53CFA0978}">
          <x14:formula1>
            <xm:f>'(参考)リスト'!$E$16:$E$27</xm:f>
          </x14:formula1>
          <xm:sqref>R11:T34</xm:sqref>
        </x14:dataValidation>
        <x14:dataValidation type="list" allowBlank="1" showInputMessage="1" showErrorMessage="1" xr:uid="{A86052D2-0A2D-416F-9340-FDBD134F72F8}">
          <x14:formula1>
            <xm:f>'(参考)リスト'!$D$16:$D$18</xm:f>
          </x14:formula1>
          <xm:sqref>P11:Q34</xm:sqref>
        </x14:dataValidation>
        <x14:dataValidation type="list" allowBlank="1" showInputMessage="1" showErrorMessage="1" xr:uid="{231C77A2-036F-467E-A575-728CB5E167EE}">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BFC71-63EF-47CC-A881-4D05685F6987}">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S16</v>
      </c>
      <c r="AW5" s="35">
        <f>R7</f>
        <v>8.6999999999999993</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1.2</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707</v>
      </c>
      <c r="O7" s="915"/>
      <c r="P7" s="956" t="s">
        <v>367</v>
      </c>
      <c r="Q7" s="942"/>
      <c r="R7" s="958">
        <v>8.6999999999999993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1.2</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628</v>
      </c>
      <c r="X12" s="905"/>
      <c r="Y12" s="46"/>
      <c r="Z12" s="46"/>
      <c r="AA12" s="46"/>
      <c r="AB12" s="46"/>
      <c r="AC12" s="52"/>
      <c r="AD12" s="52"/>
      <c r="AE12" s="52"/>
      <c r="AF12" s="52"/>
      <c r="AG12" s="52"/>
      <c r="AH12" s="52"/>
      <c r="AI12" s="52"/>
      <c r="AJ12" s="52"/>
      <c r="AK12" s="914" t="s">
        <v>879</v>
      </c>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489</v>
      </c>
      <c r="M13" s="905"/>
      <c r="N13" s="904" t="s">
        <v>511</v>
      </c>
      <c r="O13" s="905"/>
      <c r="P13" s="904"/>
      <c r="Q13" s="905"/>
      <c r="R13" s="917" t="s">
        <v>506</v>
      </c>
      <c r="S13" s="918"/>
      <c r="T13" s="919"/>
      <c r="U13" s="904"/>
      <c r="V13" s="905"/>
      <c r="W13" s="904"/>
      <c r="X13" s="905"/>
      <c r="Y13" s="46"/>
      <c r="Z13" s="46"/>
      <c r="AA13" s="46"/>
      <c r="AB13" s="46"/>
      <c r="AC13" s="52"/>
      <c r="AD13" s="52"/>
      <c r="AE13" s="52"/>
      <c r="AF13" s="52"/>
      <c r="AG13" s="52"/>
      <c r="AH13" s="52"/>
      <c r="AI13" s="52"/>
      <c r="AJ13" s="52"/>
      <c r="AK13" s="904" t="s">
        <v>939</v>
      </c>
      <c r="AL13" s="985"/>
      <c r="AM13" s="985"/>
      <c r="AN13" s="985"/>
      <c r="AO13" s="905"/>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1.2</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24" priority="2">
      <formula>$AQ11=2</formula>
    </cfRule>
  </conditionalFormatting>
  <conditionalFormatting sqref="Y29:AB29">
    <cfRule type="expression" dxfId="723" priority="11">
      <formula>$AQ28=2</formula>
    </cfRule>
  </conditionalFormatting>
  <conditionalFormatting sqref="Y30:AB31">
    <cfRule type="expression" dxfId="722" priority="9">
      <formula>$AQ28=2</formula>
    </cfRule>
  </conditionalFormatting>
  <conditionalFormatting sqref="Y32:AB32">
    <cfRule type="expression" dxfId="721" priority="7">
      <formula>$AQ29=2</formula>
    </cfRule>
  </conditionalFormatting>
  <conditionalFormatting sqref="Y33:AB33">
    <cfRule type="expression" dxfId="720" priority="5">
      <formula>$AQ29=2</formula>
    </cfRule>
  </conditionalFormatting>
  <conditionalFormatting sqref="Y34:AB34">
    <cfRule type="expression" dxfId="719" priority="3">
      <formula>$AQ29=2</formula>
    </cfRule>
  </conditionalFormatting>
  <conditionalFormatting sqref="Y11:AF28">
    <cfRule type="expression" dxfId="718" priority="1">
      <formula>$AQ11=3</formula>
    </cfRule>
  </conditionalFormatting>
  <conditionalFormatting sqref="Y29:AF29">
    <cfRule type="expression" dxfId="717" priority="12">
      <formula>$AQ28=3</formula>
    </cfRule>
  </conditionalFormatting>
  <conditionalFormatting sqref="Y30:AF31">
    <cfRule type="expression" dxfId="716" priority="10">
      <formula>$AQ28=3</formula>
    </cfRule>
  </conditionalFormatting>
  <conditionalFormatting sqref="Y32:AF32">
    <cfRule type="expression" dxfId="715" priority="8">
      <formula>$AQ29=3</formula>
    </cfRule>
  </conditionalFormatting>
  <conditionalFormatting sqref="Y33:AF33">
    <cfRule type="expression" dxfId="714" priority="6">
      <formula>$AQ29=3</formula>
    </cfRule>
  </conditionalFormatting>
  <conditionalFormatting sqref="Y34:AF34">
    <cfRule type="expression" dxfId="713" priority="4">
      <formula>$AQ29=3</formula>
    </cfRule>
  </conditionalFormatting>
  <conditionalFormatting sqref="AC11:AJ28">
    <cfRule type="expression" dxfId="712" priority="13">
      <formula>$AQ11=1</formula>
    </cfRule>
  </conditionalFormatting>
  <conditionalFormatting sqref="AC29:AJ29">
    <cfRule type="expression" dxfId="711" priority="24">
      <formula>$AQ28=1</formula>
    </cfRule>
  </conditionalFormatting>
  <conditionalFormatting sqref="AC30:AJ31">
    <cfRule type="expression" dxfId="710" priority="22">
      <formula>$AQ28=1</formula>
    </cfRule>
  </conditionalFormatting>
  <conditionalFormatting sqref="AC32:AJ32">
    <cfRule type="expression" dxfId="709" priority="20">
      <formula>$AQ29=1</formula>
    </cfRule>
  </conditionalFormatting>
  <conditionalFormatting sqref="AC33:AJ33">
    <cfRule type="expression" dxfId="708" priority="18">
      <formula>$AQ29=1</formula>
    </cfRule>
  </conditionalFormatting>
  <conditionalFormatting sqref="AC34:AJ34">
    <cfRule type="expression" dxfId="707" priority="16">
      <formula>$AQ29=1</formula>
    </cfRule>
  </conditionalFormatting>
  <conditionalFormatting sqref="AG11:AJ28">
    <cfRule type="expression" dxfId="706" priority="14">
      <formula>$AQ11=2</formula>
    </cfRule>
  </conditionalFormatting>
  <conditionalFormatting sqref="AG29:AJ29">
    <cfRule type="expression" dxfId="705" priority="23">
      <formula>$AQ28=2</formula>
    </cfRule>
  </conditionalFormatting>
  <conditionalFormatting sqref="AG30:AJ31">
    <cfRule type="expression" dxfId="704" priority="21">
      <formula>$AQ28=2</formula>
    </cfRule>
  </conditionalFormatting>
  <conditionalFormatting sqref="AG32:AJ32">
    <cfRule type="expression" dxfId="703" priority="19">
      <formula>$AQ29=2</formula>
    </cfRule>
  </conditionalFormatting>
  <conditionalFormatting sqref="AG33:AJ33">
    <cfRule type="expression" dxfId="702" priority="17">
      <formula>$AQ29=2</formula>
    </cfRule>
  </conditionalFormatting>
  <conditionalFormatting sqref="AG34:AJ34">
    <cfRule type="expression" dxfId="701" priority="15">
      <formula>$AQ29=2</formula>
    </cfRule>
  </conditionalFormatting>
  <dataValidations count="2">
    <dataValidation type="list" allowBlank="1" showInputMessage="1" showErrorMessage="1" sqref="N11:O34" xr:uid="{54DFAAB9-79DB-442A-898D-A62FF8EFB340}">
      <formula1>INDIRECT(L11)</formula1>
    </dataValidation>
    <dataValidation type="list" allowBlank="1" showInputMessage="1" showErrorMessage="1" sqref="Y11:AB34" xr:uid="{931DCF85-1A82-4B99-BF33-57A614FDEE7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FD142F-E811-4397-8472-8DB9F1305B75}">
          <x14:formula1>
            <xm:f>'(参考)リスト'!$F$16:$F$21</xm:f>
          </x14:formula1>
          <xm:sqref>U11:X34</xm:sqref>
        </x14:dataValidation>
        <x14:dataValidation type="list" allowBlank="1" showInputMessage="1" showErrorMessage="1" xr:uid="{4E4A3303-021C-47AB-8003-4D67506A01BC}">
          <x14:formula1>
            <xm:f>'(参考)リスト'!$D$16:$D$18</xm:f>
          </x14:formula1>
          <xm:sqref>P11:Q34</xm:sqref>
        </x14:dataValidation>
        <x14:dataValidation type="list" allowBlank="1" showInputMessage="1" showErrorMessage="1" xr:uid="{A82098A9-9717-4BBD-8705-10D19CCD4774}">
          <x14:formula1>
            <xm:f>'(参考)リスト'!$E$16:$E$27</xm:f>
          </x14:formula1>
          <xm:sqref>R11:T34</xm:sqref>
        </x14:dataValidation>
        <x14:dataValidation type="list" allowBlank="1" showInputMessage="1" showErrorMessage="1" xr:uid="{02C58D56-B2D9-4FF6-81A3-FBA97A298DE3}">
          <x14:formula1>
            <xm:f>'(参考)リスト'!$B$16:$B$21</xm:f>
          </x14:formula1>
          <xm:sqref>L11:M34</xm:sqref>
        </x14:dataValidation>
        <x14:dataValidation type="list" allowBlank="1" showInputMessage="1" showErrorMessage="1" xr:uid="{43DEC82B-97FB-43D2-8731-2074FF999FC4}">
          <x14:formula1>
            <xm:f>'(参考)リスト'!$G$16:$G$19</xm:f>
          </x14:formula1>
          <xm:sqref>AM35:AO38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821F4-EC83-48FD-99A6-F95D127811D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S17</v>
      </c>
      <c r="AW5" s="35">
        <f>R7</f>
        <v>9</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0.87</v>
      </c>
      <c r="BS5" s="47">
        <f>AG35</f>
        <v>0</v>
      </c>
      <c r="BT5" s="47">
        <f>AH35</f>
        <v>0</v>
      </c>
      <c r="BU5" s="47">
        <f>AI35</f>
        <v>0</v>
      </c>
      <c r="BV5" s="47">
        <f>AJ35</f>
        <v>9.0500000000000007</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712</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3.4</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0.87</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497</v>
      </c>
      <c r="O13" s="905"/>
      <c r="P13" s="904" t="s">
        <v>480</v>
      </c>
      <c r="Q13" s="905"/>
      <c r="R13" s="917" t="s">
        <v>500</v>
      </c>
      <c r="S13" s="918"/>
      <c r="T13" s="919"/>
      <c r="U13" s="904" t="s">
        <v>623</v>
      </c>
      <c r="V13" s="905"/>
      <c r="W13" s="904" t="s">
        <v>623</v>
      </c>
      <c r="X13" s="905"/>
      <c r="Y13" s="46"/>
      <c r="Z13" s="46"/>
      <c r="AA13" s="46"/>
      <c r="AB13" s="46"/>
      <c r="AC13" s="52"/>
      <c r="AD13" s="52"/>
      <c r="AE13" s="52"/>
      <c r="AF13" s="52"/>
      <c r="AG13" s="52"/>
      <c r="AH13" s="52"/>
      <c r="AI13" s="52"/>
      <c r="AJ13" s="52">
        <v>2.25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462</v>
      </c>
      <c r="O14" s="905"/>
      <c r="P14" s="904" t="s">
        <v>480</v>
      </c>
      <c r="Q14" s="905"/>
      <c r="R14" s="917" t="s">
        <v>500</v>
      </c>
      <c r="S14" s="918"/>
      <c r="T14" s="919"/>
      <c r="U14" s="904" t="s">
        <v>622</v>
      </c>
      <c r="V14" s="905"/>
      <c r="W14" s="904" t="s">
        <v>623</v>
      </c>
      <c r="X14" s="905"/>
      <c r="Y14" s="46"/>
      <c r="Z14" s="46"/>
      <c r="AA14" s="46"/>
      <c r="AB14" s="46"/>
      <c r="AC14" s="52"/>
      <c r="AD14" s="52"/>
      <c r="AE14" s="52"/>
      <c r="AF14" s="52"/>
      <c r="AG14" s="52"/>
      <c r="AH14" s="52"/>
      <c r="AI14" s="52"/>
      <c r="AJ14" s="52">
        <v>3.4</v>
      </c>
      <c r="AK14" s="914" t="s">
        <v>923</v>
      </c>
      <c r="AL14" s="915"/>
      <c r="AM14" s="915"/>
      <c r="AN14" s="915"/>
      <c r="AO14" s="916"/>
      <c r="AP14" s="2"/>
      <c r="AQ14" s="51">
        <f t="shared" si="2"/>
        <v>3</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0.87</v>
      </c>
      <c r="AG35" s="109">
        <f t="shared" si="7"/>
        <v>0</v>
      </c>
      <c r="AH35" s="109">
        <f t="shared" si="7"/>
        <v>0</v>
      </c>
      <c r="AI35" s="109">
        <f t="shared" si="7"/>
        <v>0</v>
      </c>
      <c r="AJ35" s="110">
        <f t="shared" si="7"/>
        <v>9.0500000000000007</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00" priority="2">
      <formula>$AQ11=2</formula>
    </cfRule>
  </conditionalFormatting>
  <conditionalFormatting sqref="Y29:AB29">
    <cfRule type="expression" dxfId="699" priority="11">
      <formula>$AQ28=2</formula>
    </cfRule>
  </conditionalFormatting>
  <conditionalFormatting sqref="Y30:AB31">
    <cfRule type="expression" dxfId="698" priority="9">
      <formula>$AQ28=2</formula>
    </cfRule>
  </conditionalFormatting>
  <conditionalFormatting sqref="Y32:AB32">
    <cfRule type="expression" dxfId="697" priority="7">
      <formula>$AQ29=2</formula>
    </cfRule>
  </conditionalFormatting>
  <conditionalFormatting sqref="Y33:AB33">
    <cfRule type="expression" dxfId="696" priority="5">
      <formula>$AQ29=2</formula>
    </cfRule>
  </conditionalFormatting>
  <conditionalFormatting sqref="Y34:AB34">
    <cfRule type="expression" dxfId="695" priority="3">
      <formula>$AQ29=2</formula>
    </cfRule>
  </conditionalFormatting>
  <conditionalFormatting sqref="Y11:AF28">
    <cfRule type="expression" dxfId="694" priority="1">
      <formula>$AQ11=3</formula>
    </cfRule>
  </conditionalFormatting>
  <conditionalFormatting sqref="Y29:AF29">
    <cfRule type="expression" dxfId="693" priority="12">
      <formula>$AQ28=3</formula>
    </cfRule>
  </conditionalFormatting>
  <conditionalFormatting sqref="Y30:AF31">
    <cfRule type="expression" dxfId="692" priority="10">
      <formula>$AQ28=3</formula>
    </cfRule>
  </conditionalFormatting>
  <conditionalFormatting sqref="Y32:AF32">
    <cfRule type="expression" dxfId="691" priority="8">
      <formula>$AQ29=3</formula>
    </cfRule>
  </conditionalFormatting>
  <conditionalFormatting sqref="Y33:AF33">
    <cfRule type="expression" dxfId="690" priority="6">
      <formula>$AQ29=3</formula>
    </cfRule>
  </conditionalFormatting>
  <conditionalFormatting sqref="Y34:AF34">
    <cfRule type="expression" dxfId="689" priority="4">
      <formula>$AQ29=3</formula>
    </cfRule>
  </conditionalFormatting>
  <conditionalFormatting sqref="AC11:AJ28">
    <cfRule type="expression" dxfId="688" priority="13">
      <formula>$AQ11=1</formula>
    </cfRule>
  </conditionalFormatting>
  <conditionalFormatting sqref="AC29:AJ29">
    <cfRule type="expression" dxfId="687" priority="24">
      <formula>$AQ28=1</formula>
    </cfRule>
  </conditionalFormatting>
  <conditionalFormatting sqref="AC30:AJ31">
    <cfRule type="expression" dxfId="686" priority="22">
      <formula>$AQ28=1</formula>
    </cfRule>
  </conditionalFormatting>
  <conditionalFormatting sqref="AC32:AJ32">
    <cfRule type="expression" dxfId="685" priority="20">
      <formula>$AQ29=1</formula>
    </cfRule>
  </conditionalFormatting>
  <conditionalFormatting sqref="AC33:AJ33">
    <cfRule type="expression" dxfId="684" priority="18">
      <formula>$AQ29=1</formula>
    </cfRule>
  </conditionalFormatting>
  <conditionalFormatting sqref="AC34:AJ34">
    <cfRule type="expression" dxfId="683" priority="16">
      <formula>$AQ29=1</formula>
    </cfRule>
  </conditionalFormatting>
  <conditionalFormatting sqref="AG11:AJ28">
    <cfRule type="expression" dxfId="682" priority="14">
      <formula>$AQ11=2</formula>
    </cfRule>
  </conditionalFormatting>
  <conditionalFormatting sqref="AG29:AJ29">
    <cfRule type="expression" dxfId="681" priority="23">
      <formula>$AQ28=2</formula>
    </cfRule>
  </conditionalFormatting>
  <conditionalFormatting sqref="AG30:AJ31">
    <cfRule type="expression" dxfId="680" priority="21">
      <formula>$AQ28=2</formula>
    </cfRule>
  </conditionalFormatting>
  <conditionalFormatting sqref="AG32:AJ32">
    <cfRule type="expression" dxfId="679" priority="19">
      <formula>$AQ29=2</formula>
    </cfRule>
  </conditionalFormatting>
  <conditionalFormatting sqref="AG33:AJ33">
    <cfRule type="expression" dxfId="678" priority="17">
      <formula>$AQ29=2</formula>
    </cfRule>
  </conditionalFormatting>
  <conditionalFormatting sqref="AG34:AJ34">
    <cfRule type="expression" dxfId="677" priority="15">
      <formula>$AQ29=2</formula>
    </cfRule>
  </conditionalFormatting>
  <dataValidations count="2">
    <dataValidation type="list" allowBlank="1" showInputMessage="1" showErrorMessage="1" sqref="Y11:AB34" xr:uid="{E2C5AC1B-39EC-4A6B-B222-3417E5808350}">
      <formula1>"〇,"</formula1>
    </dataValidation>
    <dataValidation type="list" allowBlank="1" showInputMessage="1" showErrorMessage="1" sqref="N11:O34" xr:uid="{F089380E-28C2-4A41-AF50-713826D6265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890126-9D36-4360-BC03-A8A7FBACF9F3}">
          <x14:formula1>
            <xm:f>'(参考)リスト'!$G$16:$G$19</xm:f>
          </x14:formula1>
          <xm:sqref>AM35:AO38</xm:sqref>
        </x14:dataValidation>
        <x14:dataValidation type="list" allowBlank="1" showInputMessage="1" showErrorMessage="1" xr:uid="{FFA157ED-3321-46A0-A5E6-644703D4A628}">
          <x14:formula1>
            <xm:f>'(参考)リスト'!$B$16:$B$21</xm:f>
          </x14:formula1>
          <xm:sqref>L11:M34</xm:sqref>
        </x14:dataValidation>
        <x14:dataValidation type="list" allowBlank="1" showInputMessage="1" showErrorMessage="1" xr:uid="{B913DEE3-6C61-4478-9F95-F38D87BDB876}">
          <x14:formula1>
            <xm:f>'(参考)リスト'!$E$16:$E$27</xm:f>
          </x14:formula1>
          <xm:sqref>R11:T34</xm:sqref>
        </x14:dataValidation>
        <x14:dataValidation type="list" allowBlank="1" showInputMessage="1" showErrorMessage="1" xr:uid="{0DDC38E0-AF52-4ED0-95C2-6438A4496246}">
          <x14:formula1>
            <xm:f>'(参考)リスト'!$D$16:$D$18</xm:f>
          </x14:formula1>
          <xm:sqref>P11:Q34</xm:sqref>
        </x14:dataValidation>
        <x14:dataValidation type="list" allowBlank="1" showInputMessage="1" showErrorMessage="1" xr:uid="{2A5E4519-1943-487C-9605-DF573C15E86C}">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1873B-670C-476E-BCDD-AA75041CB9E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S18</v>
      </c>
      <c r="AW5" s="35">
        <f>R7</f>
        <v>9.1999999999999993</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0.25</v>
      </c>
      <c r="BR5" s="47">
        <f>AF35</f>
        <v>0.51</v>
      </c>
      <c r="BS5" s="47">
        <f>AG35</f>
        <v>0</v>
      </c>
      <c r="BT5" s="47">
        <f>AH35</f>
        <v>0</v>
      </c>
      <c r="BU5" s="47">
        <f>AI35</f>
        <v>0</v>
      </c>
      <c r="BV5" s="47">
        <f>AJ35</f>
        <v>4.0999999999999996</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718</v>
      </c>
      <c r="O7" s="915"/>
      <c r="P7" s="956" t="s">
        <v>367</v>
      </c>
      <c r="Q7" s="942"/>
      <c r="R7" s="958">
        <v>9.1999999999999993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480</v>
      </c>
      <c r="Q11" s="905"/>
      <c r="R11" s="917" t="s">
        <v>500</v>
      </c>
      <c r="S11" s="918"/>
      <c r="T11" s="919"/>
      <c r="U11" s="904" t="s">
        <v>623</v>
      </c>
      <c r="V11" s="905"/>
      <c r="W11" s="904" t="s">
        <v>623</v>
      </c>
      <c r="X11" s="905"/>
      <c r="Y11" s="46"/>
      <c r="Z11" s="46"/>
      <c r="AA11" s="46"/>
      <c r="AB11" s="46"/>
      <c r="AC11" s="52"/>
      <c r="AD11" s="52"/>
      <c r="AE11" s="52"/>
      <c r="AF11" s="52"/>
      <c r="AG11" s="52"/>
      <c r="AH11" s="52"/>
      <c r="AI11" s="52"/>
      <c r="AJ11" s="52">
        <v>4.0999999999999996</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471</v>
      </c>
      <c r="Q12" s="905"/>
      <c r="R12" s="844" t="s">
        <v>472</v>
      </c>
      <c r="S12" s="844"/>
      <c r="T12" s="844"/>
      <c r="U12" s="904" t="s">
        <v>629</v>
      </c>
      <c r="V12" s="905"/>
      <c r="W12" s="904" t="s">
        <v>629</v>
      </c>
      <c r="X12" s="905"/>
      <c r="Y12" s="46"/>
      <c r="Z12" s="46"/>
      <c r="AA12" s="46"/>
      <c r="AB12" s="46"/>
      <c r="AC12" s="52"/>
      <c r="AD12" s="52"/>
      <c r="AE12" s="52">
        <v>0.09</v>
      </c>
      <c r="AF12" s="52"/>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470</v>
      </c>
      <c r="O13" s="905"/>
      <c r="P13" s="904" t="s">
        <v>471</v>
      </c>
      <c r="Q13" s="905"/>
      <c r="R13" s="917" t="s">
        <v>464</v>
      </c>
      <c r="S13" s="918"/>
      <c r="T13" s="919"/>
      <c r="U13" s="904" t="s">
        <v>623</v>
      </c>
      <c r="V13" s="905"/>
      <c r="W13" s="904" t="s">
        <v>623</v>
      </c>
      <c r="X13" s="905"/>
      <c r="Y13" s="46"/>
      <c r="Z13" s="46"/>
      <c r="AA13" s="46"/>
      <c r="AB13" s="46"/>
      <c r="AC13" s="52"/>
      <c r="AD13" s="52"/>
      <c r="AE13" s="52"/>
      <c r="AF13" s="52">
        <v>0.51</v>
      </c>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v>4</v>
      </c>
      <c r="L14" s="904" t="s">
        <v>461</v>
      </c>
      <c r="M14" s="905"/>
      <c r="N14" s="904" t="s">
        <v>495</v>
      </c>
      <c r="O14" s="905"/>
      <c r="P14" s="904" t="s">
        <v>471</v>
      </c>
      <c r="Q14" s="905"/>
      <c r="R14" s="917" t="s">
        <v>925</v>
      </c>
      <c r="S14" s="918"/>
      <c r="T14" s="919"/>
      <c r="U14" s="904" t="s">
        <v>629</v>
      </c>
      <c r="V14" s="905"/>
      <c r="W14" s="904" t="s">
        <v>629</v>
      </c>
      <c r="X14" s="905"/>
      <c r="Y14" s="46"/>
      <c r="Z14" s="46"/>
      <c r="AA14" s="46"/>
      <c r="AB14" s="46"/>
      <c r="AC14" s="52"/>
      <c r="AD14" s="52"/>
      <c r="AE14" s="52">
        <v>0.16</v>
      </c>
      <c r="AF14" s="52"/>
      <c r="AG14" s="52"/>
      <c r="AH14" s="52"/>
      <c r="AI14" s="52"/>
      <c r="AJ14" s="52"/>
      <c r="AK14" s="914"/>
      <c r="AL14" s="915"/>
      <c r="AM14" s="915"/>
      <c r="AN14" s="915"/>
      <c r="AO14" s="916"/>
      <c r="AP14" s="2"/>
      <c r="AQ14" s="51">
        <f t="shared" si="2"/>
        <v>2</v>
      </c>
    </row>
    <row r="15" spans="2:86" ht="12" customHeight="1" x14ac:dyDescent="0.15">
      <c r="B15" s="944"/>
      <c r="C15" s="949"/>
      <c r="D15" s="947"/>
      <c r="E15" s="947"/>
      <c r="F15" s="947"/>
      <c r="G15" s="947"/>
      <c r="H15" s="947"/>
      <c r="I15" s="947"/>
      <c r="J15" s="948"/>
      <c r="K15" s="90">
        <v>5</v>
      </c>
      <c r="L15" s="904" t="s">
        <v>489</v>
      </c>
      <c r="M15" s="905"/>
      <c r="N15" s="904" t="s">
        <v>512</v>
      </c>
      <c r="O15" s="905"/>
      <c r="P15" s="904"/>
      <c r="Q15" s="905"/>
      <c r="R15" s="917" t="s">
        <v>506</v>
      </c>
      <c r="S15" s="918"/>
      <c r="T15" s="919"/>
      <c r="U15" s="904"/>
      <c r="V15" s="905"/>
      <c r="W15" s="904"/>
      <c r="X15" s="905"/>
      <c r="Y15" s="46"/>
      <c r="Z15" s="46"/>
      <c r="AA15" s="46"/>
      <c r="AB15" s="46"/>
      <c r="AC15" s="52"/>
      <c r="AD15" s="52"/>
      <c r="AE15" s="52"/>
      <c r="AF15" s="52"/>
      <c r="AG15" s="52"/>
      <c r="AH15" s="52"/>
      <c r="AI15" s="52"/>
      <c r="AJ15" s="52"/>
      <c r="AK15" s="904" t="s">
        <v>940</v>
      </c>
      <c r="AL15" s="985"/>
      <c r="AM15" s="985"/>
      <c r="AN15" s="985"/>
      <c r="AO15" s="905"/>
      <c r="AP15" s="2"/>
      <c r="AQ15" s="51">
        <f t="shared" si="2"/>
        <v>1</v>
      </c>
    </row>
    <row r="16" spans="2:86" ht="12" customHeight="1" x14ac:dyDescent="0.15">
      <c r="B16" s="944"/>
      <c r="C16" s="949"/>
      <c r="D16" s="947"/>
      <c r="E16" s="947"/>
      <c r="F16" s="947"/>
      <c r="G16" s="947"/>
      <c r="H16" s="947"/>
      <c r="I16" s="947"/>
      <c r="J16" s="948"/>
      <c r="K16" s="90">
        <v>6</v>
      </c>
      <c r="L16" s="904" t="s">
        <v>489</v>
      </c>
      <c r="M16" s="905"/>
      <c r="N16" s="904" t="s">
        <v>513</v>
      </c>
      <c r="O16" s="905"/>
      <c r="P16" s="904"/>
      <c r="Q16" s="905"/>
      <c r="R16" s="917" t="s">
        <v>506</v>
      </c>
      <c r="S16" s="918"/>
      <c r="T16" s="919"/>
      <c r="U16" s="904"/>
      <c r="V16" s="905"/>
      <c r="W16" s="904"/>
      <c r="X16" s="905"/>
      <c r="Y16" s="46"/>
      <c r="Z16" s="46"/>
      <c r="AA16" s="46"/>
      <c r="AB16" s="46"/>
      <c r="AC16" s="52"/>
      <c r="AD16" s="52"/>
      <c r="AE16" s="52"/>
      <c r="AF16" s="52"/>
      <c r="AG16" s="52"/>
      <c r="AH16" s="52"/>
      <c r="AI16" s="52"/>
      <c r="AJ16" s="52"/>
      <c r="AK16" s="904" t="s">
        <v>941</v>
      </c>
      <c r="AL16" s="985"/>
      <c r="AM16" s="985"/>
      <c r="AN16" s="985"/>
      <c r="AO16" s="905"/>
      <c r="AP16" s="2"/>
      <c r="AQ16" s="51">
        <f t="shared" si="2"/>
        <v>1</v>
      </c>
    </row>
    <row r="17" spans="2:46" ht="12" customHeight="1" x14ac:dyDescent="0.15">
      <c r="B17" s="944"/>
      <c r="C17" s="949"/>
      <c r="D17" s="947"/>
      <c r="E17" s="947"/>
      <c r="F17" s="947"/>
      <c r="G17" s="947"/>
      <c r="H17" s="947"/>
      <c r="I17" s="947"/>
      <c r="J17" s="948"/>
      <c r="K17" s="90">
        <v>7</v>
      </c>
      <c r="L17" s="904" t="s">
        <v>489</v>
      </c>
      <c r="M17" s="905"/>
      <c r="N17" s="904" t="s">
        <v>511</v>
      </c>
      <c r="O17" s="905"/>
      <c r="P17" s="904"/>
      <c r="Q17" s="905"/>
      <c r="R17" s="917" t="s">
        <v>506</v>
      </c>
      <c r="S17" s="918"/>
      <c r="T17" s="919"/>
      <c r="U17" s="904"/>
      <c r="V17" s="905"/>
      <c r="W17" s="904"/>
      <c r="X17" s="905"/>
      <c r="Y17" s="46"/>
      <c r="Z17" s="46"/>
      <c r="AA17" s="46"/>
      <c r="AB17" s="46"/>
      <c r="AC17" s="52"/>
      <c r="AD17" s="52"/>
      <c r="AE17" s="52"/>
      <c r="AF17" s="52"/>
      <c r="AG17" s="52"/>
      <c r="AH17" s="52"/>
      <c r="AI17" s="52"/>
      <c r="AJ17" s="52"/>
      <c r="AK17" s="904" t="s">
        <v>942</v>
      </c>
      <c r="AL17" s="985"/>
      <c r="AM17" s="985"/>
      <c r="AN17" s="985"/>
      <c r="AO17" s="905"/>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0.25</v>
      </c>
      <c r="AF35" s="109">
        <f t="shared" si="7"/>
        <v>0.51</v>
      </c>
      <c r="AG35" s="109">
        <f t="shared" si="7"/>
        <v>0</v>
      </c>
      <c r="AH35" s="109">
        <f t="shared" si="7"/>
        <v>0</v>
      </c>
      <c r="AI35" s="109">
        <f t="shared" si="7"/>
        <v>0</v>
      </c>
      <c r="AJ35" s="110">
        <f t="shared" si="7"/>
        <v>4.0999999999999996</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2</v>
      </c>
      <c r="AF37" s="935">
        <f t="shared" si="8"/>
        <v>1</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76" priority="2">
      <formula>$AQ11=2</formula>
    </cfRule>
  </conditionalFormatting>
  <conditionalFormatting sqref="Y29:AB29">
    <cfRule type="expression" dxfId="675" priority="11">
      <formula>$AQ28=2</formula>
    </cfRule>
  </conditionalFormatting>
  <conditionalFormatting sqref="Y30:AB31">
    <cfRule type="expression" dxfId="674" priority="9">
      <formula>$AQ28=2</formula>
    </cfRule>
  </conditionalFormatting>
  <conditionalFormatting sqref="Y32:AB32">
    <cfRule type="expression" dxfId="673" priority="7">
      <formula>$AQ29=2</formula>
    </cfRule>
  </conditionalFormatting>
  <conditionalFormatting sqref="Y33:AB33">
    <cfRule type="expression" dxfId="672" priority="5">
      <formula>$AQ29=2</formula>
    </cfRule>
  </conditionalFormatting>
  <conditionalFormatting sqref="Y34:AB34">
    <cfRule type="expression" dxfId="671" priority="3">
      <formula>$AQ29=2</formula>
    </cfRule>
  </conditionalFormatting>
  <conditionalFormatting sqref="Y11:AF28">
    <cfRule type="expression" dxfId="670" priority="1">
      <formula>$AQ11=3</formula>
    </cfRule>
  </conditionalFormatting>
  <conditionalFormatting sqref="Y29:AF29">
    <cfRule type="expression" dxfId="669" priority="12">
      <formula>$AQ28=3</formula>
    </cfRule>
  </conditionalFormatting>
  <conditionalFormatting sqref="Y30:AF31">
    <cfRule type="expression" dxfId="668" priority="10">
      <formula>$AQ28=3</formula>
    </cfRule>
  </conditionalFormatting>
  <conditionalFormatting sqref="Y32:AF32">
    <cfRule type="expression" dxfId="667" priority="8">
      <formula>$AQ29=3</formula>
    </cfRule>
  </conditionalFormatting>
  <conditionalFormatting sqref="Y33:AF33">
    <cfRule type="expression" dxfId="666" priority="6">
      <formula>$AQ29=3</formula>
    </cfRule>
  </conditionalFormatting>
  <conditionalFormatting sqref="Y34:AF34">
    <cfRule type="expression" dxfId="665" priority="4">
      <formula>$AQ29=3</formula>
    </cfRule>
  </conditionalFormatting>
  <conditionalFormatting sqref="AC11:AJ28">
    <cfRule type="expression" dxfId="664" priority="13">
      <formula>$AQ11=1</formula>
    </cfRule>
  </conditionalFormatting>
  <conditionalFormatting sqref="AC29:AJ29">
    <cfRule type="expression" dxfId="663" priority="24">
      <formula>$AQ28=1</formula>
    </cfRule>
  </conditionalFormatting>
  <conditionalFormatting sqref="AC30:AJ31">
    <cfRule type="expression" dxfId="662" priority="22">
      <formula>$AQ28=1</formula>
    </cfRule>
  </conditionalFormatting>
  <conditionalFormatting sqref="AC32:AJ32">
    <cfRule type="expression" dxfId="661" priority="20">
      <formula>$AQ29=1</formula>
    </cfRule>
  </conditionalFormatting>
  <conditionalFormatting sqref="AC33:AJ33">
    <cfRule type="expression" dxfId="660" priority="18">
      <formula>$AQ29=1</formula>
    </cfRule>
  </conditionalFormatting>
  <conditionalFormatting sqref="AC34:AJ34">
    <cfRule type="expression" dxfId="659" priority="16">
      <formula>$AQ29=1</formula>
    </cfRule>
  </conditionalFormatting>
  <conditionalFormatting sqref="AG11:AJ28">
    <cfRule type="expression" dxfId="658" priority="14">
      <formula>$AQ11=2</formula>
    </cfRule>
  </conditionalFormatting>
  <conditionalFormatting sqref="AG29:AJ29">
    <cfRule type="expression" dxfId="657" priority="23">
      <formula>$AQ28=2</formula>
    </cfRule>
  </conditionalFormatting>
  <conditionalFormatting sqref="AG30:AJ31">
    <cfRule type="expression" dxfId="656" priority="21">
      <formula>$AQ28=2</formula>
    </cfRule>
  </conditionalFormatting>
  <conditionalFormatting sqref="AG32:AJ32">
    <cfRule type="expression" dxfId="655" priority="19">
      <formula>$AQ29=2</formula>
    </cfRule>
  </conditionalFormatting>
  <conditionalFormatting sqref="AG33:AJ33">
    <cfRule type="expression" dxfId="654" priority="17">
      <formula>$AQ29=2</formula>
    </cfRule>
  </conditionalFormatting>
  <conditionalFormatting sqref="AG34:AJ34">
    <cfRule type="expression" dxfId="653" priority="15">
      <formula>$AQ29=2</formula>
    </cfRule>
  </conditionalFormatting>
  <dataValidations count="2">
    <dataValidation type="list" allowBlank="1" showInputMessage="1" showErrorMessage="1" sqref="N11:O34" xr:uid="{D7385433-8731-436A-94F4-D0C89EF468B2}">
      <formula1>INDIRECT(L11)</formula1>
    </dataValidation>
    <dataValidation type="list" allowBlank="1" showInputMessage="1" showErrorMessage="1" sqref="Y11:AB34" xr:uid="{9A4B2301-64C2-4E49-AEF4-917F70EA05A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508AC2D-E92D-4D94-B12A-43989CCAFA8E}">
          <x14:formula1>
            <xm:f>'(参考)リスト'!$F$16:$F$21</xm:f>
          </x14:formula1>
          <xm:sqref>U11:X34</xm:sqref>
        </x14:dataValidation>
        <x14:dataValidation type="list" allowBlank="1" showInputMessage="1" showErrorMessage="1" xr:uid="{ECBF5AE8-E941-4499-BD05-E011B0FD2939}">
          <x14:formula1>
            <xm:f>'(参考)リスト'!$D$16:$D$18</xm:f>
          </x14:formula1>
          <xm:sqref>P11:Q34</xm:sqref>
        </x14:dataValidation>
        <x14:dataValidation type="list" allowBlank="1" showInputMessage="1" showErrorMessage="1" xr:uid="{E5065102-8111-4D7E-8A4E-271E1B2BD7FB}">
          <x14:formula1>
            <xm:f>'(参考)リスト'!$E$16:$E$27</xm:f>
          </x14:formula1>
          <xm:sqref>R11:T34</xm:sqref>
        </x14:dataValidation>
        <x14:dataValidation type="list" allowBlank="1" showInputMessage="1" showErrorMessage="1" xr:uid="{D1931587-A9C8-40C3-9D36-081C1F751C57}">
          <x14:formula1>
            <xm:f>'(参考)リスト'!$B$16:$B$21</xm:f>
          </x14:formula1>
          <xm:sqref>L11:M34</xm:sqref>
        </x14:dataValidation>
        <x14:dataValidation type="list" allowBlank="1" showInputMessage="1" showErrorMessage="1" xr:uid="{C602EC5F-85A8-4835-99F6-BFD0EA1869D5}">
          <x14:formula1>
            <xm:f>'(参考)リスト'!$G$16:$G$19</xm:f>
          </x14:formula1>
          <xm:sqref>AM35:AO38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AD11-9DCA-4524-8E29-350C1384314A}">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S19</v>
      </c>
      <c r="AW5" s="35">
        <f>R7</f>
        <v>8.6999999999999993</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1.2</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730</v>
      </c>
      <c r="O7" s="915"/>
      <c r="P7" s="956" t="s">
        <v>367</v>
      </c>
      <c r="Q7" s="942"/>
      <c r="R7" s="958">
        <v>8.6999999999999993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497</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1.2</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489</v>
      </c>
      <c r="M12" s="905"/>
      <c r="N12" s="904" t="s">
        <v>512</v>
      </c>
      <c r="O12" s="905"/>
      <c r="P12" s="904"/>
      <c r="Q12" s="905"/>
      <c r="R12" s="844" t="s">
        <v>506</v>
      </c>
      <c r="S12" s="844"/>
      <c r="T12" s="844"/>
      <c r="U12" s="904"/>
      <c r="V12" s="905"/>
      <c r="W12" s="904"/>
      <c r="X12" s="905"/>
      <c r="Y12" s="46"/>
      <c r="Z12" s="46"/>
      <c r="AA12" s="46"/>
      <c r="AB12" s="46"/>
      <c r="AC12" s="52"/>
      <c r="AD12" s="52"/>
      <c r="AE12" s="52"/>
      <c r="AF12" s="52"/>
      <c r="AG12" s="52"/>
      <c r="AH12" s="52"/>
      <c r="AI12" s="52"/>
      <c r="AJ12" s="52"/>
      <c r="AK12" s="914" t="s">
        <v>943</v>
      </c>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1.2</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52" priority="2">
      <formula>$AQ11=2</formula>
    </cfRule>
  </conditionalFormatting>
  <conditionalFormatting sqref="Y29:AB29">
    <cfRule type="expression" dxfId="651" priority="11">
      <formula>$AQ28=2</formula>
    </cfRule>
  </conditionalFormatting>
  <conditionalFormatting sqref="Y30:AB31">
    <cfRule type="expression" dxfId="650" priority="9">
      <formula>$AQ28=2</formula>
    </cfRule>
  </conditionalFormatting>
  <conditionalFormatting sqref="Y32:AB32">
    <cfRule type="expression" dxfId="649" priority="7">
      <formula>$AQ29=2</formula>
    </cfRule>
  </conditionalFormatting>
  <conditionalFormatting sqref="Y33:AB33">
    <cfRule type="expression" dxfId="648" priority="5">
      <formula>$AQ29=2</formula>
    </cfRule>
  </conditionalFormatting>
  <conditionalFormatting sqref="Y34:AB34">
    <cfRule type="expression" dxfId="647" priority="3">
      <formula>$AQ29=2</formula>
    </cfRule>
  </conditionalFormatting>
  <conditionalFormatting sqref="Y11:AF28">
    <cfRule type="expression" dxfId="646" priority="1">
      <formula>$AQ11=3</formula>
    </cfRule>
  </conditionalFormatting>
  <conditionalFormatting sqref="Y29:AF29">
    <cfRule type="expression" dxfId="645" priority="12">
      <formula>$AQ28=3</formula>
    </cfRule>
  </conditionalFormatting>
  <conditionalFormatting sqref="Y30:AF31">
    <cfRule type="expression" dxfId="644" priority="10">
      <formula>$AQ28=3</formula>
    </cfRule>
  </conditionalFormatting>
  <conditionalFormatting sqref="Y32:AF32">
    <cfRule type="expression" dxfId="643" priority="8">
      <formula>$AQ29=3</formula>
    </cfRule>
  </conditionalFormatting>
  <conditionalFormatting sqref="Y33:AF33">
    <cfRule type="expression" dxfId="642" priority="6">
      <formula>$AQ29=3</formula>
    </cfRule>
  </conditionalFormatting>
  <conditionalFormatting sqref="Y34:AF34">
    <cfRule type="expression" dxfId="641" priority="4">
      <formula>$AQ29=3</formula>
    </cfRule>
  </conditionalFormatting>
  <conditionalFormatting sqref="AC11:AJ28">
    <cfRule type="expression" dxfId="640" priority="13">
      <formula>$AQ11=1</formula>
    </cfRule>
  </conditionalFormatting>
  <conditionalFormatting sqref="AC29:AJ29">
    <cfRule type="expression" dxfId="639" priority="24">
      <formula>$AQ28=1</formula>
    </cfRule>
  </conditionalFormatting>
  <conditionalFormatting sqref="AC30:AJ31">
    <cfRule type="expression" dxfId="638" priority="22">
      <formula>$AQ28=1</formula>
    </cfRule>
  </conditionalFormatting>
  <conditionalFormatting sqref="AC32:AJ32">
    <cfRule type="expression" dxfId="637" priority="20">
      <formula>$AQ29=1</formula>
    </cfRule>
  </conditionalFormatting>
  <conditionalFormatting sqref="AC33:AJ33">
    <cfRule type="expression" dxfId="636" priority="18">
      <formula>$AQ29=1</formula>
    </cfRule>
  </conditionalFormatting>
  <conditionalFormatting sqref="AC34:AJ34">
    <cfRule type="expression" dxfId="635" priority="16">
      <formula>$AQ29=1</formula>
    </cfRule>
  </conditionalFormatting>
  <conditionalFormatting sqref="AG11:AJ28">
    <cfRule type="expression" dxfId="634" priority="14">
      <formula>$AQ11=2</formula>
    </cfRule>
  </conditionalFormatting>
  <conditionalFormatting sqref="AG29:AJ29">
    <cfRule type="expression" dxfId="633" priority="23">
      <formula>$AQ28=2</formula>
    </cfRule>
  </conditionalFormatting>
  <conditionalFormatting sqref="AG30:AJ31">
    <cfRule type="expression" dxfId="632" priority="21">
      <formula>$AQ28=2</formula>
    </cfRule>
  </conditionalFormatting>
  <conditionalFormatting sqref="AG32:AJ32">
    <cfRule type="expression" dxfId="631" priority="19">
      <formula>$AQ29=2</formula>
    </cfRule>
  </conditionalFormatting>
  <conditionalFormatting sqref="AG33:AJ33">
    <cfRule type="expression" dxfId="630" priority="17">
      <formula>$AQ29=2</formula>
    </cfRule>
  </conditionalFormatting>
  <conditionalFormatting sqref="AG34:AJ34">
    <cfRule type="expression" dxfId="629" priority="15">
      <formula>$AQ29=2</formula>
    </cfRule>
  </conditionalFormatting>
  <dataValidations count="2">
    <dataValidation type="list" allowBlank="1" showInputMessage="1" showErrorMessage="1" sqref="Y11:AB34" xr:uid="{7960354E-58DF-4193-9AD7-4FCDCA11BE29}">
      <formula1>"〇,"</formula1>
    </dataValidation>
    <dataValidation type="list" allowBlank="1" showInputMessage="1" showErrorMessage="1" sqref="N11:O34" xr:uid="{208F8CB0-60A1-4E52-BC27-3F8FB1ADF4D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EE1F3C4-25EB-4A66-A2A2-7F81DE766A81}">
          <x14:formula1>
            <xm:f>'(参考)リスト'!$G$16:$G$19</xm:f>
          </x14:formula1>
          <xm:sqref>AM35:AO38</xm:sqref>
        </x14:dataValidation>
        <x14:dataValidation type="list" allowBlank="1" showInputMessage="1" showErrorMessage="1" xr:uid="{300058F7-079F-49F6-BC88-8E00828553EA}">
          <x14:formula1>
            <xm:f>'(参考)リスト'!$B$16:$B$21</xm:f>
          </x14:formula1>
          <xm:sqref>L11:M34</xm:sqref>
        </x14:dataValidation>
        <x14:dataValidation type="list" allowBlank="1" showInputMessage="1" showErrorMessage="1" xr:uid="{EB35C872-DB16-4482-A13D-BCE85CF7F89D}">
          <x14:formula1>
            <xm:f>'(参考)リスト'!$E$16:$E$27</xm:f>
          </x14:formula1>
          <xm:sqref>R11:T34</xm:sqref>
        </x14:dataValidation>
        <x14:dataValidation type="list" allowBlank="1" showInputMessage="1" showErrorMessage="1" xr:uid="{3058274F-9C38-4B9A-A67F-E8ACC2AE63D6}">
          <x14:formula1>
            <xm:f>'(参考)リスト'!$D$16:$D$18</xm:f>
          </x14:formula1>
          <xm:sqref>P11:Q34</xm:sqref>
        </x14:dataValidation>
        <x14:dataValidation type="list" allowBlank="1" showInputMessage="1" showErrorMessage="1" xr:uid="{B8424BE2-A0AC-4A49-96CC-08C0A6C73203}">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4598F-167B-4860-9705-163D2F3A9329}">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S20</v>
      </c>
      <c r="AW5" s="35">
        <f>R7</f>
        <v>9.1</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0.94</v>
      </c>
      <c r="BS5" s="47">
        <f>AG35</f>
        <v>0</v>
      </c>
      <c r="BT5" s="47">
        <f>AH35</f>
        <v>0</v>
      </c>
      <c r="BU5" s="47">
        <f>AI35</f>
        <v>0</v>
      </c>
      <c r="BV5" s="47">
        <f>AJ35</f>
        <v>8.5500000000000007</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732</v>
      </c>
      <c r="O7" s="915"/>
      <c r="P7" s="956" t="s">
        <v>367</v>
      </c>
      <c r="Q7" s="942"/>
      <c r="R7" s="958">
        <v>9.1</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464</v>
      </c>
      <c r="S11" s="844"/>
      <c r="T11" s="844"/>
      <c r="U11" s="904" t="s">
        <v>623</v>
      </c>
      <c r="V11" s="905"/>
      <c r="W11" s="904" t="s">
        <v>623</v>
      </c>
      <c r="X11" s="905"/>
      <c r="Y11" s="46"/>
      <c r="Z11" s="46"/>
      <c r="AA11" s="46"/>
      <c r="AB11" s="46"/>
      <c r="AC11" s="52"/>
      <c r="AD11" s="52"/>
      <c r="AE11" s="52"/>
      <c r="AF11" s="52">
        <v>0.94</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3.15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462</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2.1</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495</v>
      </c>
      <c r="O14" s="905"/>
      <c r="P14" s="904" t="s">
        <v>480</v>
      </c>
      <c r="Q14" s="905"/>
      <c r="R14" s="844" t="s">
        <v>500</v>
      </c>
      <c r="S14" s="844"/>
      <c r="T14" s="844"/>
      <c r="U14" s="904" t="s">
        <v>623</v>
      </c>
      <c r="V14" s="905"/>
      <c r="W14" s="904" t="s">
        <v>623</v>
      </c>
      <c r="X14" s="905"/>
      <c r="Y14" s="46"/>
      <c r="Z14" s="46"/>
      <c r="AA14" s="46"/>
      <c r="AB14" s="46"/>
      <c r="AC14" s="52"/>
      <c r="AD14" s="52"/>
      <c r="AE14" s="52"/>
      <c r="AF14" s="52"/>
      <c r="AG14" s="52"/>
      <c r="AH14" s="52"/>
      <c r="AI14" s="52"/>
      <c r="AJ14" s="52">
        <v>3.3</v>
      </c>
      <c r="AK14" s="914"/>
      <c r="AL14" s="915"/>
      <c r="AM14" s="915"/>
      <c r="AN14" s="915"/>
      <c r="AO14" s="916"/>
      <c r="AP14" s="2"/>
      <c r="AQ14" s="51">
        <f t="shared" si="2"/>
        <v>3</v>
      </c>
    </row>
    <row r="15" spans="2:86" ht="12" customHeight="1" x14ac:dyDescent="0.15">
      <c r="B15" s="944"/>
      <c r="C15" s="949"/>
      <c r="D15" s="947"/>
      <c r="E15" s="947"/>
      <c r="F15" s="947"/>
      <c r="G15" s="947"/>
      <c r="H15" s="947"/>
      <c r="I15" s="947"/>
      <c r="J15" s="948"/>
      <c r="K15" s="90">
        <v>5</v>
      </c>
      <c r="L15" s="904" t="s">
        <v>489</v>
      </c>
      <c r="M15" s="905"/>
      <c r="N15" s="904" t="s">
        <v>512</v>
      </c>
      <c r="O15" s="905"/>
      <c r="P15" s="904"/>
      <c r="Q15" s="905"/>
      <c r="R15" s="917" t="s">
        <v>506</v>
      </c>
      <c r="S15" s="918"/>
      <c r="T15" s="919"/>
      <c r="U15" s="904"/>
      <c r="V15" s="905"/>
      <c r="W15" s="904"/>
      <c r="X15" s="905"/>
      <c r="Y15" s="46"/>
      <c r="Z15" s="46"/>
      <c r="AA15" s="46"/>
      <c r="AB15" s="46"/>
      <c r="AC15" s="52"/>
      <c r="AD15" s="52"/>
      <c r="AE15" s="52"/>
      <c r="AF15" s="52"/>
      <c r="AG15" s="52"/>
      <c r="AH15" s="52"/>
      <c r="AI15" s="52"/>
      <c r="AJ15" s="52"/>
      <c r="AK15" s="914" t="s">
        <v>940</v>
      </c>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0.94</v>
      </c>
      <c r="AG35" s="109">
        <f t="shared" si="7"/>
        <v>0</v>
      </c>
      <c r="AH35" s="109">
        <f t="shared" si="7"/>
        <v>0</v>
      </c>
      <c r="AI35" s="109">
        <f t="shared" si="7"/>
        <v>0</v>
      </c>
      <c r="AJ35" s="110">
        <f t="shared" si="7"/>
        <v>8.5500000000000007</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28" priority="2">
      <formula>$AQ11=2</formula>
    </cfRule>
  </conditionalFormatting>
  <conditionalFormatting sqref="Y29:AB29">
    <cfRule type="expression" dxfId="627" priority="11">
      <formula>$AQ28=2</formula>
    </cfRule>
  </conditionalFormatting>
  <conditionalFormatting sqref="Y30:AB31">
    <cfRule type="expression" dxfId="626" priority="9">
      <formula>$AQ28=2</formula>
    </cfRule>
  </conditionalFormatting>
  <conditionalFormatting sqref="Y32:AB32">
    <cfRule type="expression" dxfId="625" priority="7">
      <formula>$AQ29=2</formula>
    </cfRule>
  </conditionalFormatting>
  <conditionalFormatting sqref="Y33:AB33">
    <cfRule type="expression" dxfId="624" priority="5">
      <formula>$AQ29=2</formula>
    </cfRule>
  </conditionalFormatting>
  <conditionalFormatting sqref="Y34:AB34">
    <cfRule type="expression" dxfId="623" priority="3">
      <formula>$AQ29=2</formula>
    </cfRule>
  </conditionalFormatting>
  <conditionalFormatting sqref="Y11:AF28">
    <cfRule type="expression" dxfId="622" priority="1">
      <formula>$AQ11=3</formula>
    </cfRule>
  </conditionalFormatting>
  <conditionalFormatting sqref="Y29:AF29">
    <cfRule type="expression" dxfId="621" priority="12">
      <formula>$AQ28=3</formula>
    </cfRule>
  </conditionalFormatting>
  <conditionalFormatting sqref="Y30:AF31">
    <cfRule type="expression" dxfId="620" priority="10">
      <formula>$AQ28=3</formula>
    </cfRule>
  </conditionalFormatting>
  <conditionalFormatting sqref="Y32:AF32">
    <cfRule type="expression" dxfId="619" priority="8">
      <formula>$AQ29=3</formula>
    </cfRule>
  </conditionalFormatting>
  <conditionalFormatting sqref="Y33:AF33">
    <cfRule type="expression" dxfId="618" priority="6">
      <formula>$AQ29=3</formula>
    </cfRule>
  </conditionalFormatting>
  <conditionalFormatting sqref="Y34:AF34">
    <cfRule type="expression" dxfId="617" priority="4">
      <formula>$AQ29=3</formula>
    </cfRule>
  </conditionalFormatting>
  <conditionalFormatting sqref="AC11:AJ28">
    <cfRule type="expression" dxfId="616" priority="13">
      <formula>$AQ11=1</formula>
    </cfRule>
  </conditionalFormatting>
  <conditionalFormatting sqref="AC29:AJ29">
    <cfRule type="expression" dxfId="615" priority="24">
      <formula>$AQ28=1</formula>
    </cfRule>
  </conditionalFormatting>
  <conditionalFormatting sqref="AC30:AJ31">
    <cfRule type="expression" dxfId="614" priority="22">
      <formula>$AQ28=1</formula>
    </cfRule>
  </conditionalFormatting>
  <conditionalFormatting sqref="AC32:AJ32">
    <cfRule type="expression" dxfId="613" priority="20">
      <formula>$AQ29=1</formula>
    </cfRule>
  </conditionalFormatting>
  <conditionalFormatting sqref="AC33:AJ33">
    <cfRule type="expression" dxfId="612" priority="18">
      <formula>$AQ29=1</formula>
    </cfRule>
  </conditionalFormatting>
  <conditionalFormatting sqref="AC34:AJ34">
    <cfRule type="expression" dxfId="611" priority="16">
      <formula>$AQ29=1</formula>
    </cfRule>
  </conditionalFormatting>
  <conditionalFormatting sqref="AG11:AJ28">
    <cfRule type="expression" dxfId="610" priority="14">
      <formula>$AQ11=2</formula>
    </cfRule>
  </conditionalFormatting>
  <conditionalFormatting sqref="AG29:AJ29">
    <cfRule type="expression" dxfId="609" priority="23">
      <formula>$AQ28=2</formula>
    </cfRule>
  </conditionalFormatting>
  <conditionalFormatting sqref="AG30:AJ31">
    <cfRule type="expression" dxfId="608" priority="21">
      <formula>$AQ28=2</formula>
    </cfRule>
  </conditionalFormatting>
  <conditionalFormatting sqref="AG32:AJ32">
    <cfRule type="expression" dxfId="607" priority="19">
      <formula>$AQ29=2</formula>
    </cfRule>
  </conditionalFormatting>
  <conditionalFormatting sqref="AG33:AJ33">
    <cfRule type="expression" dxfId="606" priority="17">
      <formula>$AQ29=2</formula>
    </cfRule>
  </conditionalFormatting>
  <conditionalFormatting sqref="AG34:AJ34">
    <cfRule type="expression" dxfId="605" priority="15">
      <formula>$AQ29=2</formula>
    </cfRule>
  </conditionalFormatting>
  <dataValidations count="2">
    <dataValidation type="list" allowBlank="1" showInputMessage="1" showErrorMessage="1" sqref="N11:O34" xr:uid="{05B772AE-784D-446E-96A7-55B57782DBF0}">
      <formula1>INDIRECT(L11)</formula1>
    </dataValidation>
    <dataValidation type="list" allowBlank="1" showInputMessage="1" showErrorMessage="1" sqref="Y11:AB34" xr:uid="{0A4AA2F1-C82D-477E-8E2B-A369E630481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E473B5A-3466-4D5A-9EBF-8905DACCC298}">
          <x14:formula1>
            <xm:f>'(参考)リスト'!$F$16:$F$21</xm:f>
          </x14:formula1>
          <xm:sqref>U11:X34</xm:sqref>
        </x14:dataValidation>
        <x14:dataValidation type="list" allowBlank="1" showInputMessage="1" showErrorMessage="1" xr:uid="{2BE0C762-0589-4E26-96BE-12EFD5FCD9E0}">
          <x14:formula1>
            <xm:f>'(参考)リスト'!$D$16:$D$18</xm:f>
          </x14:formula1>
          <xm:sqref>P11:Q34</xm:sqref>
        </x14:dataValidation>
        <x14:dataValidation type="list" allowBlank="1" showInputMessage="1" showErrorMessage="1" xr:uid="{3A662936-55D9-4E6B-A375-45E32DA492B2}">
          <x14:formula1>
            <xm:f>'(参考)リスト'!$E$16:$E$27</xm:f>
          </x14:formula1>
          <xm:sqref>R11:T34</xm:sqref>
        </x14:dataValidation>
        <x14:dataValidation type="list" allowBlank="1" showInputMessage="1" showErrorMessage="1" xr:uid="{E45E8B10-82A9-4AC0-B29A-2B84561D5A94}">
          <x14:formula1>
            <xm:f>'(参考)リスト'!$B$16:$B$21</xm:f>
          </x14:formula1>
          <xm:sqref>L11:M34</xm:sqref>
        </x14:dataValidation>
        <x14:dataValidation type="list" allowBlank="1" showInputMessage="1" showErrorMessage="1" xr:uid="{9530286E-161E-4559-9FC7-15803B7EB2C5}">
          <x14:formula1>
            <xm:f>'(参考)リスト'!$G$16:$G$19</xm:f>
          </x14:formula1>
          <xm:sqref>AM35:AO38</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76FF-7833-46A3-B23E-B2A79522855D}">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S21</v>
      </c>
      <c r="AW5" s="35">
        <f>R7</f>
        <v>8.9</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4.45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741</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1.95</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2.5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489</v>
      </c>
      <c r="M13" s="905"/>
      <c r="N13" s="904" t="s">
        <v>511</v>
      </c>
      <c r="O13" s="905"/>
      <c r="P13" s="904"/>
      <c r="Q13" s="905"/>
      <c r="R13" s="917" t="s">
        <v>506</v>
      </c>
      <c r="S13" s="918"/>
      <c r="T13" s="919"/>
      <c r="U13" s="904"/>
      <c r="V13" s="905"/>
      <c r="W13" s="904"/>
      <c r="X13" s="905"/>
      <c r="Y13" s="46"/>
      <c r="Z13" s="46"/>
      <c r="AA13" s="46"/>
      <c r="AB13" s="46"/>
      <c r="AC13" s="52"/>
      <c r="AD13" s="52"/>
      <c r="AE13" s="52"/>
      <c r="AF13" s="52"/>
      <c r="AG13" s="52"/>
      <c r="AH13" s="52"/>
      <c r="AI13" s="52"/>
      <c r="AJ13" s="52"/>
      <c r="AK13" s="904" t="s">
        <v>944</v>
      </c>
      <c r="AL13" s="985"/>
      <c r="AM13" s="985"/>
      <c r="AN13" s="985"/>
      <c r="AO13" s="905"/>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4.45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04" priority="2">
      <formula>$AQ11=2</formula>
    </cfRule>
  </conditionalFormatting>
  <conditionalFormatting sqref="Y29:AB29">
    <cfRule type="expression" dxfId="603" priority="11">
      <formula>$AQ28=2</formula>
    </cfRule>
  </conditionalFormatting>
  <conditionalFormatting sqref="Y30:AB31">
    <cfRule type="expression" dxfId="602" priority="9">
      <formula>$AQ28=2</formula>
    </cfRule>
  </conditionalFormatting>
  <conditionalFormatting sqref="Y32:AB32">
    <cfRule type="expression" dxfId="601" priority="7">
      <formula>$AQ29=2</formula>
    </cfRule>
  </conditionalFormatting>
  <conditionalFormatting sqref="Y33:AB33">
    <cfRule type="expression" dxfId="600" priority="5">
      <formula>$AQ29=2</formula>
    </cfRule>
  </conditionalFormatting>
  <conditionalFormatting sqref="Y34:AB34">
    <cfRule type="expression" dxfId="599" priority="3">
      <formula>$AQ29=2</formula>
    </cfRule>
  </conditionalFormatting>
  <conditionalFormatting sqref="Y11:AF28">
    <cfRule type="expression" dxfId="598" priority="1">
      <formula>$AQ11=3</formula>
    </cfRule>
  </conditionalFormatting>
  <conditionalFormatting sqref="Y29:AF29">
    <cfRule type="expression" dxfId="597" priority="12">
      <formula>$AQ28=3</formula>
    </cfRule>
  </conditionalFormatting>
  <conditionalFormatting sqref="Y30:AF31">
    <cfRule type="expression" dxfId="596" priority="10">
      <formula>$AQ28=3</formula>
    </cfRule>
  </conditionalFormatting>
  <conditionalFormatting sqref="Y32:AF32">
    <cfRule type="expression" dxfId="595" priority="8">
      <formula>$AQ29=3</formula>
    </cfRule>
  </conditionalFormatting>
  <conditionalFormatting sqref="Y33:AF33">
    <cfRule type="expression" dxfId="594" priority="6">
      <formula>$AQ29=3</formula>
    </cfRule>
  </conditionalFormatting>
  <conditionalFormatting sqref="Y34:AF34">
    <cfRule type="expression" dxfId="593" priority="4">
      <formula>$AQ29=3</formula>
    </cfRule>
  </conditionalFormatting>
  <conditionalFormatting sqref="AC11:AJ28">
    <cfRule type="expression" dxfId="592" priority="13">
      <formula>$AQ11=1</formula>
    </cfRule>
  </conditionalFormatting>
  <conditionalFormatting sqref="AC29:AJ29">
    <cfRule type="expression" dxfId="591" priority="24">
      <formula>$AQ28=1</formula>
    </cfRule>
  </conditionalFormatting>
  <conditionalFormatting sqref="AC30:AJ31">
    <cfRule type="expression" dxfId="590" priority="22">
      <formula>$AQ28=1</formula>
    </cfRule>
  </conditionalFormatting>
  <conditionalFormatting sqref="AC32:AJ32">
    <cfRule type="expression" dxfId="589" priority="20">
      <formula>$AQ29=1</formula>
    </cfRule>
  </conditionalFormatting>
  <conditionalFormatting sqref="AC33:AJ33">
    <cfRule type="expression" dxfId="588" priority="18">
      <formula>$AQ29=1</formula>
    </cfRule>
  </conditionalFormatting>
  <conditionalFormatting sqref="AC34:AJ34">
    <cfRule type="expression" dxfId="587" priority="16">
      <formula>$AQ29=1</formula>
    </cfRule>
  </conditionalFormatting>
  <conditionalFormatting sqref="AG11:AJ28">
    <cfRule type="expression" dxfId="586" priority="14">
      <formula>$AQ11=2</formula>
    </cfRule>
  </conditionalFormatting>
  <conditionalFormatting sqref="AG29:AJ29">
    <cfRule type="expression" dxfId="585" priority="23">
      <formula>$AQ28=2</formula>
    </cfRule>
  </conditionalFormatting>
  <conditionalFormatting sqref="AG30:AJ31">
    <cfRule type="expression" dxfId="584" priority="21">
      <formula>$AQ28=2</formula>
    </cfRule>
  </conditionalFormatting>
  <conditionalFormatting sqref="AG32:AJ32">
    <cfRule type="expression" dxfId="583" priority="19">
      <formula>$AQ29=2</formula>
    </cfRule>
  </conditionalFormatting>
  <conditionalFormatting sqref="AG33:AJ33">
    <cfRule type="expression" dxfId="582" priority="17">
      <formula>$AQ29=2</formula>
    </cfRule>
  </conditionalFormatting>
  <conditionalFormatting sqref="AG34:AJ34">
    <cfRule type="expression" dxfId="581" priority="15">
      <formula>$AQ29=2</formula>
    </cfRule>
  </conditionalFormatting>
  <dataValidations count="2">
    <dataValidation type="list" allowBlank="1" showInputMessage="1" showErrorMessage="1" sqref="Y11:AB34" xr:uid="{EF8C3A10-12CE-41DF-9C23-1DDF6CB1D44A}">
      <formula1>"〇,"</formula1>
    </dataValidation>
    <dataValidation type="list" allowBlank="1" showInputMessage="1" showErrorMessage="1" sqref="N11:O34" xr:uid="{45403960-00F5-46D9-970E-2542C6FAD76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54AEE1-EB1E-429F-AC99-93986FB4B9E7}">
          <x14:formula1>
            <xm:f>'(参考)リスト'!$G$16:$G$19</xm:f>
          </x14:formula1>
          <xm:sqref>AM35:AO38</xm:sqref>
        </x14:dataValidation>
        <x14:dataValidation type="list" allowBlank="1" showInputMessage="1" showErrorMessage="1" xr:uid="{5146BF5F-8184-42F7-B76D-5B657F72F2C5}">
          <x14:formula1>
            <xm:f>'(参考)リスト'!$B$16:$B$21</xm:f>
          </x14:formula1>
          <xm:sqref>L11:M34</xm:sqref>
        </x14:dataValidation>
        <x14:dataValidation type="list" allowBlank="1" showInputMessage="1" showErrorMessage="1" xr:uid="{B50EE38F-90B7-469E-9D27-068D12012B5A}">
          <x14:formula1>
            <xm:f>'(参考)リスト'!$E$16:$E$27</xm:f>
          </x14:formula1>
          <xm:sqref>R11:T34</xm:sqref>
        </x14:dataValidation>
        <x14:dataValidation type="list" allowBlank="1" showInputMessage="1" showErrorMessage="1" xr:uid="{B5777103-D806-4018-B05F-2058CA36E01C}">
          <x14:formula1>
            <xm:f>'(参考)リスト'!$D$16:$D$18</xm:f>
          </x14:formula1>
          <xm:sqref>P11:Q34</xm:sqref>
        </x14:dataValidation>
        <x14:dataValidation type="list" allowBlank="1" showInputMessage="1" showErrorMessage="1" xr:uid="{27ECB382-23FD-4911-971E-73D0739A8358}">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691F-5298-4A9B-B2C4-3AA38417BB01}">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S22</v>
      </c>
      <c r="AW5" s="35">
        <f>R7</f>
        <v>8.9</v>
      </c>
      <c r="AX5" s="47" t="str">
        <f>AM35</f>
        <v>Ⅱ</v>
      </c>
      <c r="AY5" s="47">
        <f>Y37</f>
        <v>0</v>
      </c>
      <c r="AZ5" s="47">
        <f t="shared" ref="AZ5:BJ5" si="0">Z37</f>
        <v>0</v>
      </c>
      <c r="BA5" s="47">
        <f t="shared" si="0"/>
        <v>0</v>
      </c>
      <c r="BB5" s="47">
        <f>AB37</f>
        <v>0</v>
      </c>
      <c r="BC5" s="47">
        <f t="shared" si="0"/>
        <v>0</v>
      </c>
      <c r="BD5" s="47">
        <f>AD37</f>
        <v>0</v>
      </c>
      <c r="BE5" s="47">
        <f>AE37</f>
        <v>2</v>
      </c>
      <c r="BF5" s="47">
        <f t="shared" si="0"/>
        <v>0</v>
      </c>
      <c r="BG5" s="47">
        <f t="shared" si="0"/>
        <v>0</v>
      </c>
      <c r="BH5" s="47">
        <f t="shared" si="0"/>
        <v>0</v>
      </c>
      <c r="BI5" s="47">
        <f>AI37</f>
        <v>0</v>
      </c>
      <c r="BJ5" s="47">
        <f t="shared" si="0"/>
        <v>5</v>
      </c>
      <c r="BK5" s="47" t="str">
        <f>IF(Y37&gt;0,R7,"")</f>
        <v/>
      </c>
      <c r="BL5" s="36" t="str">
        <f>IF(Y37&gt;0,"",IF(Z37&gt;0,R7,""))</f>
        <v/>
      </c>
      <c r="BM5" s="36" t="str">
        <f>IF(Y37+Z37&gt;0,"",IF(AA37&gt;0,R7,""))</f>
        <v/>
      </c>
      <c r="BN5" s="36" t="str">
        <f>IF(Y37+Z37+AA37&gt;0,"",IF(AB37&gt;0,R7,""))</f>
        <v/>
      </c>
      <c r="BO5" s="47">
        <f>AC35</f>
        <v>0</v>
      </c>
      <c r="BP5" s="47">
        <f t="shared" ref="BP5:BQ5" si="1">AD35</f>
        <v>0</v>
      </c>
      <c r="BQ5" s="304">
        <f t="shared" si="1"/>
        <v>0.29000000000000004</v>
      </c>
      <c r="BR5" s="47">
        <f>AF35</f>
        <v>0</v>
      </c>
      <c r="BS5" s="47">
        <f>AG35</f>
        <v>0</v>
      </c>
      <c r="BT5" s="47">
        <f>AH35</f>
        <v>0</v>
      </c>
      <c r="BU5" s="47">
        <f>AI35</f>
        <v>0</v>
      </c>
      <c r="BV5" s="304">
        <f>AJ35</f>
        <v>10.27</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747</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497</v>
      </c>
      <c r="O11" s="905"/>
      <c r="P11" s="904" t="s">
        <v>471</v>
      </c>
      <c r="Q11" s="905"/>
      <c r="R11" s="844" t="s">
        <v>472</v>
      </c>
      <c r="S11" s="844"/>
      <c r="T11" s="844"/>
      <c r="U11" s="904" t="s">
        <v>629</v>
      </c>
      <c r="V11" s="905"/>
      <c r="W11" s="904" t="s">
        <v>629</v>
      </c>
      <c r="X11" s="905"/>
      <c r="Y11" s="46"/>
      <c r="Z11" s="46"/>
      <c r="AA11" s="46"/>
      <c r="AB11" s="46"/>
      <c r="AC11" s="52"/>
      <c r="AD11" s="52"/>
      <c r="AE11" s="52">
        <v>0.15</v>
      </c>
      <c r="AF11" s="52"/>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2.17</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3.25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470</v>
      </c>
      <c r="O14" s="905"/>
      <c r="P14" s="904" t="s">
        <v>480</v>
      </c>
      <c r="Q14" s="905"/>
      <c r="R14" s="844" t="s">
        <v>500</v>
      </c>
      <c r="S14" s="844"/>
      <c r="T14" s="844"/>
      <c r="U14" s="904" t="s">
        <v>623</v>
      </c>
      <c r="V14" s="905"/>
      <c r="W14" s="904" t="s">
        <v>623</v>
      </c>
      <c r="X14" s="905"/>
      <c r="Y14" s="46"/>
      <c r="Z14" s="46"/>
      <c r="AA14" s="46"/>
      <c r="AB14" s="46"/>
      <c r="AC14" s="52"/>
      <c r="AD14" s="52"/>
      <c r="AE14" s="52"/>
      <c r="AF14" s="52"/>
      <c r="AG14" s="52"/>
      <c r="AH14" s="52"/>
      <c r="AI14" s="52"/>
      <c r="AJ14" s="52">
        <v>1.8</v>
      </c>
      <c r="AK14" s="914"/>
      <c r="AL14" s="915"/>
      <c r="AM14" s="915"/>
      <c r="AN14" s="915"/>
      <c r="AO14" s="916"/>
      <c r="AP14" s="2"/>
      <c r="AQ14" s="51">
        <f t="shared" si="2"/>
        <v>3</v>
      </c>
    </row>
    <row r="15" spans="2:86" ht="12" customHeight="1" x14ac:dyDescent="0.15">
      <c r="B15" s="944"/>
      <c r="C15" s="949"/>
      <c r="D15" s="947"/>
      <c r="E15" s="947"/>
      <c r="F15" s="947"/>
      <c r="G15" s="947"/>
      <c r="H15" s="947"/>
      <c r="I15" s="947"/>
      <c r="J15" s="948"/>
      <c r="K15" s="90">
        <v>5</v>
      </c>
      <c r="L15" s="904" t="s">
        <v>461</v>
      </c>
      <c r="M15" s="905"/>
      <c r="N15" s="904" t="s">
        <v>479</v>
      </c>
      <c r="O15" s="905"/>
      <c r="P15" s="904" t="s">
        <v>471</v>
      </c>
      <c r="Q15" s="905"/>
      <c r="R15" s="917" t="s">
        <v>472</v>
      </c>
      <c r="S15" s="918"/>
      <c r="T15" s="919"/>
      <c r="U15" s="904" t="s">
        <v>629</v>
      </c>
      <c r="V15" s="905"/>
      <c r="W15" s="904" t="s">
        <v>629</v>
      </c>
      <c r="X15" s="905"/>
      <c r="Y15" s="46"/>
      <c r="Z15" s="46"/>
      <c r="AA15" s="46"/>
      <c r="AB15" s="46"/>
      <c r="AC15" s="52"/>
      <c r="AD15" s="52"/>
      <c r="AE15" s="52">
        <v>0.14000000000000001</v>
      </c>
      <c r="AF15" s="52"/>
      <c r="AG15" s="52"/>
      <c r="AH15" s="52"/>
      <c r="AI15" s="52"/>
      <c r="AJ15" s="52"/>
      <c r="AK15" s="914"/>
      <c r="AL15" s="915"/>
      <c r="AM15" s="915"/>
      <c r="AN15" s="915"/>
      <c r="AO15" s="916"/>
      <c r="AP15" s="2"/>
      <c r="AQ15" s="51">
        <f t="shared" si="2"/>
        <v>2</v>
      </c>
    </row>
    <row r="16" spans="2:86" ht="12" customHeight="1" x14ac:dyDescent="0.15">
      <c r="B16" s="944"/>
      <c r="C16" s="949"/>
      <c r="D16" s="947"/>
      <c r="E16" s="947"/>
      <c r="F16" s="947"/>
      <c r="G16" s="947"/>
      <c r="H16" s="947"/>
      <c r="I16" s="947"/>
      <c r="J16" s="948"/>
      <c r="K16" s="90">
        <v>6</v>
      </c>
      <c r="L16" s="904" t="s">
        <v>461</v>
      </c>
      <c r="M16" s="905"/>
      <c r="N16" s="904" t="s">
        <v>462</v>
      </c>
      <c r="O16" s="905"/>
      <c r="P16" s="904" t="s">
        <v>480</v>
      </c>
      <c r="Q16" s="905"/>
      <c r="R16" s="917" t="s">
        <v>500</v>
      </c>
      <c r="S16" s="918"/>
      <c r="T16" s="919"/>
      <c r="U16" s="904" t="s">
        <v>623</v>
      </c>
      <c r="V16" s="905"/>
      <c r="W16" s="904" t="s">
        <v>623</v>
      </c>
      <c r="X16" s="905"/>
      <c r="Y16" s="46"/>
      <c r="Z16" s="46"/>
      <c r="AA16" s="46"/>
      <c r="AB16" s="46"/>
      <c r="AC16" s="52"/>
      <c r="AD16" s="52"/>
      <c r="AE16" s="52"/>
      <c r="AF16" s="52"/>
      <c r="AG16" s="52"/>
      <c r="AH16" s="52"/>
      <c r="AI16" s="52"/>
      <c r="AJ16" s="52">
        <v>2.9</v>
      </c>
      <c r="AK16" s="914"/>
      <c r="AL16" s="915"/>
      <c r="AM16" s="915"/>
      <c r="AN16" s="915"/>
      <c r="AO16" s="916"/>
      <c r="AP16" s="2"/>
      <c r="AQ16" s="51">
        <f t="shared" si="2"/>
        <v>3</v>
      </c>
    </row>
    <row r="17" spans="2:46" ht="12" customHeight="1" x14ac:dyDescent="0.15">
      <c r="B17" s="944"/>
      <c r="C17" s="949"/>
      <c r="D17" s="947"/>
      <c r="E17" s="947"/>
      <c r="F17" s="947"/>
      <c r="G17" s="947"/>
      <c r="H17" s="947"/>
      <c r="I17" s="947"/>
      <c r="J17" s="948"/>
      <c r="K17" s="90">
        <v>7</v>
      </c>
      <c r="L17" s="904" t="s">
        <v>461</v>
      </c>
      <c r="M17" s="905"/>
      <c r="N17" s="904" t="s">
        <v>495</v>
      </c>
      <c r="O17" s="905"/>
      <c r="P17" s="904" t="s">
        <v>480</v>
      </c>
      <c r="Q17" s="905"/>
      <c r="R17" s="917" t="s">
        <v>498</v>
      </c>
      <c r="S17" s="918"/>
      <c r="T17" s="919"/>
      <c r="U17" s="904" t="s">
        <v>622</v>
      </c>
      <c r="V17" s="905"/>
      <c r="W17" s="904" t="s">
        <v>623</v>
      </c>
      <c r="X17" s="905"/>
      <c r="Y17" s="46"/>
      <c r="Z17" s="46"/>
      <c r="AA17" s="46"/>
      <c r="AB17" s="46"/>
      <c r="AC17" s="52"/>
      <c r="AD17" s="52"/>
      <c r="AE17" s="52"/>
      <c r="AF17" s="52"/>
      <c r="AG17" s="52"/>
      <c r="AH17" s="52"/>
      <c r="AI17" s="52"/>
      <c r="AJ17" s="52">
        <v>0.15</v>
      </c>
      <c r="AK17" s="914" t="s">
        <v>923</v>
      </c>
      <c r="AL17" s="915"/>
      <c r="AM17" s="915"/>
      <c r="AN17" s="915"/>
      <c r="AO17" s="916"/>
      <c r="AP17" s="2"/>
      <c r="AQ17" s="51">
        <f t="shared" si="2"/>
        <v>3</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0.29000000000000004</v>
      </c>
      <c r="AF35" s="109">
        <f t="shared" si="7"/>
        <v>0</v>
      </c>
      <c r="AG35" s="109">
        <f t="shared" si="7"/>
        <v>0</v>
      </c>
      <c r="AH35" s="109">
        <f t="shared" si="7"/>
        <v>0</v>
      </c>
      <c r="AI35" s="109">
        <f t="shared" si="7"/>
        <v>0</v>
      </c>
      <c r="AJ35" s="110">
        <f t="shared" si="7"/>
        <v>10.27</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2</v>
      </c>
      <c r="AF37" s="935">
        <f t="shared" si="8"/>
        <v>0</v>
      </c>
      <c r="AG37" s="935">
        <f t="shared" si="8"/>
        <v>0</v>
      </c>
      <c r="AH37" s="935">
        <f t="shared" si="8"/>
        <v>0</v>
      </c>
      <c r="AI37" s="935">
        <f t="shared" si="8"/>
        <v>0</v>
      </c>
      <c r="AJ37" s="935">
        <f>COUNTA(AJ11:AJ34)</f>
        <v>5</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80" priority="2">
      <formula>$AQ11=2</formula>
    </cfRule>
  </conditionalFormatting>
  <conditionalFormatting sqref="Y29:AB29">
    <cfRule type="expression" dxfId="579" priority="11">
      <formula>$AQ28=2</formula>
    </cfRule>
  </conditionalFormatting>
  <conditionalFormatting sqref="Y30:AB31">
    <cfRule type="expression" dxfId="578" priority="9">
      <formula>$AQ28=2</formula>
    </cfRule>
  </conditionalFormatting>
  <conditionalFormatting sqref="Y32:AB32">
    <cfRule type="expression" dxfId="577" priority="7">
      <formula>$AQ29=2</formula>
    </cfRule>
  </conditionalFormatting>
  <conditionalFormatting sqref="Y33:AB33">
    <cfRule type="expression" dxfId="576" priority="5">
      <formula>$AQ29=2</formula>
    </cfRule>
  </conditionalFormatting>
  <conditionalFormatting sqref="Y34:AB34">
    <cfRule type="expression" dxfId="575" priority="3">
      <formula>$AQ29=2</formula>
    </cfRule>
  </conditionalFormatting>
  <conditionalFormatting sqref="Y11:AF28">
    <cfRule type="expression" dxfId="574" priority="1">
      <formula>$AQ11=3</formula>
    </cfRule>
  </conditionalFormatting>
  <conditionalFormatting sqref="Y29:AF29">
    <cfRule type="expression" dxfId="573" priority="12">
      <formula>$AQ28=3</formula>
    </cfRule>
  </conditionalFormatting>
  <conditionalFormatting sqref="Y30:AF31">
    <cfRule type="expression" dxfId="572" priority="10">
      <formula>$AQ28=3</formula>
    </cfRule>
  </conditionalFormatting>
  <conditionalFormatting sqref="Y32:AF32">
    <cfRule type="expression" dxfId="571" priority="8">
      <formula>$AQ29=3</formula>
    </cfRule>
  </conditionalFormatting>
  <conditionalFormatting sqref="Y33:AF33">
    <cfRule type="expression" dxfId="570" priority="6">
      <formula>$AQ29=3</formula>
    </cfRule>
  </conditionalFormatting>
  <conditionalFormatting sqref="Y34:AF34">
    <cfRule type="expression" dxfId="569" priority="4">
      <formula>$AQ29=3</formula>
    </cfRule>
  </conditionalFormatting>
  <conditionalFormatting sqref="AC11:AJ28">
    <cfRule type="expression" dxfId="568" priority="13">
      <formula>$AQ11=1</formula>
    </cfRule>
  </conditionalFormatting>
  <conditionalFormatting sqref="AC29:AJ29">
    <cfRule type="expression" dxfId="567" priority="24">
      <formula>$AQ28=1</formula>
    </cfRule>
  </conditionalFormatting>
  <conditionalFormatting sqref="AC30:AJ31">
    <cfRule type="expression" dxfId="566" priority="22">
      <formula>$AQ28=1</formula>
    </cfRule>
  </conditionalFormatting>
  <conditionalFormatting sqref="AC32:AJ32">
    <cfRule type="expression" dxfId="565" priority="20">
      <formula>$AQ29=1</formula>
    </cfRule>
  </conditionalFormatting>
  <conditionalFormatting sqref="AC33:AJ33">
    <cfRule type="expression" dxfId="564" priority="18">
      <formula>$AQ29=1</formula>
    </cfRule>
  </conditionalFormatting>
  <conditionalFormatting sqref="AC34:AJ34">
    <cfRule type="expression" dxfId="563" priority="16">
      <formula>$AQ29=1</formula>
    </cfRule>
  </conditionalFormatting>
  <conditionalFormatting sqref="AG11:AJ28">
    <cfRule type="expression" dxfId="562" priority="14">
      <formula>$AQ11=2</formula>
    </cfRule>
  </conditionalFormatting>
  <conditionalFormatting sqref="AG29:AJ29">
    <cfRule type="expression" dxfId="561" priority="23">
      <formula>$AQ28=2</formula>
    </cfRule>
  </conditionalFormatting>
  <conditionalFormatting sqref="AG30:AJ31">
    <cfRule type="expression" dxfId="560" priority="21">
      <formula>$AQ28=2</formula>
    </cfRule>
  </conditionalFormatting>
  <conditionalFormatting sqref="AG32:AJ32">
    <cfRule type="expression" dxfId="559" priority="19">
      <formula>$AQ29=2</formula>
    </cfRule>
  </conditionalFormatting>
  <conditionalFormatting sqref="AG33:AJ33">
    <cfRule type="expression" dxfId="558" priority="17">
      <formula>$AQ29=2</formula>
    </cfRule>
  </conditionalFormatting>
  <conditionalFormatting sqref="AG34:AJ34">
    <cfRule type="expression" dxfId="557" priority="15">
      <formula>$AQ29=2</formula>
    </cfRule>
  </conditionalFormatting>
  <dataValidations count="2">
    <dataValidation type="list" allowBlank="1" showInputMessage="1" showErrorMessage="1" sqref="N11:O34" xr:uid="{E2B284A0-FEBD-46C2-8C49-BEE0B6B2AA4B}">
      <formula1>INDIRECT(L11)</formula1>
    </dataValidation>
    <dataValidation type="list" allowBlank="1" showInputMessage="1" showErrorMessage="1" sqref="Y11:AB34" xr:uid="{5118B2DC-7AD9-4140-B6E8-2BDC7857498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2A0F1FE-876D-492F-9548-5935A2613A18}">
          <x14:formula1>
            <xm:f>'(参考)リスト'!$F$16:$F$21</xm:f>
          </x14:formula1>
          <xm:sqref>U11:X34</xm:sqref>
        </x14:dataValidation>
        <x14:dataValidation type="list" allowBlank="1" showInputMessage="1" showErrorMessage="1" xr:uid="{F3674DF0-08B2-4EEC-BEF2-823BAAD1BD52}">
          <x14:formula1>
            <xm:f>'(参考)リスト'!$D$16:$D$18</xm:f>
          </x14:formula1>
          <xm:sqref>P11:Q34</xm:sqref>
        </x14:dataValidation>
        <x14:dataValidation type="list" allowBlank="1" showInputMessage="1" showErrorMessage="1" xr:uid="{F5CB97B7-F8BF-478E-8173-AC17E56B461C}">
          <x14:formula1>
            <xm:f>'(参考)リスト'!$E$16:$E$27</xm:f>
          </x14:formula1>
          <xm:sqref>R11:T34</xm:sqref>
        </x14:dataValidation>
        <x14:dataValidation type="list" allowBlank="1" showInputMessage="1" showErrorMessage="1" xr:uid="{E7FB6BBD-6667-4BA2-BB69-1B07EF156054}">
          <x14:formula1>
            <xm:f>'(参考)リスト'!$B$16:$B$21</xm:f>
          </x14:formula1>
          <xm:sqref>L11:M34</xm:sqref>
        </x14:dataValidation>
        <x14:dataValidation type="list" allowBlank="1" showInputMessage="1" showErrorMessage="1" xr:uid="{D832083E-5E7F-405A-963A-6C1F3B55ECF5}">
          <x14:formula1>
            <xm:f>'(参考)リスト'!$G$16:$G$19</xm:f>
          </x14:formula1>
          <xm:sqref>AM35:AO38</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C4738-DCC1-4B9F-9B25-4BE33F6A1C5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S23</v>
      </c>
      <c r="AW5" s="35">
        <f>R7</f>
        <v>9</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14.349999999999998</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760</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2.95</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8.1999999999999993</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495</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3.2</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489</v>
      </c>
      <c r="M14" s="905"/>
      <c r="N14" s="904" t="s">
        <v>512</v>
      </c>
      <c r="O14" s="905"/>
      <c r="P14" s="904"/>
      <c r="Q14" s="905"/>
      <c r="R14" s="917" t="s">
        <v>506</v>
      </c>
      <c r="S14" s="918"/>
      <c r="T14" s="919"/>
      <c r="U14" s="904"/>
      <c r="V14" s="905"/>
      <c r="W14" s="904"/>
      <c r="X14" s="905"/>
      <c r="Y14" s="46"/>
      <c r="Z14" s="46"/>
      <c r="AA14" s="46"/>
      <c r="AB14" s="46"/>
      <c r="AC14" s="52"/>
      <c r="AD14" s="52"/>
      <c r="AE14" s="52"/>
      <c r="AF14" s="52"/>
      <c r="AG14" s="52"/>
      <c r="AH14" s="52"/>
      <c r="AI14" s="52"/>
      <c r="AJ14" s="52"/>
      <c r="AK14" s="904" t="s">
        <v>940</v>
      </c>
      <c r="AL14" s="985"/>
      <c r="AM14" s="985"/>
      <c r="AN14" s="985"/>
      <c r="AO14" s="905"/>
      <c r="AP14" s="2"/>
      <c r="AQ14" s="51">
        <f t="shared" si="2"/>
        <v>1</v>
      </c>
    </row>
    <row r="15" spans="2:86" ht="12" customHeight="1" x14ac:dyDescent="0.15">
      <c r="B15" s="944"/>
      <c r="C15" s="949"/>
      <c r="D15" s="947"/>
      <c r="E15" s="947"/>
      <c r="F15" s="947"/>
      <c r="G15" s="947"/>
      <c r="H15" s="947"/>
      <c r="I15" s="947"/>
      <c r="J15" s="948"/>
      <c r="K15" s="90">
        <v>5</v>
      </c>
      <c r="L15" s="904" t="s">
        <v>489</v>
      </c>
      <c r="M15" s="905"/>
      <c r="N15" s="904" t="s">
        <v>511</v>
      </c>
      <c r="O15" s="905"/>
      <c r="P15" s="904"/>
      <c r="Q15" s="905"/>
      <c r="R15" s="917" t="s">
        <v>506</v>
      </c>
      <c r="S15" s="918"/>
      <c r="T15" s="919"/>
      <c r="U15" s="904"/>
      <c r="V15" s="905"/>
      <c r="W15" s="904"/>
      <c r="X15" s="905"/>
      <c r="Y15" s="46"/>
      <c r="Z15" s="46"/>
      <c r="AA15" s="46"/>
      <c r="AB15" s="46"/>
      <c r="AC15" s="52"/>
      <c r="AD15" s="52"/>
      <c r="AE15" s="52"/>
      <c r="AF15" s="52"/>
      <c r="AG15" s="52"/>
      <c r="AH15" s="52"/>
      <c r="AI15" s="52"/>
      <c r="AJ15" s="52"/>
      <c r="AK15" s="904" t="s">
        <v>944</v>
      </c>
      <c r="AL15" s="985"/>
      <c r="AM15" s="985"/>
      <c r="AN15" s="985"/>
      <c r="AO15" s="905"/>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14.349999999999998</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56" priority="2">
      <formula>$AQ11=2</formula>
    </cfRule>
  </conditionalFormatting>
  <conditionalFormatting sqref="Y29:AB29">
    <cfRule type="expression" dxfId="555" priority="11">
      <formula>$AQ28=2</formula>
    </cfRule>
  </conditionalFormatting>
  <conditionalFormatting sqref="Y30:AB31">
    <cfRule type="expression" dxfId="554" priority="9">
      <formula>$AQ28=2</formula>
    </cfRule>
  </conditionalFormatting>
  <conditionalFormatting sqref="Y32:AB32">
    <cfRule type="expression" dxfId="553" priority="7">
      <formula>$AQ29=2</formula>
    </cfRule>
  </conditionalFormatting>
  <conditionalFormatting sqref="Y33:AB33">
    <cfRule type="expression" dxfId="552" priority="5">
      <formula>$AQ29=2</formula>
    </cfRule>
  </conditionalFormatting>
  <conditionalFormatting sqref="Y34:AB34">
    <cfRule type="expression" dxfId="551" priority="3">
      <formula>$AQ29=2</formula>
    </cfRule>
  </conditionalFormatting>
  <conditionalFormatting sqref="Y11:AF28">
    <cfRule type="expression" dxfId="550" priority="1">
      <formula>$AQ11=3</formula>
    </cfRule>
  </conditionalFormatting>
  <conditionalFormatting sqref="Y29:AF29">
    <cfRule type="expression" dxfId="549" priority="12">
      <formula>$AQ28=3</formula>
    </cfRule>
  </conditionalFormatting>
  <conditionalFormatting sqref="Y30:AF31">
    <cfRule type="expression" dxfId="548" priority="10">
      <formula>$AQ28=3</formula>
    </cfRule>
  </conditionalFormatting>
  <conditionalFormatting sqref="Y32:AF32">
    <cfRule type="expression" dxfId="547" priority="8">
      <formula>$AQ29=3</formula>
    </cfRule>
  </conditionalFormatting>
  <conditionalFormatting sqref="Y33:AF33">
    <cfRule type="expression" dxfId="546" priority="6">
      <formula>$AQ29=3</formula>
    </cfRule>
  </conditionalFormatting>
  <conditionalFormatting sqref="Y34:AF34">
    <cfRule type="expression" dxfId="545" priority="4">
      <formula>$AQ29=3</formula>
    </cfRule>
  </conditionalFormatting>
  <conditionalFormatting sqref="AC11:AJ28">
    <cfRule type="expression" dxfId="544" priority="13">
      <formula>$AQ11=1</formula>
    </cfRule>
  </conditionalFormatting>
  <conditionalFormatting sqref="AC29:AJ29">
    <cfRule type="expression" dxfId="543" priority="24">
      <formula>$AQ28=1</formula>
    </cfRule>
  </conditionalFormatting>
  <conditionalFormatting sqref="AC30:AJ31">
    <cfRule type="expression" dxfId="542" priority="22">
      <formula>$AQ28=1</formula>
    </cfRule>
  </conditionalFormatting>
  <conditionalFormatting sqref="AC32:AJ32">
    <cfRule type="expression" dxfId="541" priority="20">
      <formula>$AQ29=1</formula>
    </cfRule>
  </conditionalFormatting>
  <conditionalFormatting sqref="AC33:AJ33">
    <cfRule type="expression" dxfId="540" priority="18">
      <formula>$AQ29=1</formula>
    </cfRule>
  </conditionalFormatting>
  <conditionalFormatting sqref="AC34:AJ34">
    <cfRule type="expression" dxfId="539" priority="16">
      <formula>$AQ29=1</formula>
    </cfRule>
  </conditionalFormatting>
  <conditionalFormatting sqref="AG11:AJ28">
    <cfRule type="expression" dxfId="538" priority="14">
      <formula>$AQ11=2</formula>
    </cfRule>
  </conditionalFormatting>
  <conditionalFormatting sqref="AG29:AJ29">
    <cfRule type="expression" dxfId="537" priority="23">
      <formula>$AQ28=2</formula>
    </cfRule>
  </conditionalFormatting>
  <conditionalFormatting sqref="AG30:AJ31">
    <cfRule type="expression" dxfId="536" priority="21">
      <formula>$AQ28=2</formula>
    </cfRule>
  </conditionalFormatting>
  <conditionalFormatting sqref="AG32:AJ32">
    <cfRule type="expression" dxfId="535" priority="19">
      <formula>$AQ29=2</formula>
    </cfRule>
  </conditionalFormatting>
  <conditionalFormatting sqref="AG33:AJ33">
    <cfRule type="expression" dxfId="534" priority="17">
      <formula>$AQ29=2</formula>
    </cfRule>
  </conditionalFormatting>
  <conditionalFormatting sqref="AG34:AJ34">
    <cfRule type="expression" dxfId="533" priority="15">
      <formula>$AQ29=2</formula>
    </cfRule>
  </conditionalFormatting>
  <dataValidations count="2">
    <dataValidation type="list" allowBlank="1" showInputMessage="1" showErrorMessage="1" sqref="Y11:AB34" xr:uid="{1A2C136E-3EF9-459A-BF29-6193CEE217EB}">
      <formula1>"〇,"</formula1>
    </dataValidation>
    <dataValidation type="list" allowBlank="1" showInputMessage="1" showErrorMessage="1" sqref="N11:O34" xr:uid="{A40CAA2D-C6FA-4416-A1F4-B78CEC7B260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203CC0C-C749-4FC8-BDAD-9EFD4858F8C0}">
          <x14:formula1>
            <xm:f>'(参考)リスト'!$G$16:$G$19</xm:f>
          </x14:formula1>
          <xm:sqref>AM35:AO38</xm:sqref>
        </x14:dataValidation>
        <x14:dataValidation type="list" allowBlank="1" showInputMessage="1" showErrorMessage="1" xr:uid="{7DD3B551-C2D6-4B8D-BA28-86CF51D1EBEA}">
          <x14:formula1>
            <xm:f>'(参考)リスト'!$B$16:$B$21</xm:f>
          </x14:formula1>
          <xm:sqref>L11:M34</xm:sqref>
        </x14:dataValidation>
        <x14:dataValidation type="list" allowBlank="1" showInputMessage="1" showErrorMessage="1" xr:uid="{53B61077-2DD6-4BB8-A935-2693A25A3009}">
          <x14:formula1>
            <xm:f>'(参考)リスト'!$E$16:$E$27</xm:f>
          </x14:formula1>
          <xm:sqref>R11:T34</xm:sqref>
        </x14:dataValidation>
        <x14:dataValidation type="list" allowBlank="1" showInputMessage="1" showErrorMessage="1" xr:uid="{1A720851-665E-4089-8E6D-592C7E92F2B2}">
          <x14:formula1>
            <xm:f>'(参考)リスト'!$D$16:$D$18</xm:f>
          </x14:formula1>
          <xm:sqref>P11:Q34</xm:sqref>
        </x14:dataValidation>
        <x14:dataValidation type="list" allowBlank="1" showInputMessage="1" showErrorMessage="1" xr:uid="{1FD44286-80BE-40B4-A076-81B0B508AEE5}">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7A1C8-861E-4F86-B009-400E8D234E79}">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S24</v>
      </c>
      <c r="AW5" s="35">
        <f>R7</f>
        <v>8.9</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6.25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767</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1.45</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2.35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462</v>
      </c>
      <c r="O13" s="905"/>
      <c r="P13" s="904" t="s">
        <v>480</v>
      </c>
      <c r="Q13" s="905"/>
      <c r="R13" s="917" t="s">
        <v>500</v>
      </c>
      <c r="S13" s="918"/>
      <c r="T13" s="919"/>
      <c r="U13" s="904" t="s">
        <v>623</v>
      </c>
      <c r="V13" s="905"/>
      <c r="W13" s="904" t="s">
        <v>623</v>
      </c>
      <c r="X13" s="905"/>
      <c r="Y13" s="46"/>
      <c r="Z13" s="46"/>
      <c r="AA13" s="46"/>
      <c r="AB13" s="46"/>
      <c r="AC13" s="52"/>
      <c r="AD13" s="52"/>
      <c r="AE13" s="52"/>
      <c r="AF13" s="52"/>
      <c r="AG13" s="52"/>
      <c r="AH13" s="52"/>
      <c r="AI13" s="52"/>
      <c r="AJ13" s="52">
        <v>2.4500000000000002</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6.25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32" priority="2">
      <formula>$AQ11=2</formula>
    </cfRule>
  </conditionalFormatting>
  <conditionalFormatting sqref="Y29:AB29">
    <cfRule type="expression" dxfId="531" priority="11">
      <formula>$AQ28=2</formula>
    </cfRule>
  </conditionalFormatting>
  <conditionalFormatting sqref="Y30:AB31">
    <cfRule type="expression" dxfId="530" priority="9">
      <formula>$AQ28=2</formula>
    </cfRule>
  </conditionalFormatting>
  <conditionalFormatting sqref="Y32:AB32">
    <cfRule type="expression" dxfId="529" priority="7">
      <formula>$AQ29=2</formula>
    </cfRule>
  </conditionalFormatting>
  <conditionalFormatting sqref="Y33:AB33">
    <cfRule type="expression" dxfId="528" priority="5">
      <formula>$AQ29=2</formula>
    </cfRule>
  </conditionalFormatting>
  <conditionalFormatting sqref="Y34:AB34">
    <cfRule type="expression" dxfId="527" priority="3">
      <formula>$AQ29=2</formula>
    </cfRule>
  </conditionalFormatting>
  <conditionalFormatting sqref="Y11:AF28">
    <cfRule type="expression" dxfId="526" priority="1">
      <formula>$AQ11=3</formula>
    </cfRule>
  </conditionalFormatting>
  <conditionalFormatting sqref="Y29:AF29">
    <cfRule type="expression" dxfId="525" priority="12">
      <formula>$AQ28=3</formula>
    </cfRule>
  </conditionalFormatting>
  <conditionalFormatting sqref="Y30:AF31">
    <cfRule type="expression" dxfId="524" priority="10">
      <formula>$AQ28=3</formula>
    </cfRule>
  </conditionalFormatting>
  <conditionalFormatting sqref="Y32:AF32">
    <cfRule type="expression" dxfId="523" priority="8">
      <formula>$AQ29=3</formula>
    </cfRule>
  </conditionalFormatting>
  <conditionalFormatting sqref="Y33:AF33">
    <cfRule type="expression" dxfId="522" priority="6">
      <formula>$AQ29=3</formula>
    </cfRule>
  </conditionalFormatting>
  <conditionalFormatting sqref="Y34:AF34">
    <cfRule type="expression" dxfId="521" priority="4">
      <formula>$AQ29=3</formula>
    </cfRule>
  </conditionalFormatting>
  <conditionalFormatting sqref="AC11:AJ28">
    <cfRule type="expression" dxfId="520" priority="13">
      <formula>$AQ11=1</formula>
    </cfRule>
  </conditionalFormatting>
  <conditionalFormatting sqref="AC29:AJ29">
    <cfRule type="expression" dxfId="519" priority="24">
      <formula>$AQ28=1</formula>
    </cfRule>
  </conditionalFormatting>
  <conditionalFormatting sqref="AC30:AJ31">
    <cfRule type="expression" dxfId="518" priority="22">
      <formula>$AQ28=1</formula>
    </cfRule>
  </conditionalFormatting>
  <conditionalFormatting sqref="AC32:AJ32">
    <cfRule type="expression" dxfId="517" priority="20">
      <formula>$AQ29=1</formula>
    </cfRule>
  </conditionalFormatting>
  <conditionalFormatting sqref="AC33:AJ33">
    <cfRule type="expression" dxfId="516" priority="18">
      <formula>$AQ29=1</formula>
    </cfRule>
  </conditionalFormatting>
  <conditionalFormatting sqref="AC34:AJ34">
    <cfRule type="expression" dxfId="515" priority="16">
      <formula>$AQ29=1</formula>
    </cfRule>
  </conditionalFormatting>
  <conditionalFormatting sqref="AG11:AJ28">
    <cfRule type="expression" dxfId="514" priority="14">
      <formula>$AQ11=2</formula>
    </cfRule>
  </conditionalFormatting>
  <conditionalFormatting sqref="AG29:AJ29">
    <cfRule type="expression" dxfId="513" priority="23">
      <formula>$AQ28=2</formula>
    </cfRule>
  </conditionalFormatting>
  <conditionalFormatting sqref="AG30:AJ31">
    <cfRule type="expression" dxfId="512" priority="21">
      <formula>$AQ28=2</formula>
    </cfRule>
  </conditionalFormatting>
  <conditionalFormatting sqref="AG32:AJ32">
    <cfRule type="expression" dxfId="511" priority="19">
      <formula>$AQ29=2</formula>
    </cfRule>
  </conditionalFormatting>
  <conditionalFormatting sqref="AG33:AJ33">
    <cfRule type="expression" dxfId="510" priority="17">
      <formula>$AQ29=2</formula>
    </cfRule>
  </conditionalFormatting>
  <conditionalFormatting sqref="AG34:AJ34">
    <cfRule type="expression" dxfId="509" priority="15">
      <formula>$AQ29=2</formula>
    </cfRule>
  </conditionalFormatting>
  <dataValidations count="2">
    <dataValidation type="list" allowBlank="1" showInputMessage="1" showErrorMessage="1" sqref="N11:O34" xr:uid="{CBA8E2A7-376F-4B30-B01F-39A681F88F16}">
      <formula1>INDIRECT(L11)</formula1>
    </dataValidation>
    <dataValidation type="list" allowBlank="1" showInputMessage="1" showErrorMessage="1" sqref="Y11:AB34" xr:uid="{FAC51469-0979-4CA5-9F94-21F3CFFA06C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650BD96-8D3F-437F-8664-9A5DF0933D51}">
          <x14:formula1>
            <xm:f>'(参考)リスト'!$F$16:$F$21</xm:f>
          </x14:formula1>
          <xm:sqref>U11:X34</xm:sqref>
        </x14:dataValidation>
        <x14:dataValidation type="list" allowBlank="1" showInputMessage="1" showErrorMessage="1" xr:uid="{C3E8C625-C5B3-4B3F-B0CC-71DCFA63E5BB}">
          <x14:formula1>
            <xm:f>'(参考)リスト'!$D$16:$D$18</xm:f>
          </x14:formula1>
          <xm:sqref>P11:Q34</xm:sqref>
        </x14:dataValidation>
        <x14:dataValidation type="list" allowBlank="1" showInputMessage="1" showErrorMessage="1" xr:uid="{EF41A07F-D952-452A-822F-EDCF8E8F8459}">
          <x14:formula1>
            <xm:f>'(参考)リスト'!$E$16:$E$27</xm:f>
          </x14:formula1>
          <xm:sqref>R11:T34</xm:sqref>
        </x14:dataValidation>
        <x14:dataValidation type="list" allowBlank="1" showInputMessage="1" showErrorMessage="1" xr:uid="{89AF3684-6DB2-48F1-90E1-E6F943A62517}">
          <x14:formula1>
            <xm:f>'(参考)リスト'!$B$16:$B$21</xm:f>
          </x14:formula1>
          <xm:sqref>L11:M34</xm:sqref>
        </x14:dataValidation>
        <x14:dataValidation type="list" allowBlank="1" showInputMessage="1" showErrorMessage="1" xr:uid="{D13FF69C-1F70-4BDA-818B-8F5569BF2AB8}">
          <x14:formula1>
            <xm:f>'(参考)リスト'!$G$16:$G$19</xm:f>
          </x14:formula1>
          <xm:sqref>AM35:AO38</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1398A-0ECA-4AE2-8AD0-303C8E96856E}">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S25</v>
      </c>
      <c r="AW5" s="35">
        <f>R7</f>
        <v>9.1</v>
      </c>
      <c r="AX5" s="47" t="str">
        <f>AM35</f>
        <v>Ⅱ</v>
      </c>
      <c r="AY5" s="47">
        <f>Y37</f>
        <v>0</v>
      </c>
      <c r="AZ5" s="47">
        <f t="shared" ref="AZ5:BJ5" si="0">Z37</f>
        <v>0</v>
      </c>
      <c r="BA5" s="47">
        <f t="shared" si="0"/>
        <v>0</v>
      </c>
      <c r="BB5" s="47">
        <f>AB37</f>
        <v>0</v>
      </c>
      <c r="BC5" s="47">
        <f t="shared" si="0"/>
        <v>0</v>
      </c>
      <c r="BD5" s="47">
        <f>AD37</f>
        <v>0</v>
      </c>
      <c r="BE5" s="47">
        <f>AE37</f>
        <v>1</v>
      </c>
      <c r="BF5" s="47">
        <f t="shared" si="0"/>
        <v>1</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0.01</v>
      </c>
      <c r="BR5" s="47">
        <f>AF35</f>
        <v>0.42</v>
      </c>
      <c r="BS5" s="47">
        <f>AG35</f>
        <v>0</v>
      </c>
      <c r="BT5" s="47">
        <f>AH35</f>
        <v>0</v>
      </c>
      <c r="BU5" s="47">
        <f>AI35</f>
        <v>0</v>
      </c>
      <c r="BV5" s="47">
        <f>AJ35</f>
        <v>9.35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773</v>
      </c>
      <c r="O7" s="915"/>
      <c r="P7" s="956" t="s">
        <v>367</v>
      </c>
      <c r="Q7" s="942"/>
      <c r="R7" s="958">
        <v>9.1</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1.4</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3.9</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471</v>
      </c>
      <c r="Q13" s="905"/>
      <c r="R13" s="917" t="s">
        <v>464</v>
      </c>
      <c r="S13" s="918"/>
      <c r="T13" s="919"/>
      <c r="U13" s="904" t="s">
        <v>623</v>
      </c>
      <c r="V13" s="905"/>
      <c r="W13" s="904" t="s">
        <v>623</v>
      </c>
      <c r="X13" s="905"/>
      <c r="Y13" s="46"/>
      <c r="Z13" s="46"/>
      <c r="AA13" s="46"/>
      <c r="AB13" s="46"/>
      <c r="AC13" s="52"/>
      <c r="AD13" s="52"/>
      <c r="AE13" s="52"/>
      <c r="AF13" s="52">
        <v>0.42</v>
      </c>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v>4</v>
      </c>
      <c r="L14" s="904" t="s">
        <v>461</v>
      </c>
      <c r="M14" s="905"/>
      <c r="N14" s="904" t="s">
        <v>499</v>
      </c>
      <c r="O14" s="905"/>
      <c r="P14" s="904" t="s">
        <v>471</v>
      </c>
      <c r="Q14" s="905"/>
      <c r="R14" s="917" t="s">
        <v>472</v>
      </c>
      <c r="S14" s="918"/>
      <c r="T14" s="919"/>
      <c r="U14" s="904" t="s">
        <v>629</v>
      </c>
      <c r="V14" s="905"/>
      <c r="W14" s="904" t="s">
        <v>629</v>
      </c>
      <c r="X14" s="905"/>
      <c r="Y14" s="46"/>
      <c r="Z14" s="46"/>
      <c r="AA14" s="46"/>
      <c r="AB14" s="46"/>
      <c r="AC14" s="52"/>
      <c r="AD14" s="52"/>
      <c r="AE14" s="52">
        <v>0.01</v>
      </c>
      <c r="AF14" s="52"/>
      <c r="AG14" s="52"/>
      <c r="AH14" s="52"/>
      <c r="AI14" s="52"/>
      <c r="AJ14" s="52"/>
      <c r="AK14" s="914"/>
      <c r="AL14" s="915"/>
      <c r="AM14" s="915"/>
      <c r="AN14" s="915"/>
      <c r="AO14" s="916"/>
      <c r="AP14" s="2"/>
      <c r="AQ14" s="51">
        <f t="shared" si="2"/>
        <v>2</v>
      </c>
    </row>
    <row r="15" spans="2:86" ht="12" customHeight="1" x14ac:dyDescent="0.15">
      <c r="B15" s="944"/>
      <c r="C15" s="949"/>
      <c r="D15" s="947"/>
      <c r="E15" s="947"/>
      <c r="F15" s="947"/>
      <c r="G15" s="947"/>
      <c r="H15" s="947"/>
      <c r="I15" s="947"/>
      <c r="J15" s="948"/>
      <c r="K15" s="90">
        <v>5</v>
      </c>
      <c r="L15" s="904" t="s">
        <v>461</v>
      </c>
      <c r="M15" s="905"/>
      <c r="N15" s="904" t="s">
        <v>495</v>
      </c>
      <c r="O15" s="905"/>
      <c r="P15" s="904" t="s">
        <v>480</v>
      </c>
      <c r="Q15" s="905"/>
      <c r="R15" s="917" t="s">
        <v>500</v>
      </c>
      <c r="S15" s="918"/>
      <c r="T15" s="919"/>
      <c r="U15" s="904" t="s">
        <v>623</v>
      </c>
      <c r="V15" s="905"/>
      <c r="W15" s="904" t="s">
        <v>623</v>
      </c>
      <c r="X15" s="905"/>
      <c r="Y15" s="46"/>
      <c r="Z15" s="46"/>
      <c r="AA15" s="46"/>
      <c r="AB15" s="46"/>
      <c r="AC15" s="52"/>
      <c r="AD15" s="52"/>
      <c r="AE15" s="52"/>
      <c r="AF15" s="52"/>
      <c r="AG15" s="52"/>
      <c r="AH15" s="52"/>
      <c r="AI15" s="52"/>
      <c r="AJ15" s="52">
        <v>4.05</v>
      </c>
      <c r="AK15" s="914"/>
      <c r="AL15" s="915"/>
      <c r="AM15" s="915"/>
      <c r="AN15" s="915"/>
      <c r="AO15" s="916"/>
      <c r="AP15" s="2"/>
      <c r="AQ15" s="51">
        <f t="shared" si="2"/>
        <v>3</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0.01</v>
      </c>
      <c r="AF35" s="109">
        <f t="shared" si="7"/>
        <v>0.42</v>
      </c>
      <c r="AG35" s="109">
        <f t="shared" si="7"/>
        <v>0</v>
      </c>
      <c r="AH35" s="109">
        <f t="shared" si="7"/>
        <v>0</v>
      </c>
      <c r="AI35" s="109">
        <f t="shared" si="7"/>
        <v>0</v>
      </c>
      <c r="AJ35" s="110">
        <f t="shared" si="7"/>
        <v>9.35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1</v>
      </c>
      <c r="AF37" s="935">
        <f t="shared" si="8"/>
        <v>1</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8" priority="2">
      <formula>$AQ11=2</formula>
    </cfRule>
  </conditionalFormatting>
  <conditionalFormatting sqref="Y29:AB29">
    <cfRule type="expression" dxfId="507" priority="11">
      <formula>$AQ28=2</formula>
    </cfRule>
  </conditionalFormatting>
  <conditionalFormatting sqref="Y30:AB31">
    <cfRule type="expression" dxfId="506" priority="9">
      <formula>$AQ28=2</formula>
    </cfRule>
  </conditionalFormatting>
  <conditionalFormatting sqref="Y32:AB32">
    <cfRule type="expression" dxfId="505" priority="7">
      <formula>$AQ29=2</formula>
    </cfRule>
  </conditionalFormatting>
  <conditionalFormatting sqref="Y33:AB33">
    <cfRule type="expression" dxfId="504" priority="5">
      <formula>$AQ29=2</formula>
    </cfRule>
  </conditionalFormatting>
  <conditionalFormatting sqref="Y34:AB34">
    <cfRule type="expression" dxfId="503" priority="3">
      <formula>$AQ29=2</formula>
    </cfRule>
  </conditionalFormatting>
  <conditionalFormatting sqref="Y11:AF28">
    <cfRule type="expression" dxfId="502" priority="1">
      <formula>$AQ11=3</formula>
    </cfRule>
  </conditionalFormatting>
  <conditionalFormatting sqref="Y29:AF29">
    <cfRule type="expression" dxfId="501" priority="12">
      <formula>$AQ28=3</formula>
    </cfRule>
  </conditionalFormatting>
  <conditionalFormatting sqref="Y30:AF31">
    <cfRule type="expression" dxfId="500" priority="10">
      <formula>$AQ28=3</formula>
    </cfRule>
  </conditionalFormatting>
  <conditionalFormatting sqref="Y32:AF32">
    <cfRule type="expression" dxfId="499" priority="8">
      <formula>$AQ29=3</formula>
    </cfRule>
  </conditionalFormatting>
  <conditionalFormatting sqref="Y33:AF33">
    <cfRule type="expression" dxfId="498" priority="6">
      <formula>$AQ29=3</formula>
    </cfRule>
  </conditionalFormatting>
  <conditionalFormatting sqref="Y34:AF34">
    <cfRule type="expression" dxfId="497" priority="4">
      <formula>$AQ29=3</formula>
    </cfRule>
  </conditionalFormatting>
  <conditionalFormatting sqref="AC11:AJ28">
    <cfRule type="expression" dxfId="496" priority="13">
      <formula>$AQ11=1</formula>
    </cfRule>
  </conditionalFormatting>
  <conditionalFormatting sqref="AC29:AJ29">
    <cfRule type="expression" dxfId="495" priority="24">
      <formula>$AQ28=1</formula>
    </cfRule>
  </conditionalFormatting>
  <conditionalFormatting sqref="AC30:AJ31">
    <cfRule type="expression" dxfId="494" priority="22">
      <formula>$AQ28=1</formula>
    </cfRule>
  </conditionalFormatting>
  <conditionalFormatting sqref="AC32:AJ32">
    <cfRule type="expression" dxfId="493" priority="20">
      <formula>$AQ29=1</formula>
    </cfRule>
  </conditionalFormatting>
  <conditionalFormatting sqref="AC33:AJ33">
    <cfRule type="expression" dxfId="492" priority="18">
      <formula>$AQ29=1</formula>
    </cfRule>
  </conditionalFormatting>
  <conditionalFormatting sqref="AC34:AJ34">
    <cfRule type="expression" dxfId="491" priority="16">
      <formula>$AQ29=1</formula>
    </cfRule>
  </conditionalFormatting>
  <conditionalFormatting sqref="AG11:AJ28">
    <cfRule type="expression" dxfId="490" priority="14">
      <formula>$AQ11=2</formula>
    </cfRule>
  </conditionalFormatting>
  <conditionalFormatting sqref="AG29:AJ29">
    <cfRule type="expression" dxfId="489" priority="23">
      <formula>$AQ28=2</formula>
    </cfRule>
  </conditionalFormatting>
  <conditionalFormatting sqref="AG30:AJ31">
    <cfRule type="expression" dxfId="488" priority="21">
      <formula>$AQ28=2</formula>
    </cfRule>
  </conditionalFormatting>
  <conditionalFormatting sqref="AG32:AJ32">
    <cfRule type="expression" dxfId="487" priority="19">
      <formula>$AQ29=2</formula>
    </cfRule>
  </conditionalFormatting>
  <conditionalFormatting sqref="AG33:AJ33">
    <cfRule type="expression" dxfId="486" priority="17">
      <formula>$AQ29=2</formula>
    </cfRule>
  </conditionalFormatting>
  <conditionalFormatting sqref="AG34:AJ34">
    <cfRule type="expression" dxfId="485" priority="15">
      <formula>$AQ29=2</formula>
    </cfRule>
  </conditionalFormatting>
  <dataValidations count="2">
    <dataValidation type="list" allowBlank="1" showInputMessage="1" showErrorMessage="1" sqref="Y11:AB34" xr:uid="{B822EF0D-2C83-499E-9EDF-0D4AB2E143DA}">
      <formula1>"〇,"</formula1>
    </dataValidation>
    <dataValidation type="list" allowBlank="1" showInputMessage="1" showErrorMessage="1" sqref="N11:O34" xr:uid="{737E39AC-3EF8-449B-A7F0-378064C9F00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BCEC32-77F9-4B44-ACC8-DDFB7E2645CC}">
          <x14:formula1>
            <xm:f>'(参考)リスト'!$G$16:$G$19</xm:f>
          </x14:formula1>
          <xm:sqref>AM35:AO38</xm:sqref>
        </x14:dataValidation>
        <x14:dataValidation type="list" allowBlank="1" showInputMessage="1" showErrorMessage="1" xr:uid="{C70D75CD-EC5F-4C5B-A3A9-FF90F6D7A964}">
          <x14:formula1>
            <xm:f>'(参考)リスト'!$B$16:$B$21</xm:f>
          </x14:formula1>
          <xm:sqref>L11:M34</xm:sqref>
        </x14:dataValidation>
        <x14:dataValidation type="list" allowBlank="1" showInputMessage="1" showErrorMessage="1" xr:uid="{238125C4-00EF-48FC-A37B-456E29A47D33}">
          <x14:formula1>
            <xm:f>'(参考)リスト'!$E$16:$E$27</xm:f>
          </x14:formula1>
          <xm:sqref>R11:T34</xm:sqref>
        </x14:dataValidation>
        <x14:dataValidation type="list" allowBlank="1" showInputMessage="1" showErrorMessage="1" xr:uid="{3267E3E6-4898-4C31-94E6-58077149D5F8}">
          <x14:formula1>
            <xm:f>'(参考)リスト'!$D$16:$D$18</xm:f>
          </x14:formula1>
          <xm:sqref>P11:Q34</xm:sqref>
        </x14:dataValidation>
        <x14:dataValidation type="list" allowBlank="1" showInputMessage="1" showErrorMessage="1" xr:uid="{9CD054BB-E175-401A-8011-F70098EA90CD}">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ADB6-FECA-42CA-81A7-983A2C858CA6}">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S26</v>
      </c>
      <c r="AW5" s="35">
        <f>R7</f>
        <v>9.1</v>
      </c>
      <c r="AX5" s="47" t="str">
        <f>AM35</f>
        <v>Ⅱ</v>
      </c>
      <c r="AY5" s="47">
        <f>Y37</f>
        <v>0</v>
      </c>
      <c r="AZ5" s="47">
        <f t="shared" ref="AZ5:BJ5" si="0">Z37</f>
        <v>0</v>
      </c>
      <c r="BA5" s="47">
        <f t="shared" si="0"/>
        <v>0</v>
      </c>
      <c r="BB5" s="47">
        <f>AB37</f>
        <v>0</v>
      </c>
      <c r="BC5" s="47">
        <f t="shared" si="0"/>
        <v>0</v>
      </c>
      <c r="BD5" s="47">
        <f>AD37</f>
        <v>0</v>
      </c>
      <c r="BE5" s="47">
        <f>AE37</f>
        <v>0</v>
      </c>
      <c r="BF5" s="47">
        <f t="shared" si="0"/>
        <v>3</v>
      </c>
      <c r="BG5" s="47">
        <f t="shared" si="0"/>
        <v>0</v>
      </c>
      <c r="BH5" s="47">
        <f t="shared" si="0"/>
        <v>0</v>
      </c>
      <c r="BI5" s="47">
        <f>AI37</f>
        <v>0</v>
      </c>
      <c r="BJ5" s="47">
        <f t="shared" si="0"/>
        <v>4</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0.95000000000000007</v>
      </c>
      <c r="BS5" s="47">
        <f>AG35</f>
        <v>0</v>
      </c>
      <c r="BT5" s="47">
        <f>AH35</f>
        <v>0</v>
      </c>
      <c r="BU5" s="47">
        <f>AI35</f>
        <v>0</v>
      </c>
      <c r="BV5" s="47">
        <f>AJ35</f>
        <v>8.15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782</v>
      </c>
      <c r="O7" s="915"/>
      <c r="P7" s="956" t="s">
        <v>367</v>
      </c>
      <c r="Q7" s="942"/>
      <c r="R7" s="958">
        <v>9.1</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495</v>
      </c>
      <c r="O11" s="905"/>
      <c r="P11" s="904" t="s">
        <v>471</v>
      </c>
      <c r="Q11" s="905"/>
      <c r="R11" s="844" t="s">
        <v>506</v>
      </c>
      <c r="S11" s="844"/>
      <c r="T11" s="844"/>
      <c r="U11" s="904" t="s">
        <v>623</v>
      </c>
      <c r="V11" s="905"/>
      <c r="W11" s="904" t="s">
        <v>623</v>
      </c>
      <c r="X11" s="905"/>
      <c r="Y11" s="46"/>
      <c r="Z11" s="46"/>
      <c r="AA11" s="46"/>
      <c r="AB11" s="46"/>
      <c r="AC11" s="52"/>
      <c r="AD11" s="52"/>
      <c r="AE11" s="52"/>
      <c r="AF11" s="52">
        <v>0.35</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3.7</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471</v>
      </c>
      <c r="Q13" s="905"/>
      <c r="R13" s="917" t="s">
        <v>464</v>
      </c>
      <c r="S13" s="918"/>
      <c r="T13" s="919"/>
      <c r="U13" s="904" t="s">
        <v>623</v>
      </c>
      <c r="V13" s="905"/>
      <c r="W13" s="904" t="s">
        <v>623</v>
      </c>
      <c r="X13" s="905"/>
      <c r="Y13" s="46"/>
      <c r="Z13" s="46"/>
      <c r="AA13" s="46"/>
      <c r="AB13" s="46"/>
      <c r="AC13" s="52"/>
      <c r="AD13" s="52"/>
      <c r="AE13" s="52"/>
      <c r="AF13" s="52">
        <v>0.55000000000000004</v>
      </c>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v>4</v>
      </c>
      <c r="L14" s="904" t="s">
        <v>461</v>
      </c>
      <c r="M14" s="905"/>
      <c r="N14" s="904" t="s">
        <v>462</v>
      </c>
      <c r="O14" s="905"/>
      <c r="P14" s="904" t="s">
        <v>480</v>
      </c>
      <c r="Q14" s="905"/>
      <c r="R14" s="917" t="s">
        <v>500</v>
      </c>
      <c r="S14" s="918"/>
      <c r="T14" s="919"/>
      <c r="U14" s="904" t="s">
        <v>623</v>
      </c>
      <c r="V14" s="905"/>
      <c r="W14" s="904" t="s">
        <v>623</v>
      </c>
      <c r="X14" s="905"/>
      <c r="Y14" s="46"/>
      <c r="Z14" s="46"/>
      <c r="AA14" s="46"/>
      <c r="AB14" s="46"/>
      <c r="AC14" s="52"/>
      <c r="AD14" s="52"/>
      <c r="AE14" s="52"/>
      <c r="AF14" s="52"/>
      <c r="AG14" s="52"/>
      <c r="AH14" s="52"/>
      <c r="AI14" s="52"/>
      <c r="AJ14" s="52">
        <v>1.55</v>
      </c>
      <c r="AK14" s="914"/>
      <c r="AL14" s="915"/>
      <c r="AM14" s="915"/>
      <c r="AN14" s="915"/>
      <c r="AO14" s="916"/>
      <c r="AP14" s="2"/>
      <c r="AQ14" s="51">
        <f t="shared" si="2"/>
        <v>3</v>
      </c>
    </row>
    <row r="15" spans="2:86" ht="12" customHeight="1" x14ac:dyDescent="0.15">
      <c r="B15" s="944"/>
      <c r="C15" s="949"/>
      <c r="D15" s="947"/>
      <c r="E15" s="947"/>
      <c r="F15" s="947"/>
      <c r="G15" s="947"/>
      <c r="H15" s="947"/>
      <c r="I15" s="947"/>
      <c r="J15" s="948"/>
      <c r="K15" s="90">
        <v>5</v>
      </c>
      <c r="L15" s="904" t="s">
        <v>461</v>
      </c>
      <c r="M15" s="905"/>
      <c r="N15" s="904" t="s">
        <v>470</v>
      </c>
      <c r="O15" s="905"/>
      <c r="P15" s="904" t="s">
        <v>471</v>
      </c>
      <c r="Q15" s="905"/>
      <c r="R15" s="917" t="s">
        <v>506</v>
      </c>
      <c r="S15" s="918"/>
      <c r="T15" s="919"/>
      <c r="U15" s="904" t="s">
        <v>623</v>
      </c>
      <c r="V15" s="905"/>
      <c r="W15" s="904" t="s">
        <v>623</v>
      </c>
      <c r="X15" s="905"/>
      <c r="Y15" s="46"/>
      <c r="Z15" s="46"/>
      <c r="AA15" s="46"/>
      <c r="AB15" s="46"/>
      <c r="AC15" s="52"/>
      <c r="AD15" s="52"/>
      <c r="AE15" s="52"/>
      <c r="AF15" s="52">
        <v>0.05</v>
      </c>
      <c r="AG15" s="52"/>
      <c r="AH15" s="52"/>
      <c r="AI15" s="52"/>
      <c r="AJ15" s="52"/>
      <c r="AK15" s="914"/>
      <c r="AL15" s="915"/>
      <c r="AM15" s="915"/>
      <c r="AN15" s="915"/>
      <c r="AO15" s="916"/>
      <c r="AP15" s="2"/>
      <c r="AQ15" s="51">
        <f t="shared" si="2"/>
        <v>2</v>
      </c>
    </row>
    <row r="16" spans="2:86" ht="12" customHeight="1" x14ac:dyDescent="0.15">
      <c r="B16" s="944"/>
      <c r="C16" s="949"/>
      <c r="D16" s="947"/>
      <c r="E16" s="947"/>
      <c r="F16" s="947"/>
      <c r="G16" s="947"/>
      <c r="H16" s="947"/>
      <c r="I16" s="947"/>
      <c r="J16" s="948"/>
      <c r="K16" s="90">
        <v>6</v>
      </c>
      <c r="L16" s="904" t="s">
        <v>461</v>
      </c>
      <c r="M16" s="905"/>
      <c r="N16" s="904" t="s">
        <v>495</v>
      </c>
      <c r="O16" s="905"/>
      <c r="P16" s="904" t="s">
        <v>480</v>
      </c>
      <c r="Q16" s="905"/>
      <c r="R16" s="917" t="s">
        <v>500</v>
      </c>
      <c r="S16" s="918"/>
      <c r="T16" s="919"/>
      <c r="U16" s="904" t="s">
        <v>623</v>
      </c>
      <c r="V16" s="905"/>
      <c r="W16" s="904" t="s">
        <v>623</v>
      </c>
      <c r="X16" s="905"/>
      <c r="Y16" s="46"/>
      <c r="Z16" s="46"/>
      <c r="AA16" s="46"/>
      <c r="AB16" s="46"/>
      <c r="AC16" s="52"/>
      <c r="AD16" s="52"/>
      <c r="AE16" s="52"/>
      <c r="AF16" s="52"/>
      <c r="AG16" s="52"/>
      <c r="AH16" s="52"/>
      <c r="AI16" s="52"/>
      <c r="AJ16" s="52">
        <v>1.6</v>
      </c>
      <c r="AK16" s="914"/>
      <c r="AL16" s="915"/>
      <c r="AM16" s="915"/>
      <c r="AN16" s="915"/>
      <c r="AO16" s="916"/>
      <c r="AP16" s="2"/>
      <c r="AQ16" s="51">
        <f t="shared" si="2"/>
        <v>3</v>
      </c>
    </row>
    <row r="17" spans="2:46" ht="12" customHeight="1" x14ac:dyDescent="0.15">
      <c r="B17" s="944"/>
      <c r="C17" s="949"/>
      <c r="D17" s="947"/>
      <c r="E17" s="947"/>
      <c r="F17" s="947"/>
      <c r="G17" s="947"/>
      <c r="H17" s="947"/>
      <c r="I17" s="947"/>
      <c r="J17" s="948"/>
      <c r="K17" s="90">
        <v>7</v>
      </c>
      <c r="L17" s="904" t="s">
        <v>461</v>
      </c>
      <c r="M17" s="905"/>
      <c r="N17" s="904" t="s">
        <v>470</v>
      </c>
      <c r="O17" s="905"/>
      <c r="P17" s="904" t="s">
        <v>480</v>
      </c>
      <c r="Q17" s="905"/>
      <c r="R17" s="917" t="s">
        <v>500</v>
      </c>
      <c r="S17" s="918"/>
      <c r="T17" s="919"/>
      <c r="U17" s="904" t="s">
        <v>622</v>
      </c>
      <c r="V17" s="905"/>
      <c r="W17" s="904" t="s">
        <v>623</v>
      </c>
      <c r="X17" s="905"/>
      <c r="Y17" s="46"/>
      <c r="Z17" s="46"/>
      <c r="AA17" s="46"/>
      <c r="AB17" s="46"/>
      <c r="AC17" s="52"/>
      <c r="AD17" s="52"/>
      <c r="AE17" s="52"/>
      <c r="AF17" s="52"/>
      <c r="AG17" s="52"/>
      <c r="AH17" s="52"/>
      <c r="AI17" s="52"/>
      <c r="AJ17" s="52">
        <v>1.3</v>
      </c>
      <c r="AK17" s="914" t="s">
        <v>923</v>
      </c>
      <c r="AL17" s="915"/>
      <c r="AM17" s="915"/>
      <c r="AN17" s="915"/>
      <c r="AO17" s="916"/>
      <c r="AP17" s="2"/>
      <c r="AQ17" s="51">
        <f t="shared" si="2"/>
        <v>3</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0.95000000000000007</v>
      </c>
      <c r="AG35" s="109">
        <f t="shared" si="7"/>
        <v>0</v>
      </c>
      <c r="AH35" s="109">
        <f t="shared" si="7"/>
        <v>0</v>
      </c>
      <c r="AI35" s="109">
        <f t="shared" si="7"/>
        <v>0</v>
      </c>
      <c r="AJ35" s="110">
        <f t="shared" si="7"/>
        <v>8.15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3</v>
      </c>
      <c r="AG37" s="935">
        <f t="shared" si="8"/>
        <v>0</v>
      </c>
      <c r="AH37" s="935">
        <f t="shared" si="8"/>
        <v>0</v>
      </c>
      <c r="AI37" s="935">
        <f t="shared" si="8"/>
        <v>0</v>
      </c>
      <c r="AJ37" s="935">
        <f>COUNTA(AJ11:AJ34)</f>
        <v>4</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84" priority="2">
      <formula>$AQ11=2</formula>
    </cfRule>
  </conditionalFormatting>
  <conditionalFormatting sqref="Y29:AB29">
    <cfRule type="expression" dxfId="483" priority="11">
      <formula>$AQ28=2</formula>
    </cfRule>
  </conditionalFormatting>
  <conditionalFormatting sqref="Y30:AB31">
    <cfRule type="expression" dxfId="482" priority="9">
      <formula>$AQ28=2</formula>
    </cfRule>
  </conditionalFormatting>
  <conditionalFormatting sqref="Y32:AB32">
    <cfRule type="expression" dxfId="481" priority="7">
      <formula>$AQ29=2</formula>
    </cfRule>
  </conditionalFormatting>
  <conditionalFormatting sqref="Y33:AB33">
    <cfRule type="expression" dxfId="480" priority="5">
      <formula>$AQ29=2</formula>
    </cfRule>
  </conditionalFormatting>
  <conditionalFormatting sqref="Y34:AB34">
    <cfRule type="expression" dxfId="479" priority="3">
      <formula>$AQ29=2</formula>
    </cfRule>
  </conditionalFormatting>
  <conditionalFormatting sqref="Y11:AF28">
    <cfRule type="expression" dxfId="478" priority="1">
      <formula>$AQ11=3</formula>
    </cfRule>
  </conditionalFormatting>
  <conditionalFormatting sqref="Y29:AF29">
    <cfRule type="expression" dxfId="477" priority="12">
      <formula>$AQ28=3</formula>
    </cfRule>
  </conditionalFormatting>
  <conditionalFormatting sqref="Y30:AF31">
    <cfRule type="expression" dxfId="476" priority="10">
      <formula>$AQ28=3</formula>
    </cfRule>
  </conditionalFormatting>
  <conditionalFormatting sqref="Y32:AF32">
    <cfRule type="expression" dxfId="475" priority="8">
      <formula>$AQ29=3</formula>
    </cfRule>
  </conditionalFormatting>
  <conditionalFormatting sqref="Y33:AF33">
    <cfRule type="expression" dxfId="474" priority="6">
      <formula>$AQ29=3</formula>
    </cfRule>
  </conditionalFormatting>
  <conditionalFormatting sqref="Y34:AF34">
    <cfRule type="expression" dxfId="473" priority="4">
      <formula>$AQ29=3</formula>
    </cfRule>
  </conditionalFormatting>
  <conditionalFormatting sqref="AC11:AJ28">
    <cfRule type="expression" dxfId="472" priority="13">
      <formula>$AQ11=1</formula>
    </cfRule>
  </conditionalFormatting>
  <conditionalFormatting sqref="AC29:AJ29">
    <cfRule type="expression" dxfId="471" priority="24">
      <formula>$AQ28=1</formula>
    </cfRule>
  </conditionalFormatting>
  <conditionalFormatting sqref="AC30:AJ31">
    <cfRule type="expression" dxfId="470" priority="22">
      <formula>$AQ28=1</formula>
    </cfRule>
  </conditionalFormatting>
  <conditionalFormatting sqref="AC32:AJ32">
    <cfRule type="expression" dxfId="469" priority="20">
      <formula>$AQ29=1</formula>
    </cfRule>
  </conditionalFormatting>
  <conditionalFormatting sqref="AC33:AJ33">
    <cfRule type="expression" dxfId="468" priority="18">
      <formula>$AQ29=1</formula>
    </cfRule>
  </conditionalFormatting>
  <conditionalFormatting sqref="AC34:AJ34">
    <cfRule type="expression" dxfId="467" priority="16">
      <formula>$AQ29=1</formula>
    </cfRule>
  </conditionalFormatting>
  <conditionalFormatting sqref="AG11:AJ28">
    <cfRule type="expression" dxfId="466" priority="14">
      <formula>$AQ11=2</formula>
    </cfRule>
  </conditionalFormatting>
  <conditionalFormatting sqref="AG29:AJ29">
    <cfRule type="expression" dxfId="465" priority="23">
      <formula>$AQ28=2</formula>
    </cfRule>
  </conditionalFormatting>
  <conditionalFormatting sqref="AG30:AJ31">
    <cfRule type="expression" dxfId="464" priority="21">
      <formula>$AQ28=2</formula>
    </cfRule>
  </conditionalFormatting>
  <conditionalFormatting sqref="AG32:AJ32">
    <cfRule type="expression" dxfId="463" priority="19">
      <formula>$AQ29=2</formula>
    </cfRule>
  </conditionalFormatting>
  <conditionalFormatting sqref="AG33:AJ33">
    <cfRule type="expression" dxfId="462" priority="17">
      <formula>$AQ29=2</formula>
    </cfRule>
  </conditionalFormatting>
  <conditionalFormatting sqref="AG34:AJ34">
    <cfRule type="expression" dxfId="461" priority="15">
      <formula>$AQ29=2</formula>
    </cfRule>
  </conditionalFormatting>
  <dataValidations count="2">
    <dataValidation type="list" allowBlank="1" showInputMessage="1" showErrorMessage="1" sqref="N11:O34" xr:uid="{86152539-4D0E-4904-A9DB-0EE47B710034}">
      <formula1>INDIRECT(L11)</formula1>
    </dataValidation>
    <dataValidation type="list" allowBlank="1" showInputMessage="1" showErrorMessage="1" sqref="Y11:AB34" xr:uid="{8115BBA0-EF88-4ACC-9BAC-41896A6971E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4BA052-1845-4A87-929B-F7B41C96176E}">
          <x14:formula1>
            <xm:f>'(参考)リスト'!$F$16:$F$21</xm:f>
          </x14:formula1>
          <xm:sqref>U11:X34</xm:sqref>
        </x14:dataValidation>
        <x14:dataValidation type="list" allowBlank="1" showInputMessage="1" showErrorMessage="1" xr:uid="{2D7936C8-9E01-498A-9137-602686F7C675}">
          <x14:formula1>
            <xm:f>'(参考)リスト'!$D$16:$D$18</xm:f>
          </x14:formula1>
          <xm:sqref>P11:Q34</xm:sqref>
        </x14:dataValidation>
        <x14:dataValidation type="list" allowBlank="1" showInputMessage="1" showErrorMessage="1" xr:uid="{FEA9C711-9397-49C0-9FE3-5AA7BF7B6C62}">
          <x14:formula1>
            <xm:f>'(参考)リスト'!$E$16:$E$27</xm:f>
          </x14:formula1>
          <xm:sqref>R11:T34</xm:sqref>
        </x14:dataValidation>
        <x14:dataValidation type="list" allowBlank="1" showInputMessage="1" showErrorMessage="1" xr:uid="{C7D9B96C-2A64-46A5-8AAB-4B2F5679DFB8}">
          <x14:formula1>
            <xm:f>'(参考)リスト'!$B$16:$B$21</xm:f>
          </x14:formula1>
          <xm:sqref>L11:M34</xm:sqref>
        </x14:dataValidation>
        <x14:dataValidation type="list" allowBlank="1" showInputMessage="1" showErrorMessage="1" xr:uid="{E6CD74ED-0E62-44BF-B36E-9C300C0432F5}">
          <x14:formula1>
            <xm:f>'(参考)リスト'!$G$16:$G$19</xm:f>
          </x14:formula1>
          <xm:sqref>AM35:AO38</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CEF8A-6033-43C8-AC90-45179575964A}">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S27</v>
      </c>
      <c r="AW5" s="35">
        <f>R7</f>
        <v>8.6</v>
      </c>
      <c r="AX5" s="47" t="str">
        <f>AM35</f>
        <v>Ⅱ</v>
      </c>
      <c r="AY5" s="47">
        <f>Y37</f>
        <v>0</v>
      </c>
      <c r="AZ5" s="47">
        <f t="shared" ref="AZ5:BJ5" si="0">Z37</f>
        <v>0</v>
      </c>
      <c r="BA5" s="47">
        <f t="shared" si="0"/>
        <v>0</v>
      </c>
      <c r="BB5" s="47">
        <f>AB37</f>
        <v>0</v>
      </c>
      <c r="BC5" s="47">
        <f t="shared" si="0"/>
        <v>0</v>
      </c>
      <c r="BD5" s="47">
        <f>AD37</f>
        <v>0</v>
      </c>
      <c r="BE5" s="47">
        <f>AE37</f>
        <v>3</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0.15000000000000002</v>
      </c>
      <c r="BR5" s="47">
        <f>AF35</f>
        <v>0.08</v>
      </c>
      <c r="BS5" s="47">
        <f>AG35</f>
        <v>0</v>
      </c>
      <c r="BT5" s="47">
        <f>AH35</f>
        <v>0</v>
      </c>
      <c r="BU5" s="47">
        <f>AI35</f>
        <v>0</v>
      </c>
      <c r="BV5" s="47">
        <f>AJ35</f>
        <v>4.1999999999999993</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793</v>
      </c>
      <c r="O7" s="915"/>
      <c r="P7" s="956" t="s">
        <v>367</v>
      </c>
      <c r="Q7" s="942"/>
      <c r="R7" s="958">
        <v>8.6</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506</v>
      </c>
      <c r="S11" s="844"/>
      <c r="T11" s="844"/>
      <c r="U11" s="904" t="s">
        <v>623</v>
      </c>
      <c r="V11" s="905"/>
      <c r="W11" s="904" t="s">
        <v>623</v>
      </c>
      <c r="X11" s="905"/>
      <c r="Y11" s="46"/>
      <c r="Z11" s="46"/>
      <c r="AA11" s="46"/>
      <c r="AB11" s="46"/>
      <c r="AC11" s="52"/>
      <c r="AD11" s="52"/>
      <c r="AE11" s="52"/>
      <c r="AF11" s="52">
        <v>0.08</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499</v>
      </c>
      <c r="O12" s="905"/>
      <c r="P12" s="904" t="s">
        <v>471</v>
      </c>
      <c r="Q12" s="905"/>
      <c r="R12" s="844" t="s">
        <v>472</v>
      </c>
      <c r="S12" s="844"/>
      <c r="T12" s="844"/>
      <c r="U12" s="904" t="s">
        <v>629</v>
      </c>
      <c r="V12" s="905"/>
      <c r="W12" s="904" t="s">
        <v>629</v>
      </c>
      <c r="X12" s="905"/>
      <c r="Y12" s="46"/>
      <c r="Z12" s="46"/>
      <c r="AA12" s="46"/>
      <c r="AB12" s="46"/>
      <c r="AC12" s="52"/>
      <c r="AD12" s="52"/>
      <c r="AE12" s="52">
        <v>7.0000000000000007E-2</v>
      </c>
      <c r="AF12" s="52"/>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462</v>
      </c>
      <c r="O13" s="905"/>
      <c r="P13" s="904" t="s">
        <v>480</v>
      </c>
      <c r="Q13" s="905"/>
      <c r="R13" s="917" t="s">
        <v>500</v>
      </c>
      <c r="S13" s="918"/>
      <c r="T13" s="919"/>
      <c r="U13" s="904" t="s">
        <v>623</v>
      </c>
      <c r="V13" s="905"/>
      <c r="W13" s="904" t="s">
        <v>623</v>
      </c>
      <c r="X13" s="905"/>
      <c r="Y13" s="46"/>
      <c r="Z13" s="46"/>
      <c r="AA13" s="46"/>
      <c r="AB13" s="46"/>
      <c r="AC13" s="52"/>
      <c r="AD13" s="52"/>
      <c r="AE13" s="52"/>
      <c r="AF13" s="52"/>
      <c r="AG13" s="52"/>
      <c r="AH13" s="52"/>
      <c r="AI13" s="52"/>
      <c r="AJ13" s="52">
        <v>2.15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461</v>
      </c>
      <c r="M14" s="905"/>
      <c r="N14" s="904" t="s">
        <v>462</v>
      </c>
      <c r="O14" s="905"/>
      <c r="P14" s="904" t="s">
        <v>480</v>
      </c>
      <c r="Q14" s="905"/>
      <c r="R14" s="917" t="s">
        <v>500</v>
      </c>
      <c r="S14" s="918"/>
      <c r="T14" s="919"/>
      <c r="U14" s="904" t="s">
        <v>623</v>
      </c>
      <c r="V14" s="905"/>
      <c r="W14" s="904" t="s">
        <v>623</v>
      </c>
      <c r="X14" s="905"/>
      <c r="Y14" s="46"/>
      <c r="Z14" s="46"/>
      <c r="AA14" s="46"/>
      <c r="AB14" s="46"/>
      <c r="AC14" s="52"/>
      <c r="AD14" s="52"/>
      <c r="AE14" s="52"/>
      <c r="AF14" s="52"/>
      <c r="AG14" s="52"/>
      <c r="AH14" s="52"/>
      <c r="AI14" s="52"/>
      <c r="AJ14" s="52">
        <v>2.0499999999999998</v>
      </c>
      <c r="AK14" s="914"/>
      <c r="AL14" s="915"/>
      <c r="AM14" s="915"/>
      <c r="AN14" s="915"/>
      <c r="AO14" s="916"/>
      <c r="AP14" s="2"/>
      <c r="AQ14" s="51">
        <f t="shared" si="2"/>
        <v>3</v>
      </c>
    </row>
    <row r="15" spans="2:86" ht="12" customHeight="1" x14ac:dyDescent="0.15">
      <c r="B15" s="944"/>
      <c r="C15" s="949"/>
      <c r="D15" s="947"/>
      <c r="E15" s="947"/>
      <c r="F15" s="947"/>
      <c r="G15" s="947"/>
      <c r="H15" s="947"/>
      <c r="I15" s="947"/>
      <c r="J15" s="948"/>
      <c r="K15" s="90">
        <v>5</v>
      </c>
      <c r="L15" s="904" t="s">
        <v>461</v>
      </c>
      <c r="M15" s="905"/>
      <c r="N15" s="904" t="s">
        <v>499</v>
      </c>
      <c r="O15" s="905"/>
      <c r="P15" s="904" t="s">
        <v>471</v>
      </c>
      <c r="Q15" s="905"/>
      <c r="R15" s="917" t="s">
        <v>472</v>
      </c>
      <c r="S15" s="918"/>
      <c r="T15" s="919"/>
      <c r="U15" s="904" t="s">
        <v>629</v>
      </c>
      <c r="V15" s="905"/>
      <c r="W15" s="904" t="s">
        <v>629</v>
      </c>
      <c r="X15" s="905"/>
      <c r="Y15" s="46"/>
      <c r="Z15" s="46"/>
      <c r="AA15" s="46"/>
      <c r="AB15" s="46"/>
      <c r="AC15" s="52"/>
      <c r="AD15" s="52"/>
      <c r="AE15" s="52">
        <v>0.04</v>
      </c>
      <c r="AF15" s="52"/>
      <c r="AG15" s="52"/>
      <c r="AH15" s="52"/>
      <c r="AI15" s="52"/>
      <c r="AJ15" s="52"/>
      <c r="AK15" s="914"/>
      <c r="AL15" s="915"/>
      <c r="AM15" s="915"/>
      <c r="AN15" s="915"/>
      <c r="AO15" s="916"/>
      <c r="AP15" s="2"/>
      <c r="AQ15" s="51">
        <f t="shared" si="2"/>
        <v>2</v>
      </c>
    </row>
    <row r="16" spans="2:86" ht="12" customHeight="1" x14ac:dyDescent="0.15">
      <c r="B16" s="944"/>
      <c r="C16" s="949"/>
      <c r="D16" s="947"/>
      <c r="E16" s="947"/>
      <c r="F16" s="947"/>
      <c r="G16" s="947"/>
      <c r="H16" s="947"/>
      <c r="I16" s="947"/>
      <c r="J16" s="948"/>
      <c r="K16" s="90">
        <v>6</v>
      </c>
      <c r="L16" s="904" t="s">
        <v>461</v>
      </c>
      <c r="M16" s="905"/>
      <c r="N16" s="904" t="s">
        <v>495</v>
      </c>
      <c r="O16" s="905"/>
      <c r="P16" s="904" t="s">
        <v>471</v>
      </c>
      <c r="Q16" s="905"/>
      <c r="R16" s="917" t="s">
        <v>472</v>
      </c>
      <c r="S16" s="918"/>
      <c r="T16" s="919"/>
      <c r="U16" s="904" t="s">
        <v>629</v>
      </c>
      <c r="V16" s="905"/>
      <c r="W16" s="904" t="s">
        <v>629</v>
      </c>
      <c r="X16" s="905"/>
      <c r="Y16" s="46"/>
      <c r="Z16" s="46"/>
      <c r="AA16" s="46"/>
      <c r="AB16" s="46"/>
      <c r="AC16" s="52"/>
      <c r="AD16" s="52"/>
      <c r="AE16" s="52">
        <v>0.04</v>
      </c>
      <c r="AF16" s="52"/>
      <c r="AG16" s="52"/>
      <c r="AH16" s="52"/>
      <c r="AI16" s="52"/>
      <c r="AJ16" s="52"/>
      <c r="AK16" s="914"/>
      <c r="AL16" s="915"/>
      <c r="AM16" s="915"/>
      <c r="AN16" s="915"/>
      <c r="AO16" s="916"/>
      <c r="AP16" s="2"/>
      <c r="AQ16" s="51">
        <f t="shared" si="2"/>
        <v>2</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0.15000000000000002</v>
      </c>
      <c r="AF35" s="109">
        <f t="shared" si="7"/>
        <v>0.08</v>
      </c>
      <c r="AG35" s="109">
        <f t="shared" si="7"/>
        <v>0</v>
      </c>
      <c r="AH35" s="109">
        <f t="shared" si="7"/>
        <v>0</v>
      </c>
      <c r="AI35" s="109">
        <f t="shared" si="7"/>
        <v>0</v>
      </c>
      <c r="AJ35" s="110">
        <f t="shared" si="7"/>
        <v>4.1999999999999993</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3</v>
      </c>
      <c r="AF37" s="935">
        <f t="shared" si="8"/>
        <v>1</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60" priority="2">
      <formula>$AQ11=2</formula>
    </cfRule>
  </conditionalFormatting>
  <conditionalFormatting sqref="Y29:AB29">
    <cfRule type="expression" dxfId="459" priority="11">
      <formula>$AQ28=2</formula>
    </cfRule>
  </conditionalFormatting>
  <conditionalFormatting sqref="Y30:AB31">
    <cfRule type="expression" dxfId="458" priority="9">
      <formula>$AQ28=2</formula>
    </cfRule>
  </conditionalFormatting>
  <conditionalFormatting sqref="Y32:AB32">
    <cfRule type="expression" dxfId="457" priority="7">
      <formula>$AQ29=2</formula>
    </cfRule>
  </conditionalFormatting>
  <conditionalFormatting sqref="Y33:AB33">
    <cfRule type="expression" dxfId="456" priority="5">
      <formula>$AQ29=2</formula>
    </cfRule>
  </conditionalFormatting>
  <conditionalFormatting sqref="Y34:AB34">
    <cfRule type="expression" dxfId="455" priority="3">
      <formula>$AQ29=2</formula>
    </cfRule>
  </conditionalFormatting>
  <conditionalFormatting sqref="Y11:AF28">
    <cfRule type="expression" dxfId="454" priority="1">
      <formula>$AQ11=3</formula>
    </cfRule>
  </conditionalFormatting>
  <conditionalFormatting sqref="Y29:AF29">
    <cfRule type="expression" dxfId="453" priority="12">
      <formula>$AQ28=3</formula>
    </cfRule>
  </conditionalFormatting>
  <conditionalFormatting sqref="Y30:AF31">
    <cfRule type="expression" dxfId="452" priority="10">
      <formula>$AQ28=3</formula>
    </cfRule>
  </conditionalFormatting>
  <conditionalFormatting sqref="Y32:AF32">
    <cfRule type="expression" dxfId="451" priority="8">
      <formula>$AQ29=3</formula>
    </cfRule>
  </conditionalFormatting>
  <conditionalFormatting sqref="Y33:AF33">
    <cfRule type="expression" dxfId="450" priority="6">
      <formula>$AQ29=3</formula>
    </cfRule>
  </conditionalFormatting>
  <conditionalFormatting sqref="Y34:AF34">
    <cfRule type="expression" dxfId="449" priority="4">
      <formula>$AQ29=3</formula>
    </cfRule>
  </conditionalFormatting>
  <conditionalFormatting sqref="AC11:AJ28">
    <cfRule type="expression" dxfId="448" priority="13">
      <formula>$AQ11=1</formula>
    </cfRule>
  </conditionalFormatting>
  <conditionalFormatting sqref="AC29:AJ29">
    <cfRule type="expression" dxfId="447" priority="24">
      <formula>$AQ28=1</formula>
    </cfRule>
  </conditionalFormatting>
  <conditionalFormatting sqref="AC30:AJ31">
    <cfRule type="expression" dxfId="446" priority="22">
      <formula>$AQ28=1</formula>
    </cfRule>
  </conditionalFormatting>
  <conditionalFormatting sqref="AC32:AJ32">
    <cfRule type="expression" dxfId="445" priority="20">
      <formula>$AQ29=1</formula>
    </cfRule>
  </conditionalFormatting>
  <conditionalFormatting sqref="AC33:AJ33">
    <cfRule type="expression" dxfId="444" priority="18">
      <formula>$AQ29=1</formula>
    </cfRule>
  </conditionalFormatting>
  <conditionalFormatting sqref="AC34:AJ34">
    <cfRule type="expression" dxfId="443" priority="16">
      <formula>$AQ29=1</formula>
    </cfRule>
  </conditionalFormatting>
  <conditionalFormatting sqref="AG11:AJ28">
    <cfRule type="expression" dxfId="442" priority="14">
      <formula>$AQ11=2</formula>
    </cfRule>
  </conditionalFormatting>
  <conditionalFormatting sqref="AG29:AJ29">
    <cfRule type="expression" dxfId="441" priority="23">
      <formula>$AQ28=2</formula>
    </cfRule>
  </conditionalFormatting>
  <conditionalFormatting sqref="AG30:AJ31">
    <cfRule type="expression" dxfId="440" priority="21">
      <formula>$AQ28=2</formula>
    </cfRule>
  </conditionalFormatting>
  <conditionalFormatting sqref="AG32:AJ32">
    <cfRule type="expression" dxfId="439" priority="19">
      <formula>$AQ29=2</formula>
    </cfRule>
  </conditionalFormatting>
  <conditionalFormatting sqref="AG33:AJ33">
    <cfRule type="expression" dxfId="438" priority="17">
      <formula>$AQ29=2</formula>
    </cfRule>
  </conditionalFormatting>
  <conditionalFormatting sqref="AG34:AJ34">
    <cfRule type="expression" dxfId="437" priority="15">
      <formula>$AQ29=2</formula>
    </cfRule>
  </conditionalFormatting>
  <dataValidations count="2">
    <dataValidation type="list" allowBlank="1" showInputMessage="1" showErrorMessage="1" sqref="Y11:AB34" xr:uid="{4593265C-9ADE-4301-8C68-FB5B453BC62C}">
      <formula1>"〇,"</formula1>
    </dataValidation>
    <dataValidation type="list" allowBlank="1" showInputMessage="1" showErrorMessage="1" sqref="N11:O34" xr:uid="{153AFBCB-66AF-462E-9003-7F2E705A94B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B52F9E9-4BCD-4B1E-800E-11F1CECC32C7}">
          <x14:formula1>
            <xm:f>'(参考)リスト'!$G$16:$G$19</xm:f>
          </x14:formula1>
          <xm:sqref>AM35:AO38</xm:sqref>
        </x14:dataValidation>
        <x14:dataValidation type="list" allowBlank="1" showInputMessage="1" showErrorMessage="1" xr:uid="{4C2F0D94-452C-4883-973A-DC0C352879C1}">
          <x14:formula1>
            <xm:f>'(参考)リスト'!$B$16:$B$21</xm:f>
          </x14:formula1>
          <xm:sqref>L11:M34</xm:sqref>
        </x14:dataValidation>
        <x14:dataValidation type="list" allowBlank="1" showInputMessage="1" showErrorMessage="1" xr:uid="{A3763284-2698-4F80-AEA8-4BFDD3AD41B2}">
          <x14:formula1>
            <xm:f>'(参考)リスト'!$E$16:$E$27</xm:f>
          </x14:formula1>
          <xm:sqref>R11:T34</xm:sqref>
        </x14:dataValidation>
        <x14:dataValidation type="list" allowBlank="1" showInputMessage="1" showErrorMessage="1" xr:uid="{60323715-4FA0-40E7-8C1C-BBC61004F0D7}">
          <x14:formula1>
            <xm:f>'(参考)リスト'!$D$16:$D$18</xm:f>
          </x14:formula1>
          <xm:sqref>P11:Q34</xm:sqref>
        </x14:dataValidation>
        <x14:dataValidation type="list" allowBlank="1" showInputMessage="1" showErrorMessage="1" xr:uid="{02D097C2-73E5-4D27-BCA7-517330E470FB}">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DA41F-BCD4-410C-9AB7-F8C7C67D0BD4}">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S28</v>
      </c>
      <c r="AW5" s="35">
        <f>R7</f>
        <v>8.8000000000000007</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4.9000000000000004</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803</v>
      </c>
      <c r="O7" s="915"/>
      <c r="P7" s="956" t="s">
        <v>367</v>
      </c>
      <c r="Q7" s="942"/>
      <c r="R7" s="958">
        <v>8.8000000000000007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497</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1.55</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495</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3.35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4.9000000000000004</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36" priority="2">
      <formula>$AQ11=2</formula>
    </cfRule>
  </conditionalFormatting>
  <conditionalFormatting sqref="Y29:AB29">
    <cfRule type="expression" dxfId="435" priority="11">
      <formula>$AQ28=2</formula>
    </cfRule>
  </conditionalFormatting>
  <conditionalFormatting sqref="Y30:AB31">
    <cfRule type="expression" dxfId="434" priority="9">
      <formula>$AQ28=2</formula>
    </cfRule>
  </conditionalFormatting>
  <conditionalFormatting sqref="Y32:AB32">
    <cfRule type="expression" dxfId="433" priority="7">
      <formula>$AQ29=2</formula>
    </cfRule>
  </conditionalFormatting>
  <conditionalFormatting sqref="Y33:AB33">
    <cfRule type="expression" dxfId="432" priority="5">
      <formula>$AQ29=2</formula>
    </cfRule>
  </conditionalFormatting>
  <conditionalFormatting sqref="Y34:AB34">
    <cfRule type="expression" dxfId="431" priority="3">
      <formula>$AQ29=2</formula>
    </cfRule>
  </conditionalFormatting>
  <conditionalFormatting sqref="Y11:AF28">
    <cfRule type="expression" dxfId="430" priority="1">
      <formula>$AQ11=3</formula>
    </cfRule>
  </conditionalFormatting>
  <conditionalFormatting sqref="Y29:AF29">
    <cfRule type="expression" dxfId="429" priority="12">
      <formula>$AQ28=3</formula>
    </cfRule>
  </conditionalFormatting>
  <conditionalFormatting sqref="Y30:AF31">
    <cfRule type="expression" dxfId="428" priority="10">
      <formula>$AQ28=3</formula>
    </cfRule>
  </conditionalFormatting>
  <conditionalFormatting sqref="Y32:AF32">
    <cfRule type="expression" dxfId="427" priority="8">
      <formula>$AQ29=3</formula>
    </cfRule>
  </conditionalFormatting>
  <conditionalFormatting sqref="Y33:AF33">
    <cfRule type="expression" dxfId="426" priority="6">
      <formula>$AQ29=3</formula>
    </cfRule>
  </conditionalFormatting>
  <conditionalFormatting sqref="Y34:AF34">
    <cfRule type="expression" dxfId="425" priority="4">
      <formula>$AQ29=3</formula>
    </cfRule>
  </conditionalFormatting>
  <conditionalFormatting sqref="AC11:AJ28">
    <cfRule type="expression" dxfId="424" priority="13">
      <formula>$AQ11=1</formula>
    </cfRule>
  </conditionalFormatting>
  <conditionalFormatting sqref="AC29:AJ29">
    <cfRule type="expression" dxfId="423" priority="24">
      <formula>$AQ28=1</formula>
    </cfRule>
  </conditionalFormatting>
  <conditionalFormatting sqref="AC30:AJ31">
    <cfRule type="expression" dxfId="422" priority="22">
      <formula>$AQ28=1</formula>
    </cfRule>
  </conditionalFormatting>
  <conditionalFormatting sqref="AC32:AJ32">
    <cfRule type="expression" dxfId="421" priority="20">
      <formula>$AQ29=1</formula>
    </cfRule>
  </conditionalFormatting>
  <conditionalFormatting sqref="AC33:AJ33">
    <cfRule type="expression" dxfId="420" priority="18">
      <formula>$AQ29=1</formula>
    </cfRule>
  </conditionalFormatting>
  <conditionalFormatting sqref="AC34:AJ34">
    <cfRule type="expression" dxfId="419" priority="16">
      <formula>$AQ29=1</formula>
    </cfRule>
  </conditionalFormatting>
  <conditionalFormatting sqref="AG11:AJ28">
    <cfRule type="expression" dxfId="418" priority="14">
      <formula>$AQ11=2</formula>
    </cfRule>
  </conditionalFormatting>
  <conditionalFormatting sqref="AG29:AJ29">
    <cfRule type="expression" dxfId="417" priority="23">
      <formula>$AQ28=2</formula>
    </cfRule>
  </conditionalFormatting>
  <conditionalFormatting sqref="AG30:AJ31">
    <cfRule type="expression" dxfId="416" priority="21">
      <formula>$AQ28=2</formula>
    </cfRule>
  </conditionalFormatting>
  <conditionalFormatting sqref="AG32:AJ32">
    <cfRule type="expression" dxfId="415" priority="19">
      <formula>$AQ29=2</formula>
    </cfRule>
  </conditionalFormatting>
  <conditionalFormatting sqref="AG33:AJ33">
    <cfRule type="expression" dxfId="414" priority="17">
      <formula>$AQ29=2</formula>
    </cfRule>
  </conditionalFormatting>
  <conditionalFormatting sqref="AG34:AJ34">
    <cfRule type="expression" dxfId="413" priority="15">
      <formula>$AQ29=2</formula>
    </cfRule>
  </conditionalFormatting>
  <dataValidations count="2">
    <dataValidation type="list" allowBlank="1" showInputMessage="1" showErrorMessage="1" sqref="N11:O34" xr:uid="{7F65A493-66A8-4358-9362-4EB3CA92067C}">
      <formula1>INDIRECT(L11)</formula1>
    </dataValidation>
    <dataValidation type="list" allowBlank="1" showInputMessage="1" showErrorMessage="1" sqref="Y11:AB34" xr:uid="{B014F35A-D2A2-4DA8-879E-7A04FAD0DFC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A3773E-4F02-4231-8B16-4BA384988F94}">
          <x14:formula1>
            <xm:f>'(参考)リスト'!$F$16:$F$21</xm:f>
          </x14:formula1>
          <xm:sqref>U11:X34</xm:sqref>
        </x14:dataValidation>
        <x14:dataValidation type="list" allowBlank="1" showInputMessage="1" showErrorMessage="1" xr:uid="{8DDF1848-3519-4CC8-8979-5E605C637D97}">
          <x14:formula1>
            <xm:f>'(参考)リスト'!$D$16:$D$18</xm:f>
          </x14:formula1>
          <xm:sqref>P11:Q34</xm:sqref>
        </x14:dataValidation>
        <x14:dataValidation type="list" allowBlank="1" showInputMessage="1" showErrorMessage="1" xr:uid="{BC223EB5-0E55-4700-B0F8-2F3F707E84F2}">
          <x14:formula1>
            <xm:f>'(参考)リスト'!$E$16:$E$27</xm:f>
          </x14:formula1>
          <xm:sqref>R11:T34</xm:sqref>
        </x14:dataValidation>
        <x14:dataValidation type="list" allowBlank="1" showInputMessage="1" showErrorMessage="1" xr:uid="{E9FDB7B7-B1D0-4F5A-AE3C-A58C7C9AFDB1}">
          <x14:formula1>
            <xm:f>'(参考)リスト'!$B$16:$B$21</xm:f>
          </x14:formula1>
          <xm:sqref>L11:M34</xm:sqref>
        </x14:dataValidation>
        <x14:dataValidation type="list" allowBlank="1" showInputMessage="1" showErrorMessage="1" xr:uid="{A588BA33-663D-4DDA-84F1-D86D8676DCB3}">
          <x14:formula1>
            <xm:f>'(参考)リスト'!$G$16:$G$19</xm:f>
          </x14:formula1>
          <xm:sqref>AM35:AO38</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F0EAB-5A38-4AF8-93FD-8824A427CC84}">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S29</v>
      </c>
      <c r="AW5" s="35">
        <f>R7</f>
        <v>9.1999999999999993</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11.47</v>
      </c>
      <c r="BS5" s="47">
        <f>AG35</f>
        <v>0</v>
      </c>
      <c r="BT5" s="47">
        <f>AH35</f>
        <v>0</v>
      </c>
      <c r="BU5" s="47">
        <f>AI35</f>
        <v>0</v>
      </c>
      <c r="BV5" s="47">
        <f>AJ35</f>
        <v>0.09</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805</v>
      </c>
      <c r="O7" s="915"/>
      <c r="P7" s="956" t="s">
        <v>367</v>
      </c>
      <c r="Q7" s="942"/>
      <c r="R7" s="958">
        <v>9.1999999999999993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499</v>
      </c>
      <c r="O11" s="905"/>
      <c r="P11" s="904" t="s">
        <v>471</v>
      </c>
      <c r="Q11" s="905"/>
      <c r="R11" s="844" t="s">
        <v>506</v>
      </c>
      <c r="S11" s="844"/>
      <c r="T11" s="844"/>
      <c r="U11" s="904" t="s">
        <v>623</v>
      </c>
      <c r="V11" s="905"/>
      <c r="W11" s="904" t="s">
        <v>623</v>
      </c>
      <c r="X11" s="905"/>
      <c r="Y11" s="46"/>
      <c r="Z11" s="46"/>
      <c r="AA11" s="46"/>
      <c r="AB11" s="46"/>
      <c r="AC11" s="52"/>
      <c r="AD11" s="52"/>
      <c r="AE11" s="52"/>
      <c r="AF11" s="267">
        <v>11.47</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495</v>
      </c>
      <c r="O12" s="905"/>
      <c r="P12" s="904" t="s">
        <v>480</v>
      </c>
      <c r="Q12" s="905"/>
      <c r="R12" s="844" t="s">
        <v>498</v>
      </c>
      <c r="S12" s="844"/>
      <c r="T12" s="844"/>
      <c r="U12" s="904" t="s">
        <v>622</v>
      </c>
      <c r="V12" s="905"/>
      <c r="W12" s="904" t="s">
        <v>623</v>
      </c>
      <c r="X12" s="905"/>
      <c r="Y12" s="46"/>
      <c r="Z12" s="46"/>
      <c r="AA12" s="46"/>
      <c r="AB12" s="46"/>
      <c r="AC12" s="52"/>
      <c r="AD12" s="52"/>
      <c r="AE12" s="52"/>
      <c r="AF12" s="52"/>
      <c r="AG12" s="52"/>
      <c r="AH12" s="52"/>
      <c r="AI12" s="52"/>
      <c r="AJ12" s="52">
        <v>0.09</v>
      </c>
      <c r="AK12" s="914" t="s">
        <v>923</v>
      </c>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11.47</v>
      </c>
      <c r="AG35" s="109">
        <f t="shared" si="7"/>
        <v>0</v>
      </c>
      <c r="AH35" s="109">
        <f t="shared" si="7"/>
        <v>0</v>
      </c>
      <c r="AI35" s="109">
        <f t="shared" si="7"/>
        <v>0</v>
      </c>
      <c r="AJ35" s="110">
        <f t="shared" si="7"/>
        <v>0.09</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930</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12" priority="2">
      <formula>$AQ11=2</formula>
    </cfRule>
  </conditionalFormatting>
  <conditionalFormatting sqref="Y29:AB29">
    <cfRule type="expression" dxfId="411" priority="11">
      <formula>$AQ28=2</formula>
    </cfRule>
  </conditionalFormatting>
  <conditionalFormatting sqref="Y30:AB31">
    <cfRule type="expression" dxfId="410" priority="9">
      <formula>$AQ28=2</formula>
    </cfRule>
  </conditionalFormatting>
  <conditionalFormatting sqref="Y32:AB32">
    <cfRule type="expression" dxfId="409" priority="7">
      <formula>$AQ29=2</formula>
    </cfRule>
  </conditionalFormatting>
  <conditionalFormatting sqref="Y33:AB33">
    <cfRule type="expression" dxfId="408" priority="5">
      <formula>$AQ29=2</formula>
    </cfRule>
  </conditionalFormatting>
  <conditionalFormatting sqref="Y34:AB34">
    <cfRule type="expression" dxfId="407" priority="3">
      <formula>$AQ29=2</formula>
    </cfRule>
  </conditionalFormatting>
  <conditionalFormatting sqref="Y11:AF28">
    <cfRule type="expression" dxfId="406" priority="1">
      <formula>$AQ11=3</formula>
    </cfRule>
  </conditionalFormatting>
  <conditionalFormatting sqref="Y29:AF29">
    <cfRule type="expression" dxfId="405" priority="12">
      <formula>$AQ28=3</formula>
    </cfRule>
  </conditionalFormatting>
  <conditionalFormatting sqref="Y30:AF31">
    <cfRule type="expression" dxfId="404" priority="10">
      <formula>$AQ28=3</formula>
    </cfRule>
  </conditionalFormatting>
  <conditionalFormatting sqref="Y32:AF32">
    <cfRule type="expression" dxfId="403" priority="8">
      <formula>$AQ29=3</formula>
    </cfRule>
  </conditionalFormatting>
  <conditionalFormatting sqref="Y33:AF33">
    <cfRule type="expression" dxfId="402" priority="6">
      <formula>$AQ29=3</formula>
    </cfRule>
  </conditionalFormatting>
  <conditionalFormatting sqref="Y34:AF34">
    <cfRule type="expression" dxfId="401" priority="4">
      <formula>$AQ29=3</formula>
    </cfRule>
  </conditionalFormatting>
  <conditionalFormatting sqref="AC11:AJ28">
    <cfRule type="expression" dxfId="400" priority="13">
      <formula>$AQ11=1</formula>
    </cfRule>
  </conditionalFormatting>
  <conditionalFormatting sqref="AC29:AJ29">
    <cfRule type="expression" dxfId="399" priority="24">
      <formula>$AQ28=1</formula>
    </cfRule>
  </conditionalFormatting>
  <conditionalFormatting sqref="AC30:AJ31">
    <cfRule type="expression" dxfId="398" priority="22">
      <formula>$AQ28=1</formula>
    </cfRule>
  </conditionalFormatting>
  <conditionalFormatting sqref="AC32:AJ32">
    <cfRule type="expression" dxfId="397" priority="20">
      <formula>$AQ29=1</formula>
    </cfRule>
  </conditionalFormatting>
  <conditionalFormatting sqref="AC33:AJ33">
    <cfRule type="expression" dxfId="396" priority="18">
      <formula>$AQ29=1</formula>
    </cfRule>
  </conditionalFormatting>
  <conditionalFormatting sqref="AC34:AJ34">
    <cfRule type="expression" dxfId="395" priority="16">
      <formula>$AQ29=1</formula>
    </cfRule>
  </conditionalFormatting>
  <conditionalFormatting sqref="AG11:AJ28">
    <cfRule type="expression" dxfId="394" priority="14">
      <formula>$AQ11=2</formula>
    </cfRule>
  </conditionalFormatting>
  <conditionalFormatting sqref="AG29:AJ29">
    <cfRule type="expression" dxfId="393" priority="23">
      <formula>$AQ28=2</formula>
    </cfRule>
  </conditionalFormatting>
  <conditionalFormatting sqref="AG30:AJ31">
    <cfRule type="expression" dxfId="392" priority="21">
      <formula>$AQ28=2</formula>
    </cfRule>
  </conditionalFormatting>
  <conditionalFormatting sqref="AG32:AJ32">
    <cfRule type="expression" dxfId="391" priority="19">
      <formula>$AQ29=2</formula>
    </cfRule>
  </conditionalFormatting>
  <conditionalFormatting sqref="AG33:AJ33">
    <cfRule type="expression" dxfId="390" priority="17">
      <formula>$AQ29=2</formula>
    </cfRule>
  </conditionalFormatting>
  <conditionalFormatting sqref="AG34:AJ34">
    <cfRule type="expression" dxfId="389" priority="15">
      <formula>$AQ29=2</formula>
    </cfRule>
  </conditionalFormatting>
  <dataValidations count="2">
    <dataValidation type="list" allowBlank="1" showInputMessage="1" showErrorMessage="1" sqref="Y11:AB34" xr:uid="{5C7CD5AC-B6B9-4729-BEE4-AF0DAF93F5C8}">
      <formula1>"〇,"</formula1>
    </dataValidation>
    <dataValidation type="list" allowBlank="1" showInputMessage="1" showErrorMessage="1" sqref="N11:O34" xr:uid="{CD29033A-FA6F-41CC-B7D1-80D5F6C0235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239D1F6-50CB-4EA6-8C88-35EC5B4A1FEB}">
          <x14:formula1>
            <xm:f>'(参考)リスト'!$G$16:$G$19</xm:f>
          </x14:formula1>
          <xm:sqref>AM35:AO38</xm:sqref>
        </x14:dataValidation>
        <x14:dataValidation type="list" allowBlank="1" showInputMessage="1" showErrorMessage="1" xr:uid="{7CC6A6C6-A669-4EDF-863F-E323184F2887}">
          <x14:formula1>
            <xm:f>'(参考)リスト'!$B$16:$B$21</xm:f>
          </x14:formula1>
          <xm:sqref>L11:M34</xm:sqref>
        </x14:dataValidation>
        <x14:dataValidation type="list" allowBlank="1" showInputMessage="1" showErrorMessage="1" xr:uid="{6178FBE8-B9F4-4CDF-9F6D-CEF7BD450DA7}">
          <x14:formula1>
            <xm:f>'(参考)リスト'!$E$16:$E$27</xm:f>
          </x14:formula1>
          <xm:sqref>R11:T34</xm:sqref>
        </x14:dataValidation>
        <x14:dataValidation type="list" allowBlank="1" showInputMessage="1" showErrorMessage="1" xr:uid="{DAE6388B-CDE6-4B75-9A62-499E2C133626}">
          <x14:formula1>
            <xm:f>'(参考)リスト'!$D$16:$D$18</xm:f>
          </x14:formula1>
          <xm:sqref>P11:Q34</xm:sqref>
        </x14:dataValidation>
        <x14:dataValidation type="list" allowBlank="1" showInputMessage="1" showErrorMessage="1" xr:uid="{66B9C47F-13E8-4068-A689-6773DA5720B5}">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5C7F-8E9D-4FAC-87C1-8F25BE26E077}">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S30</v>
      </c>
      <c r="AW5" s="35">
        <f>R7</f>
        <v>9</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5.64</v>
      </c>
      <c r="BS5" s="47">
        <f>AG35</f>
        <v>0</v>
      </c>
      <c r="BT5" s="47">
        <f>AH35</f>
        <v>0</v>
      </c>
      <c r="BU5" s="47">
        <f>AI35</f>
        <v>0</v>
      </c>
      <c r="BV5" s="47">
        <f>AJ35</f>
        <v>4.9000000000000004</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807</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499</v>
      </c>
      <c r="O11" s="905"/>
      <c r="P11" s="904" t="s">
        <v>471</v>
      </c>
      <c r="Q11" s="905"/>
      <c r="R11" s="844" t="s">
        <v>506</v>
      </c>
      <c r="S11" s="844"/>
      <c r="T11" s="844"/>
      <c r="U11" s="904" t="s">
        <v>623</v>
      </c>
      <c r="V11" s="905"/>
      <c r="W11" s="904" t="s">
        <v>623</v>
      </c>
      <c r="X11" s="905"/>
      <c r="Y11" s="46"/>
      <c r="Z11" s="46"/>
      <c r="AA11" s="46"/>
      <c r="AB11" s="46"/>
      <c r="AC11" s="52"/>
      <c r="AD11" s="52"/>
      <c r="AE11" s="52"/>
      <c r="AF11" s="52">
        <v>5.64</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480</v>
      </c>
      <c r="Q13" s="905"/>
      <c r="R13" s="844" t="s">
        <v>500</v>
      </c>
      <c r="S13" s="844"/>
      <c r="T13" s="844"/>
      <c r="U13" s="904" t="s">
        <v>622</v>
      </c>
      <c r="V13" s="905"/>
      <c r="W13" s="904" t="s">
        <v>623</v>
      </c>
      <c r="X13" s="905"/>
      <c r="Y13" s="46"/>
      <c r="Z13" s="46"/>
      <c r="AA13" s="46"/>
      <c r="AB13" s="46"/>
      <c r="AC13" s="52"/>
      <c r="AD13" s="52"/>
      <c r="AE13" s="52"/>
      <c r="AF13" s="52"/>
      <c r="AG13" s="52"/>
      <c r="AH13" s="52"/>
      <c r="AI13" s="52"/>
      <c r="AJ13" s="52">
        <v>1.9</v>
      </c>
      <c r="AK13" s="914" t="s">
        <v>923</v>
      </c>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5.64</v>
      </c>
      <c r="AG35" s="109">
        <f t="shared" si="7"/>
        <v>0</v>
      </c>
      <c r="AH35" s="109">
        <f t="shared" si="7"/>
        <v>0</v>
      </c>
      <c r="AI35" s="109">
        <f t="shared" si="7"/>
        <v>0</v>
      </c>
      <c r="AJ35" s="110">
        <f t="shared" si="7"/>
        <v>4.9000000000000004</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88" priority="2">
      <formula>$AQ11=2</formula>
    </cfRule>
  </conditionalFormatting>
  <conditionalFormatting sqref="Y29:AB29">
    <cfRule type="expression" dxfId="387" priority="11">
      <formula>$AQ28=2</formula>
    </cfRule>
  </conditionalFormatting>
  <conditionalFormatting sqref="Y30:AB31">
    <cfRule type="expression" dxfId="386" priority="9">
      <formula>$AQ28=2</formula>
    </cfRule>
  </conditionalFormatting>
  <conditionalFormatting sqref="Y32:AB32">
    <cfRule type="expression" dxfId="385" priority="7">
      <formula>$AQ29=2</formula>
    </cfRule>
  </conditionalFormatting>
  <conditionalFormatting sqref="Y33:AB33">
    <cfRule type="expression" dxfId="384" priority="5">
      <formula>$AQ29=2</formula>
    </cfRule>
  </conditionalFormatting>
  <conditionalFormatting sqref="Y34:AB34">
    <cfRule type="expression" dxfId="383" priority="3">
      <formula>$AQ29=2</formula>
    </cfRule>
  </conditionalFormatting>
  <conditionalFormatting sqref="Y11:AF28">
    <cfRule type="expression" dxfId="382" priority="1">
      <formula>$AQ11=3</formula>
    </cfRule>
  </conditionalFormatting>
  <conditionalFormatting sqref="Y29:AF29">
    <cfRule type="expression" dxfId="381" priority="12">
      <formula>$AQ28=3</formula>
    </cfRule>
  </conditionalFormatting>
  <conditionalFormatting sqref="Y30:AF31">
    <cfRule type="expression" dxfId="380" priority="10">
      <formula>$AQ28=3</formula>
    </cfRule>
  </conditionalFormatting>
  <conditionalFormatting sqref="Y32:AF32">
    <cfRule type="expression" dxfId="379" priority="8">
      <formula>$AQ29=3</formula>
    </cfRule>
  </conditionalFormatting>
  <conditionalFormatting sqref="Y33:AF33">
    <cfRule type="expression" dxfId="378" priority="6">
      <formula>$AQ29=3</formula>
    </cfRule>
  </conditionalFormatting>
  <conditionalFormatting sqref="Y34:AF34">
    <cfRule type="expression" dxfId="377" priority="4">
      <formula>$AQ29=3</formula>
    </cfRule>
  </conditionalFormatting>
  <conditionalFormatting sqref="AC11:AJ28">
    <cfRule type="expression" dxfId="376" priority="13">
      <formula>$AQ11=1</formula>
    </cfRule>
  </conditionalFormatting>
  <conditionalFormatting sqref="AC29:AJ29">
    <cfRule type="expression" dxfId="375" priority="24">
      <formula>$AQ28=1</formula>
    </cfRule>
  </conditionalFormatting>
  <conditionalFormatting sqref="AC30:AJ31">
    <cfRule type="expression" dxfId="374" priority="22">
      <formula>$AQ28=1</formula>
    </cfRule>
  </conditionalFormatting>
  <conditionalFormatting sqref="AC32:AJ32">
    <cfRule type="expression" dxfId="373" priority="20">
      <formula>$AQ29=1</formula>
    </cfRule>
  </conditionalFormatting>
  <conditionalFormatting sqref="AC33:AJ33">
    <cfRule type="expression" dxfId="372" priority="18">
      <formula>$AQ29=1</formula>
    </cfRule>
  </conditionalFormatting>
  <conditionalFormatting sqref="AC34:AJ34">
    <cfRule type="expression" dxfId="371" priority="16">
      <formula>$AQ29=1</formula>
    </cfRule>
  </conditionalFormatting>
  <conditionalFormatting sqref="AG11:AJ28">
    <cfRule type="expression" dxfId="370" priority="14">
      <formula>$AQ11=2</formula>
    </cfRule>
  </conditionalFormatting>
  <conditionalFormatting sqref="AG29:AJ29">
    <cfRule type="expression" dxfId="369" priority="23">
      <formula>$AQ28=2</formula>
    </cfRule>
  </conditionalFormatting>
  <conditionalFormatting sqref="AG30:AJ31">
    <cfRule type="expression" dxfId="368" priority="21">
      <formula>$AQ28=2</formula>
    </cfRule>
  </conditionalFormatting>
  <conditionalFormatting sqref="AG32:AJ32">
    <cfRule type="expression" dxfId="367" priority="19">
      <formula>$AQ29=2</formula>
    </cfRule>
  </conditionalFormatting>
  <conditionalFormatting sqref="AG33:AJ33">
    <cfRule type="expression" dxfId="366" priority="17">
      <formula>$AQ29=2</formula>
    </cfRule>
  </conditionalFormatting>
  <conditionalFormatting sqref="AG34:AJ34">
    <cfRule type="expression" dxfId="365" priority="15">
      <formula>$AQ29=2</formula>
    </cfRule>
  </conditionalFormatting>
  <dataValidations count="2">
    <dataValidation type="list" allowBlank="1" showInputMessage="1" showErrorMessage="1" sqref="N11:O34" xr:uid="{151EF66F-12D1-4A69-9DCF-1677D5B59130}">
      <formula1>INDIRECT(L11)</formula1>
    </dataValidation>
    <dataValidation type="list" allowBlank="1" showInputMessage="1" showErrorMessage="1" sqref="Y11:AB34" xr:uid="{DA24CFE9-1573-4A77-BFA8-6A44167C937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79D1E2-57EE-4BEB-9654-BDF54728A336}">
          <x14:formula1>
            <xm:f>'(参考)リスト'!$F$16:$F$21</xm:f>
          </x14:formula1>
          <xm:sqref>U11:X34</xm:sqref>
        </x14:dataValidation>
        <x14:dataValidation type="list" allowBlank="1" showInputMessage="1" showErrorMessage="1" xr:uid="{CCBBBA41-E406-49C4-BF0A-A42401A7C296}">
          <x14:formula1>
            <xm:f>'(参考)リスト'!$D$16:$D$18</xm:f>
          </x14:formula1>
          <xm:sqref>P11:Q34</xm:sqref>
        </x14:dataValidation>
        <x14:dataValidation type="list" allowBlank="1" showInputMessage="1" showErrorMessage="1" xr:uid="{826F8239-B50E-4175-9BE7-8FF629BA37B5}">
          <x14:formula1>
            <xm:f>'(参考)リスト'!$E$16:$E$27</xm:f>
          </x14:formula1>
          <xm:sqref>R11:T34</xm:sqref>
        </x14:dataValidation>
        <x14:dataValidation type="list" allowBlank="1" showInputMessage="1" showErrorMessage="1" xr:uid="{372DB7AB-3DD7-40CA-9C4E-BB5EC45FC560}">
          <x14:formula1>
            <xm:f>'(参考)リスト'!$B$16:$B$21</xm:f>
          </x14:formula1>
          <xm:sqref>L11:M34</xm:sqref>
        </x14:dataValidation>
        <x14:dataValidation type="list" allowBlank="1" showInputMessage="1" showErrorMessage="1" xr:uid="{59260A58-971B-409E-84C6-893E656D29BA}">
          <x14:formula1>
            <xm:f>'(参考)リスト'!$G$16:$G$19</xm:f>
          </x14:formula1>
          <xm:sqref>AM35:AO38</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1550D-3DF6-4EA7-8E17-CC1ED8AA797B}">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S31</v>
      </c>
      <c r="AW5" s="35">
        <f>R7</f>
        <v>8.8000000000000007</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4</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0.78</v>
      </c>
      <c r="BS5" s="47">
        <f>AG35</f>
        <v>0</v>
      </c>
      <c r="BT5" s="47">
        <f>AH35</f>
        <v>0</v>
      </c>
      <c r="BU5" s="47">
        <f>AI35</f>
        <v>0</v>
      </c>
      <c r="BV5" s="47">
        <f>AJ35</f>
        <v>7.32</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812</v>
      </c>
      <c r="O7" s="915"/>
      <c r="P7" s="956" t="s">
        <v>367</v>
      </c>
      <c r="Q7" s="942"/>
      <c r="R7" s="958">
        <v>8.8000000000000007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497</v>
      </c>
      <c r="O11" s="905"/>
      <c r="P11" s="904" t="s">
        <v>471</v>
      </c>
      <c r="Q11" s="905"/>
      <c r="R11" s="844" t="s">
        <v>506</v>
      </c>
      <c r="S11" s="844"/>
      <c r="T11" s="844"/>
      <c r="U11" s="904" t="s">
        <v>623</v>
      </c>
      <c r="V11" s="905"/>
      <c r="W11" s="904" t="s">
        <v>623</v>
      </c>
      <c r="X11" s="905"/>
      <c r="Y11" s="46"/>
      <c r="Z11" s="46"/>
      <c r="AA11" s="46"/>
      <c r="AB11" s="46"/>
      <c r="AC11" s="52"/>
      <c r="AD11" s="52"/>
      <c r="AE11" s="52"/>
      <c r="AF11" s="52">
        <v>0.78</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1.25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4.4000000000000004</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489</v>
      </c>
      <c r="M14" s="905"/>
      <c r="N14" s="904" t="s">
        <v>512</v>
      </c>
      <c r="O14" s="905"/>
      <c r="P14" s="904"/>
      <c r="Q14" s="905"/>
      <c r="R14" s="917" t="s">
        <v>506</v>
      </c>
      <c r="S14" s="918"/>
      <c r="T14" s="919"/>
      <c r="U14" s="904"/>
      <c r="V14" s="905"/>
      <c r="W14" s="904"/>
      <c r="X14" s="905"/>
      <c r="Y14" s="46"/>
      <c r="Z14" s="46"/>
      <c r="AA14" s="46"/>
      <c r="AB14" s="46"/>
      <c r="AC14" s="52"/>
      <c r="AD14" s="52"/>
      <c r="AE14" s="52"/>
      <c r="AF14" s="52"/>
      <c r="AG14" s="52"/>
      <c r="AH14" s="52"/>
      <c r="AI14" s="52"/>
      <c r="AJ14" s="52"/>
      <c r="AK14" s="904" t="s">
        <v>945</v>
      </c>
      <c r="AL14" s="985"/>
      <c r="AM14" s="985"/>
      <c r="AN14" s="985"/>
      <c r="AO14" s="905"/>
      <c r="AP14" s="2"/>
      <c r="AQ14" s="51">
        <f t="shared" si="2"/>
        <v>1</v>
      </c>
    </row>
    <row r="15" spans="2:86" ht="12" customHeight="1" x14ac:dyDescent="0.15">
      <c r="B15" s="944"/>
      <c r="C15" s="949"/>
      <c r="D15" s="947"/>
      <c r="E15" s="947"/>
      <c r="F15" s="947"/>
      <c r="G15" s="947"/>
      <c r="H15" s="947"/>
      <c r="I15" s="947"/>
      <c r="J15" s="948"/>
      <c r="K15" s="90">
        <v>5</v>
      </c>
      <c r="L15" s="904" t="s">
        <v>461</v>
      </c>
      <c r="M15" s="905"/>
      <c r="N15" s="904" t="s">
        <v>462</v>
      </c>
      <c r="O15" s="905"/>
      <c r="P15" s="904" t="s">
        <v>480</v>
      </c>
      <c r="Q15" s="905"/>
      <c r="R15" s="917" t="s">
        <v>498</v>
      </c>
      <c r="S15" s="918"/>
      <c r="T15" s="919"/>
      <c r="U15" s="904" t="s">
        <v>622</v>
      </c>
      <c r="V15" s="905"/>
      <c r="W15" s="904" t="s">
        <v>623</v>
      </c>
      <c r="X15" s="905"/>
      <c r="Y15" s="46"/>
      <c r="Z15" s="46"/>
      <c r="AA15" s="46"/>
      <c r="AB15" s="46"/>
      <c r="AC15" s="52"/>
      <c r="AD15" s="52"/>
      <c r="AE15" s="52"/>
      <c r="AF15" s="52"/>
      <c r="AG15" s="52"/>
      <c r="AH15" s="52"/>
      <c r="AI15" s="52"/>
      <c r="AJ15" s="52">
        <v>0.12</v>
      </c>
      <c r="AK15" s="914" t="s">
        <v>923</v>
      </c>
      <c r="AL15" s="915"/>
      <c r="AM15" s="915"/>
      <c r="AN15" s="915"/>
      <c r="AO15" s="916"/>
      <c r="AP15" s="2"/>
      <c r="AQ15" s="51">
        <f t="shared" si="2"/>
        <v>3</v>
      </c>
    </row>
    <row r="16" spans="2:86" ht="12" customHeight="1" x14ac:dyDescent="0.15">
      <c r="B16" s="944"/>
      <c r="C16" s="949"/>
      <c r="D16" s="947"/>
      <c r="E16" s="947"/>
      <c r="F16" s="947"/>
      <c r="G16" s="947"/>
      <c r="H16" s="947"/>
      <c r="I16" s="947"/>
      <c r="J16" s="948"/>
      <c r="K16" s="90">
        <v>6</v>
      </c>
      <c r="L16" s="904" t="s">
        <v>461</v>
      </c>
      <c r="M16" s="905"/>
      <c r="N16" s="904" t="s">
        <v>462</v>
      </c>
      <c r="O16" s="905"/>
      <c r="P16" s="904" t="s">
        <v>480</v>
      </c>
      <c r="Q16" s="905"/>
      <c r="R16" s="917" t="s">
        <v>500</v>
      </c>
      <c r="S16" s="918"/>
      <c r="T16" s="919"/>
      <c r="U16" s="904" t="s">
        <v>622</v>
      </c>
      <c r="V16" s="905"/>
      <c r="W16" s="904" t="s">
        <v>623</v>
      </c>
      <c r="X16" s="905"/>
      <c r="Y16" s="46"/>
      <c r="Z16" s="46"/>
      <c r="AA16" s="46"/>
      <c r="AB16" s="46"/>
      <c r="AC16" s="52"/>
      <c r="AD16" s="52"/>
      <c r="AE16" s="52"/>
      <c r="AF16" s="52"/>
      <c r="AG16" s="52"/>
      <c r="AH16" s="52"/>
      <c r="AI16" s="52"/>
      <c r="AJ16" s="52">
        <v>1.55</v>
      </c>
      <c r="AK16" s="914" t="s">
        <v>923</v>
      </c>
      <c r="AL16" s="915"/>
      <c r="AM16" s="915"/>
      <c r="AN16" s="915"/>
      <c r="AO16" s="916"/>
      <c r="AP16" s="2"/>
      <c r="AQ16" s="51">
        <f t="shared" si="2"/>
        <v>3</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0.78</v>
      </c>
      <c r="AG35" s="109">
        <f t="shared" si="7"/>
        <v>0</v>
      </c>
      <c r="AH35" s="109">
        <f t="shared" si="7"/>
        <v>0</v>
      </c>
      <c r="AI35" s="109">
        <f t="shared" si="7"/>
        <v>0</v>
      </c>
      <c r="AJ35" s="110">
        <f t="shared" si="7"/>
        <v>7.32</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4</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930</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64" priority="2">
      <formula>$AQ11=2</formula>
    </cfRule>
  </conditionalFormatting>
  <conditionalFormatting sqref="Y29:AB29">
    <cfRule type="expression" dxfId="363" priority="11">
      <formula>$AQ28=2</formula>
    </cfRule>
  </conditionalFormatting>
  <conditionalFormatting sqref="Y30:AB31">
    <cfRule type="expression" dxfId="362" priority="9">
      <formula>$AQ28=2</formula>
    </cfRule>
  </conditionalFormatting>
  <conditionalFormatting sqref="Y32:AB32">
    <cfRule type="expression" dxfId="361" priority="7">
      <formula>$AQ29=2</formula>
    </cfRule>
  </conditionalFormatting>
  <conditionalFormatting sqref="Y33:AB33">
    <cfRule type="expression" dxfId="360" priority="5">
      <formula>$AQ29=2</formula>
    </cfRule>
  </conditionalFormatting>
  <conditionalFormatting sqref="Y34:AB34">
    <cfRule type="expression" dxfId="359" priority="3">
      <formula>$AQ29=2</formula>
    </cfRule>
  </conditionalFormatting>
  <conditionalFormatting sqref="Y11:AF28">
    <cfRule type="expression" dxfId="358" priority="1">
      <formula>$AQ11=3</formula>
    </cfRule>
  </conditionalFormatting>
  <conditionalFormatting sqref="Y29:AF29">
    <cfRule type="expression" dxfId="357" priority="12">
      <formula>$AQ28=3</formula>
    </cfRule>
  </conditionalFormatting>
  <conditionalFormatting sqref="Y30:AF31">
    <cfRule type="expression" dxfId="356" priority="10">
      <formula>$AQ28=3</formula>
    </cfRule>
  </conditionalFormatting>
  <conditionalFormatting sqref="Y32:AF32">
    <cfRule type="expression" dxfId="355" priority="8">
      <formula>$AQ29=3</formula>
    </cfRule>
  </conditionalFormatting>
  <conditionalFormatting sqref="Y33:AF33">
    <cfRule type="expression" dxfId="354" priority="6">
      <formula>$AQ29=3</formula>
    </cfRule>
  </conditionalFormatting>
  <conditionalFormatting sqref="Y34:AF34">
    <cfRule type="expression" dxfId="353" priority="4">
      <formula>$AQ29=3</formula>
    </cfRule>
  </conditionalFormatting>
  <conditionalFormatting sqref="AC11:AJ28">
    <cfRule type="expression" dxfId="352" priority="13">
      <formula>$AQ11=1</formula>
    </cfRule>
  </conditionalFormatting>
  <conditionalFormatting sqref="AC29:AJ29">
    <cfRule type="expression" dxfId="351" priority="24">
      <formula>$AQ28=1</formula>
    </cfRule>
  </conditionalFormatting>
  <conditionalFormatting sqref="AC30:AJ31">
    <cfRule type="expression" dxfId="350" priority="22">
      <formula>$AQ28=1</formula>
    </cfRule>
  </conditionalFormatting>
  <conditionalFormatting sqref="AC32:AJ32">
    <cfRule type="expression" dxfId="349" priority="20">
      <formula>$AQ29=1</formula>
    </cfRule>
  </conditionalFormatting>
  <conditionalFormatting sqref="AC33:AJ33">
    <cfRule type="expression" dxfId="348" priority="18">
      <formula>$AQ29=1</formula>
    </cfRule>
  </conditionalFormatting>
  <conditionalFormatting sqref="AC34:AJ34">
    <cfRule type="expression" dxfId="347" priority="16">
      <formula>$AQ29=1</formula>
    </cfRule>
  </conditionalFormatting>
  <conditionalFormatting sqref="AG11:AJ28">
    <cfRule type="expression" dxfId="346" priority="14">
      <formula>$AQ11=2</formula>
    </cfRule>
  </conditionalFormatting>
  <conditionalFormatting sqref="AG29:AJ29">
    <cfRule type="expression" dxfId="345" priority="23">
      <formula>$AQ28=2</formula>
    </cfRule>
  </conditionalFormatting>
  <conditionalFormatting sqref="AG30:AJ31">
    <cfRule type="expression" dxfId="344" priority="21">
      <formula>$AQ28=2</formula>
    </cfRule>
  </conditionalFormatting>
  <conditionalFormatting sqref="AG32:AJ32">
    <cfRule type="expression" dxfId="343" priority="19">
      <formula>$AQ29=2</formula>
    </cfRule>
  </conditionalFormatting>
  <conditionalFormatting sqref="AG33:AJ33">
    <cfRule type="expression" dxfId="342" priority="17">
      <formula>$AQ29=2</formula>
    </cfRule>
  </conditionalFormatting>
  <conditionalFormatting sqref="AG34:AJ34">
    <cfRule type="expression" dxfId="341" priority="15">
      <formula>$AQ29=2</formula>
    </cfRule>
  </conditionalFormatting>
  <dataValidations count="2">
    <dataValidation type="list" allowBlank="1" showInputMessage="1" showErrorMessage="1" sqref="Y11:AB34" xr:uid="{A0F0EE8D-DCA5-49A1-AD4A-3992D87EAA6B}">
      <formula1>"〇,"</formula1>
    </dataValidation>
    <dataValidation type="list" allowBlank="1" showInputMessage="1" showErrorMessage="1" sqref="N11:O34" xr:uid="{D7E46519-DA35-4F77-8F29-B2E7F0FA36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8BF6CC-0C48-4644-B0A2-36E4E38CA7D4}">
          <x14:formula1>
            <xm:f>'(参考)リスト'!$G$16:$G$19</xm:f>
          </x14:formula1>
          <xm:sqref>AM35:AO38</xm:sqref>
        </x14:dataValidation>
        <x14:dataValidation type="list" allowBlank="1" showInputMessage="1" showErrorMessage="1" xr:uid="{435748C0-D40A-402F-9A0A-4E1CD759BA9E}">
          <x14:formula1>
            <xm:f>'(参考)リスト'!$B$16:$B$21</xm:f>
          </x14:formula1>
          <xm:sqref>L11:M34</xm:sqref>
        </x14:dataValidation>
        <x14:dataValidation type="list" allowBlank="1" showInputMessage="1" showErrorMessage="1" xr:uid="{E30D5F70-6E9B-4E11-A989-945E2C761DE7}">
          <x14:formula1>
            <xm:f>'(参考)リスト'!$E$16:$E$27</xm:f>
          </x14:formula1>
          <xm:sqref>R11:T34</xm:sqref>
        </x14:dataValidation>
        <x14:dataValidation type="list" allowBlank="1" showInputMessage="1" showErrorMessage="1" xr:uid="{2D21917C-922E-455D-9573-6D5A246D807D}">
          <x14:formula1>
            <xm:f>'(参考)リスト'!$D$16:$D$18</xm:f>
          </x14:formula1>
          <xm:sqref>P11:Q34</xm:sqref>
        </x14:dataValidation>
        <x14:dataValidation type="list" allowBlank="1" showInputMessage="1" showErrorMessage="1" xr:uid="{6455C151-C3F0-4DB8-B5F5-DA674270EB1D}">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1005-11E5-4B32-9F22-2A43A4FBCAEC}">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S32</v>
      </c>
      <c r="AW5" s="35">
        <f>R7</f>
        <v>9</v>
      </c>
      <c r="AX5" s="47" t="str">
        <f>AM35</f>
        <v>Ⅱ</v>
      </c>
      <c r="AY5" s="47">
        <f>Y37</f>
        <v>0</v>
      </c>
      <c r="AZ5" s="47">
        <f t="shared" ref="AZ5:BJ5" si="0">Z37</f>
        <v>0</v>
      </c>
      <c r="BA5" s="47">
        <f t="shared" si="0"/>
        <v>0</v>
      </c>
      <c r="BB5" s="47">
        <f>AB37</f>
        <v>1</v>
      </c>
      <c r="BC5" s="47">
        <f t="shared" si="0"/>
        <v>0</v>
      </c>
      <c r="BD5" s="47">
        <f>AD37</f>
        <v>0</v>
      </c>
      <c r="BE5" s="47">
        <f>AE37</f>
        <v>0</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f>IF(Y37+Z37+AA37&gt;0,"",IF(AB37&gt;0,R7,""))</f>
        <v>9</v>
      </c>
      <c r="BO5" s="47">
        <f>AC35</f>
        <v>0</v>
      </c>
      <c r="BP5" s="47">
        <f t="shared" ref="BP5:BQ5" si="1">AD35</f>
        <v>0</v>
      </c>
      <c r="BQ5" s="47">
        <f t="shared" si="1"/>
        <v>0</v>
      </c>
      <c r="BR5" s="47">
        <f>AF35</f>
        <v>0</v>
      </c>
      <c r="BS5" s="47">
        <f>AG35</f>
        <v>0</v>
      </c>
      <c r="BT5" s="47">
        <f>AH35</f>
        <v>0</v>
      </c>
      <c r="BU5" s="47">
        <f>AI35</f>
        <v>0</v>
      </c>
      <c r="BV5" s="47">
        <f>AJ35</f>
        <v>2.8</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820</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2.8</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489</v>
      </c>
      <c r="M12" s="905"/>
      <c r="N12" s="904" t="s">
        <v>512</v>
      </c>
      <c r="O12" s="905"/>
      <c r="P12" s="904"/>
      <c r="Q12" s="905"/>
      <c r="R12" s="844" t="s">
        <v>506</v>
      </c>
      <c r="S12" s="844"/>
      <c r="T12" s="844"/>
      <c r="U12" s="904"/>
      <c r="V12" s="905"/>
      <c r="W12" s="904"/>
      <c r="X12" s="905"/>
      <c r="Y12" s="46"/>
      <c r="Z12" s="46"/>
      <c r="AA12" s="46"/>
      <c r="AB12" s="46"/>
      <c r="AC12" s="52"/>
      <c r="AD12" s="52"/>
      <c r="AE12" s="52"/>
      <c r="AF12" s="52"/>
      <c r="AG12" s="52"/>
      <c r="AH12" s="52"/>
      <c r="AI12" s="52"/>
      <c r="AJ12" s="52"/>
      <c r="AK12" s="904" t="s">
        <v>945</v>
      </c>
      <c r="AL12" s="985"/>
      <c r="AM12" s="985"/>
      <c r="AN12" s="985"/>
      <c r="AO12" s="905"/>
      <c r="AP12" s="2"/>
      <c r="AQ12" s="51">
        <f>IF(P12="材質劣化",2,IF(P12="漏水",3,1))</f>
        <v>1</v>
      </c>
    </row>
    <row r="13" spans="2:86" ht="12" customHeight="1" x14ac:dyDescent="0.15">
      <c r="B13" s="944"/>
      <c r="C13" s="949"/>
      <c r="D13" s="947"/>
      <c r="E13" s="947"/>
      <c r="F13" s="947"/>
      <c r="G13" s="947"/>
      <c r="H13" s="947"/>
      <c r="I13" s="947"/>
      <c r="J13" s="948"/>
      <c r="K13" s="90">
        <v>3</v>
      </c>
      <c r="L13" s="904" t="s">
        <v>489</v>
      </c>
      <c r="M13" s="905"/>
      <c r="N13" s="904" t="s">
        <v>512</v>
      </c>
      <c r="O13" s="905"/>
      <c r="P13" s="904"/>
      <c r="Q13" s="905"/>
      <c r="R13" s="917" t="s">
        <v>506</v>
      </c>
      <c r="S13" s="918"/>
      <c r="T13" s="919"/>
      <c r="U13" s="904"/>
      <c r="V13" s="905"/>
      <c r="W13" s="904"/>
      <c r="X13" s="905"/>
      <c r="Y13" s="46"/>
      <c r="Z13" s="46"/>
      <c r="AA13" s="46"/>
      <c r="AB13" s="46"/>
      <c r="AC13" s="52"/>
      <c r="AD13" s="52"/>
      <c r="AE13" s="52"/>
      <c r="AF13" s="52"/>
      <c r="AG13" s="52"/>
      <c r="AH13" s="52"/>
      <c r="AI13" s="52"/>
      <c r="AJ13" s="52"/>
      <c r="AK13" s="914" t="s">
        <v>943</v>
      </c>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v>4</v>
      </c>
      <c r="L14" s="904" t="s">
        <v>461</v>
      </c>
      <c r="M14" s="905"/>
      <c r="N14" s="904" t="s">
        <v>499</v>
      </c>
      <c r="O14" s="905"/>
      <c r="P14" s="904" t="s">
        <v>463</v>
      </c>
      <c r="Q14" s="905"/>
      <c r="R14" s="917" t="s">
        <v>487</v>
      </c>
      <c r="S14" s="918"/>
      <c r="T14" s="919"/>
      <c r="U14" s="904" t="s">
        <v>622</v>
      </c>
      <c r="V14" s="905"/>
      <c r="W14" s="904" t="s">
        <v>623</v>
      </c>
      <c r="X14" s="905"/>
      <c r="Y14" s="46"/>
      <c r="Z14" s="46"/>
      <c r="AA14" s="46"/>
      <c r="AB14" s="46" t="s">
        <v>920</v>
      </c>
      <c r="AC14" s="52"/>
      <c r="AD14" s="52"/>
      <c r="AE14" s="52"/>
      <c r="AF14" s="52"/>
      <c r="AG14" s="52"/>
      <c r="AH14" s="52"/>
      <c r="AI14" s="52"/>
      <c r="AJ14" s="52"/>
      <c r="AK14" s="914" t="s">
        <v>926</v>
      </c>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2.8</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1</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931</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40" priority="2">
      <formula>$AQ11=2</formula>
    </cfRule>
  </conditionalFormatting>
  <conditionalFormatting sqref="Y29:AB29">
    <cfRule type="expression" dxfId="339" priority="11">
      <formula>$AQ28=2</formula>
    </cfRule>
  </conditionalFormatting>
  <conditionalFormatting sqref="Y30:AB31">
    <cfRule type="expression" dxfId="338" priority="9">
      <formula>$AQ28=2</formula>
    </cfRule>
  </conditionalFormatting>
  <conditionalFormatting sqref="Y32:AB32">
    <cfRule type="expression" dxfId="337" priority="7">
      <formula>$AQ29=2</formula>
    </cfRule>
  </conditionalFormatting>
  <conditionalFormatting sqref="Y33:AB33">
    <cfRule type="expression" dxfId="336" priority="5">
      <formula>$AQ29=2</formula>
    </cfRule>
  </conditionalFormatting>
  <conditionalFormatting sqref="Y34:AB34">
    <cfRule type="expression" dxfId="335" priority="3">
      <formula>$AQ29=2</formula>
    </cfRule>
  </conditionalFormatting>
  <conditionalFormatting sqref="Y11:AF28">
    <cfRule type="expression" dxfId="334" priority="1">
      <formula>$AQ11=3</formula>
    </cfRule>
  </conditionalFormatting>
  <conditionalFormatting sqref="Y29:AF29">
    <cfRule type="expression" dxfId="333" priority="12">
      <formula>$AQ28=3</formula>
    </cfRule>
  </conditionalFormatting>
  <conditionalFormatting sqref="Y30:AF31">
    <cfRule type="expression" dxfId="332" priority="10">
      <formula>$AQ28=3</formula>
    </cfRule>
  </conditionalFormatting>
  <conditionalFormatting sqref="Y32:AF32">
    <cfRule type="expression" dxfId="331" priority="8">
      <formula>$AQ29=3</formula>
    </cfRule>
  </conditionalFormatting>
  <conditionalFormatting sqref="Y33:AF33">
    <cfRule type="expression" dxfId="330" priority="6">
      <formula>$AQ29=3</formula>
    </cfRule>
  </conditionalFormatting>
  <conditionalFormatting sqref="Y34:AF34">
    <cfRule type="expression" dxfId="329" priority="4">
      <formula>$AQ29=3</formula>
    </cfRule>
  </conditionalFormatting>
  <conditionalFormatting sqref="AC11:AJ28">
    <cfRule type="expression" dxfId="328" priority="13">
      <formula>$AQ11=1</formula>
    </cfRule>
  </conditionalFormatting>
  <conditionalFormatting sqref="AC29:AJ29">
    <cfRule type="expression" dxfId="327" priority="24">
      <formula>$AQ28=1</formula>
    </cfRule>
  </conditionalFormatting>
  <conditionalFormatting sqref="AC30:AJ31">
    <cfRule type="expression" dxfId="326" priority="22">
      <formula>$AQ28=1</formula>
    </cfRule>
  </conditionalFormatting>
  <conditionalFormatting sqref="AC32:AJ32">
    <cfRule type="expression" dxfId="325" priority="20">
      <formula>$AQ29=1</formula>
    </cfRule>
  </conditionalFormatting>
  <conditionalFormatting sqref="AC33:AJ33">
    <cfRule type="expression" dxfId="324" priority="18">
      <formula>$AQ29=1</formula>
    </cfRule>
  </conditionalFormatting>
  <conditionalFormatting sqref="AC34:AJ34">
    <cfRule type="expression" dxfId="323" priority="16">
      <formula>$AQ29=1</formula>
    </cfRule>
  </conditionalFormatting>
  <conditionalFormatting sqref="AG11:AJ28">
    <cfRule type="expression" dxfId="322" priority="14">
      <formula>$AQ11=2</formula>
    </cfRule>
  </conditionalFormatting>
  <conditionalFormatting sqref="AG29:AJ29">
    <cfRule type="expression" dxfId="321" priority="23">
      <formula>$AQ28=2</formula>
    </cfRule>
  </conditionalFormatting>
  <conditionalFormatting sqref="AG30:AJ31">
    <cfRule type="expression" dxfId="320" priority="21">
      <formula>$AQ28=2</formula>
    </cfRule>
  </conditionalFormatting>
  <conditionalFormatting sqref="AG32:AJ32">
    <cfRule type="expression" dxfId="319" priority="19">
      <formula>$AQ29=2</formula>
    </cfRule>
  </conditionalFormatting>
  <conditionalFormatting sqref="AG33:AJ33">
    <cfRule type="expression" dxfId="318" priority="17">
      <formula>$AQ29=2</formula>
    </cfRule>
  </conditionalFormatting>
  <conditionalFormatting sqref="AG34:AJ34">
    <cfRule type="expression" dxfId="317" priority="15">
      <formula>$AQ29=2</formula>
    </cfRule>
  </conditionalFormatting>
  <dataValidations count="2">
    <dataValidation type="list" allowBlank="1" showInputMessage="1" showErrorMessage="1" sqref="N11:O34" xr:uid="{B4EB6A20-B866-4F6A-B477-D941220AFF8D}">
      <formula1>INDIRECT(L11)</formula1>
    </dataValidation>
    <dataValidation type="list" allowBlank="1" showInputMessage="1" showErrorMessage="1" sqref="Y11:AB34" xr:uid="{726B5AEB-579C-42E0-ACC5-111B68AB2E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20D2429-334E-4ED3-9CF7-669295D8161B}">
          <x14:formula1>
            <xm:f>'(参考)リスト'!$F$16:$F$21</xm:f>
          </x14:formula1>
          <xm:sqref>U11:X34</xm:sqref>
        </x14:dataValidation>
        <x14:dataValidation type="list" allowBlank="1" showInputMessage="1" showErrorMessage="1" xr:uid="{2EE6EFA6-6425-45E7-8A34-647B47D3EF71}">
          <x14:formula1>
            <xm:f>'(参考)リスト'!$D$16:$D$18</xm:f>
          </x14:formula1>
          <xm:sqref>P11:Q34</xm:sqref>
        </x14:dataValidation>
        <x14:dataValidation type="list" allowBlank="1" showInputMessage="1" showErrorMessage="1" xr:uid="{99DDEAFD-6C05-4737-ADBE-40C552D09C51}">
          <x14:formula1>
            <xm:f>'(参考)リスト'!$E$16:$E$27</xm:f>
          </x14:formula1>
          <xm:sqref>R11:T34</xm:sqref>
        </x14:dataValidation>
        <x14:dataValidation type="list" allowBlank="1" showInputMessage="1" showErrorMessage="1" xr:uid="{7354AFBD-B11B-47C0-9222-825C1F5175DC}">
          <x14:formula1>
            <xm:f>'(参考)リスト'!$B$16:$B$21</xm:f>
          </x14:formula1>
          <xm:sqref>L11:M34</xm:sqref>
        </x14:dataValidation>
        <x14:dataValidation type="list" allowBlank="1" showInputMessage="1" showErrorMessage="1" xr:uid="{D2FFD485-0BEE-4D35-A7FD-9B1DE82E9DEB}">
          <x14:formula1>
            <xm:f>'(参考)リスト'!$G$16:$G$19</xm:f>
          </x14:formula1>
          <xm:sqref>AM35:AO38</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C3279-4F84-483D-A940-44CAA088F1DE}">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S33</v>
      </c>
      <c r="AW5" s="35">
        <f>R7</f>
        <v>8.6999999999999993</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5.57</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824</v>
      </c>
      <c r="O7" s="915"/>
      <c r="P7" s="956" t="s">
        <v>367</v>
      </c>
      <c r="Q7" s="942"/>
      <c r="R7" s="958">
        <v>8.6999999999999993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2.4500000000000002</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497</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3.1</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470</v>
      </c>
      <c r="O13" s="905"/>
      <c r="P13" s="904" t="s">
        <v>480</v>
      </c>
      <c r="Q13" s="905"/>
      <c r="R13" s="917" t="s">
        <v>498</v>
      </c>
      <c r="S13" s="918"/>
      <c r="T13" s="919"/>
      <c r="U13" s="904" t="s">
        <v>622</v>
      </c>
      <c r="V13" s="905"/>
      <c r="W13" s="904" t="s">
        <v>623</v>
      </c>
      <c r="X13" s="905"/>
      <c r="Y13" s="46"/>
      <c r="Z13" s="46"/>
      <c r="AA13" s="46"/>
      <c r="AB13" s="46"/>
      <c r="AC13" s="52"/>
      <c r="AD13" s="52"/>
      <c r="AE13" s="52"/>
      <c r="AF13" s="52"/>
      <c r="AG13" s="52"/>
      <c r="AH13" s="52"/>
      <c r="AI13" s="52"/>
      <c r="AJ13" s="52">
        <v>0.02</v>
      </c>
      <c r="AK13" s="914" t="s">
        <v>923</v>
      </c>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5.57</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930</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16" priority="2">
      <formula>$AQ11=2</formula>
    </cfRule>
  </conditionalFormatting>
  <conditionalFormatting sqref="Y29:AB29">
    <cfRule type="expression" dxfId="315" priority="11">
      <formula>$AQ28=2</formula>
    </cfRule>
  </conditionalFormatting>
  <conditionalFormatting sqref="Y30:AB31">
    <cfRule type="expression" dxfId="314" priority="9">
      <formula>$AQ28=2</formula>
    </cfRule>
  </conditionalFormatting>
  <conditionalFormatting sqref="Y32:AB32">
    <cfRule type="expression" dxfId="313" priority="7">
      <formula>$AQ29=2</formula>
    </cfRule>
  </conditionalFormatting>
  <conditionalFormatting sqref="Y33:AB33">
    <cfRule type="expression" dxfId="312" priority="5">
      <formula>$AQ29=2</formula>
    </cfRule>
  </conditionalFormatting>
  <conditionalFormatting sqref="Y34:AB34">
    <cfRule type="expression" dxfId="311" priority="3">
      <formula>$AQ29=2</formula>
    </cfRule>
  </conditionalFormatting>
  <conditionalFormatting sqref="Y11:AF28">
    <cfRule type="expression" dxfId="310" priority="1">
      <formula>$AQ11=3</formula>
    </cfRule>
  </conditionalFormatting>
  <conditionalFormatting sqref="Y29:AF29">
    <cfRule type="expression" dxfId="309" priority="12">
      <formula>$AQ28=3</formula>
    </cfRule>
  </conditionalFormatting>
  <conditionalFormatting sqref="Y30:AF31">
    <cfRule type="expression" dxfId="308" priority="10">
      <formula>$AQ28=3</formula>
    </cfRule>
  </conditionalFormatting>
  <conditionalFormatting sqref="Y32:AF32">
    <cfRule type="expression" dxfId="307" priority="8">
      <formula>$AQ29=3</formula>
    </cfRule>
  </conditionalFormatting>
  <conditionalFormatting sqref="Y33:AF33">
    <cfRule type="expression" dxfId="306" priority="6">
      <formula>$AQ29=3</formula>
    </cfRule>
  </conditionalFormatting>
  <conditionalFormatting sqref="Y34:AF34">
    <cfRule type="expression" dxfId="305" priority="4">
      <formula>$AQ29=3</formula>
    </cfRule>
  </conditionalFormatting>
  <conditionalFormatting sqref="AC11:AJ28">
    <cfRule type="expression" dxfId="304" priority="13">
      <formula>$AQ11=1</formula>
    </cfRule>
  </conditionalFormatting>
  <conditionalFormatting sqref="AC29:AJ29">
    <cfRule type="expression" dxfId="303" priority="24">
      <formula>$AQ28=1</formula>
    </cfRule>
  </conditionalFormatting>
  <conditionalFormatting sqref="AC30:AJ31">
    <cfRule type="expression" dxfId="302" priority="22">
      <formula>$AQ28=1</formula>
    </cfRule>
  </conditionalFormatting>
  <conditionalFormatting sqref="AC32:AJ32">
    <cfRule type="expression" dxfId="301" priority="20">
      <formula>$AQ29=1</formula>
    </cfRule>
  </conditionalFormatting>
  <conditionalFormatting sqref="AC33:AJ33">
    <cfRule type="expression" dxfId="300" priority="18">
      <formula>$AQ29=1</formula>
    </cfRule>
  </conditionalFormatting>
  <conditionalFormatting sqref="AC34:AJ34">
    <cfRule type="expression" dxfId="299" priority="16">
      <formula>$AQ29=1</formula>
    </cfRule>
  </conditionalFormatting>
  <conditionalFormatting sqref="AG11:AJ28">
    <cfRule type="expression" dxfId="298" priority="14">
      <formula>$AQ11=2</formula>
    </cfRule>
  </conditionalFormatting>
  <conditionalFormatting sqref="AG29:AJ29">
    <cfRule type="expression" dxfId="297" priority="23">
      <formula>$AQ28=2</formula>
    </cfRule>
  </conditionalFormatting>
  <conditionalFormatting sqref="AG30:AJ31">
    <cfRule type="expression" dxfId="296" priority="21">
      <formula>$AQ28=2</formula>
    </cfRule>
  </conditionalFormatting>
  <conditionalFormatting sqref="AG32:AJ32">
    <cfRule type="expression" dxfId="295" priority="19">
      <formula>$AQ29=2</formula>
    </cfRule>
  </conditionalFormatting>
  <conditionalFormatting sqref="AG33:AJ33">
    <cfRule type="expression" dxfId="294" priority="17">
      <formula>$AQ29=2</formula>
    </cfRule>
  </conditionalFormatting>
  <conditionalFormatting sqref="AG34:AJ34">
    <cfRule type="expression" dxfId="293" priority="15">
      <formula>$AQ29=2</formula>
    </cfRule>
  </conditionalFormatting>
  <dataValidations count="2">
    <dataValidation type="list" allowBlank="1" showInputMessage="1" showErrorMessage="1" sqref="Y11:AB34" xr:uid="{5AE3C311-BC8A-4B98-9204-E4985A461204}">
      <formula1>"〇,"</formula1>
    </dataValidation>
    <dataValidation type="list" allowBlank="1" showInputMessage="1" showErrorMessage="1" sqref="N11:O34" xr:uid="{4712941A-70A9-40B4-A309-8C29D0566D6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727AE1D-9606-4857-89ED-90E85203ED34}">
          <x14:formula1>
            <xm:f>'(参考)リスト'!$G$16:$G$19</xm:f>
          </x14:formula1>
          <xm:sqref>AM35:AO38</xm:sqref>
        </x14:dataValidation>
        <x14:dataValidation type="list" allowBlank="1" showInputMessage="1" showErrorMessage="1" xr:uid="{3F198A34-720E-42D0-8010-3F3C36722226}">
          <x14:formula1>
            <xm:f>'(参考)リスト'!$B$16:$B$21</xm:f>
          </x14:formula1>
          <xm:sqref>L11:M34</xm:sqref>
        </x14:dataValidation>
        <x14:dataValidation type="list" allowBlank="1" showInputMessage="1" showErrorMessage="1" xr:uid="{923E57CE-6714-4341-B415-6ADA40E20002}">
          <x14:formula1>
            <xm:f>'(参考)リスト'!$E$16:$E$27</xm:f>
          </x14:formula1>
          <xm:sqref>R11:T34</xm:sqref>
        </x14:dataValidation>
        <x14:dataValidation type="list" allowBlank="1" showInputMessage="1" showErrorMessage="1" xr:uid="{E8859559-3284-471A-BB27-C8B54460B1D1}">
          <x14:formula1>
            <xm:f>'(参考)リスト'!$D$16:$D$18</xm:f>
          </x14:formula1>
          <xm:sqref>P11:Q34</xm:sqref>
        </x14:dataValidation>
        <x14:dataValidation type="list" allowBlank="1" showInputMessage="1" showErrorMessage="1" xr:uid="{7C0BA3B8-F101-4341-AEC9-03CD928A8F2F}">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07B2E-2A13-4317-9A90-2E552B6668EA}">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S34</v>
      </c>
      <c r="AW5" s="35">
        <f>R7</f>
        <v>8.6999999999999993</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4</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1.08</v>
      </c>
      <c r="BS5" s="47">
        <f>AG35</f>
        <v>0</v>
      </c>
      <c r="BT5" s="47">
        <f>AH35</f>
        <v>0</v>
      </c>
      <c r="BU5" s="47">
        <f>AI35</f>
        <v>0</v>
      </c>
      <c r="BV5" s="47">
        <f>AJ35</f>
        <v>9.4499999999999993</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827</v>
      </c>
      <c r="O7" s="915"/>
      <c r="P7" s="956" t="s">
        <v>367</v>
      </c>
      <c r="Q7" s="942"/>
      <c r="R7" s="958">
        <v>8.6999999999999993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506</v>
      </c>
      <c r="S11" s="844"/>
      <c r="T11" s="844"/>
      <c r="U11" s="904" t="s">
        <v>623</v>
      </c>
      <c r="V11" s="905"/>
      <c r="W11" s="904" t="s">
        <v>623</v>
      </c>
      <c r="X11" s="905"/>
      <c r="Y11" s="46"/>
      <c r="Z11" s="46"/>
      <c r="AA11" s="46"/>
      <c r="AB11" s="46"/>
      <c r="AC11" s="52"/>
      <c r="AD11" s="52"/>
      <c r="AE11" s="52"/>
      <c r="AF11" s="52">
        <v>1.08</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3.2</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497</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3.3</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489</v>
      </c>
      <c r="M14" s="905"/>
      <c r="N14" s="904" t="s">
        <v>512</v>
      </c>
      <c r="O14" s="905"/>
      <c r="P14" s="904"/>
      <c r="Q14" s="905"/>
      <c r="R14" s="917" t="s">
        <v>506</v>
      </c>
      <c r="S14" s="918"/>
      <c r="T14" s="919"/>
      <c r="U14" s="904"/>
      <c r="V14" s="905"/>
      <c r="W14" s="904"/>
      <c r="X14" s="905"/>
      <c r="Y14" s="46"/>
      <c r="Z14" s="46"/>
      <c r="AA14" s="46"/>
      <c r="AB14" s="46"/>
      <c r="AC14" s="52"/>
      <c r="AD14" s="52"/>
      <c r="AE14" s="52"/>
      <c r="AF14" s="52"/>
      <c r="AG14" s="52"/>
      <c r="AH14" s="52"/>
      <c r="AI14" s="52"/>
      <c r="AJ14" s="52"/>
      <c r="AK14" s="914" t="s">
        <v>943</v>
      </c>
      <c r="AL14" s="915"/>
      <c r="AM14" s="915"/>
      <c r="AN14" s="915"/>
      <c r="AO14" s="916"/>
      <c r="AP14" s="2"/>
      <c r="AQ14" s="51">
        <f t="shared" si="2"/>
        <v>1</v>
      </c>
    </row>
    <row r="15" spans="2:86" ht="12" customHeight="1" x14ac:dyDescent="0.15">
      <c r="B15" s="944"/>
      <c r="C15" s="949"/>
      <c r="D15" s="947"/>
      <c r="E15" s="947"/>
      <c r="F15" s="947"/>
      <c r="G15" s="947"/>
      <c r="H15" s="947"/>
      <c r="I15" s="947"/>
      <c r="J15" s="948"/>
      <c r="K15" s="90">
        <v>5</v>
      </c>
      <c r="L15" s="904" t="s">
        <v>461</v>
      </c>
      <c r="M15" s="905"/>
      <c r="N15" s="904" t="s">
        <v>470</v>
      </c>
      <c r="O15" s="905"/>
      <c r="P15" s="904" t="s">
        <v>480</v>
      </c>
      <c r="Q15" s="905"/>
      <c r="R15" s="917" t="s">
        <v>500</v>
      </c>
      <c r="S15" s="918"/>
      <c r="T15" s="919"/>
      <c r="U15" s="904" t="s">
        <v>622</v>
      </c>
      <c r="V15" s="905"/>
      <c r="W15" s="904" t="s">
        <v>623</v>
      </c>
      <c r="X15" s="905"/>
      <c r="Y15" s="46"/>
      <c r="Z15" s="46"/>
      <c r="AA15" s="46"/>
      <c r="AB15" s="46"/>
      <c r="AC15" s="52"/>
      <c r="AD15" s="52"/>
      <c r="AE15" s="52"/>
      <c r="AF15" s="52"/>
      <c r="AG15" s="52"/>
      <c r="AH15" s="52"/>
      <c r="AI15" s="52"/>
      <c r="AJ15" s="52">
        <v>1.45</v>
      </c>
      <c r="AK15" s="914" t="s">
        <v>923</v>
      </c>
      <c r="AL15" s="915"/>
      <c r="AM15" s="915"/>
      <c r="AN15" s="915"/>
      <c r="AO15" s="916"/>
      <c r="AP15" s="2"/>
      <c r="AQ15" s="51">
        <f t="shared" si="2"/>
        <v>3</v>
      </c>
    </row>
    <row r="16" spans="2:86" ht="12" customHeight="1" x14ac:dyDescent="0.15">
      <c r="B16" s="944"/>
      <c r="C16" s="949"/>
      <c r="D16" s="947"/>
      <c r="E16" s="947"/>
      <c r="F16" s="947"/>
      <c r="G16" s="947"/>
      <c r="H16" s="947"/>
      <c r="I16" s="947"/>
      <c r="J16" s="948"/>
      <c r="K16" s="90">
        <v>6</v>
      </c>
      <c r="L16" s="904" t="s">
        <v>461</v>
      </c>
      <c r="M16" s="905"/>
      <c r="N16" s="904" t="s">
        <v>462</v>
      </c>
      <c r="O16" s="905"/>
      <c r="P16" s="904" t="s">
        <v>480</v>
      </c>
      <c r="Q16" s="905"/>
      <c r="R16" s="917" t="s">
        <v>500</v>
      </c>
      <c r="S16" s="918"/>
      <c r="T16" s="919"/>
      <c r="U16" s="904" t="s">
        <v>622</v>
      </c>
      <c r="V16" s="905"/>
      <c r="W16" s="904" t="s">
        <v>623</v>
      </c>
      <c r="X16" s="905"/>
      <c r="Y16" s="46"/>
      <c r="Z16" s="46"/>
      <c r="AA16" s="46"/>
      <c r="AB16" s="46"/>
      <c r="AC16" s="52"/>
      <c r="AD16" s="52"/>
      <c r="AE16" s="52"/>
      <c r="AF16" s="52"/>
      <c r="AG16" s="52"/>
      <c r="AH16" s="52"/>
      <c r="AI16" s="52"/>
      <c r="AJ16" s="52">
        <v>1.5</v>
      </c>
      <c r="AK16" s="914" t="s">
        <v>923</v>
      </c>
      <c r="AL16" s="915"/>
      <c r="AM16" s="915"/>
      <c r="AN16" s="915"/>
      <c r="AO16" s="916"/>
      <c r="AP16" s="2"/>
      <c r="AQ16" s="51">
        <f t="shared" si="2"/>
        <v>3</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1.08</v>
      </c>
      <c r="AG35" s="109">
        <f t="shared" si="7"/>
        <v>0</v>
      </c>
      <c r="AH35" s="109">
        <f t="shared" si="7"/>
        <v>0</v>
      </c>
      <c r="AI35" s="109">
        <f t="shared" si="7"/>
        <v>0</v>
      </c>
      <c r="AJ35" s="110">
        <f t="shared" si="7"/>
        <v>9.4499999999999993</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4</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92" priority="2">
      <formula>$AQ11=2</formula>
    </cfRule>
  </conditionalFormatting>
  <conditionalFormatting sqref="Y29:AB29">
    <cfRule type="expression" dxfId="291" priority="11">
      <formula>$AQ28=2</formula>
    </cfRule>
  </conditionalFormatting>
  <conditionalFormatting sqref="Y30:AB31">
    <cfRule type="expression" dxfId="290" priority="9">
      <formula>$AQ28=2</formula>
    </cfRule>
  </conditionalFormatting>
  <conditionalFormatting sqref="Y32:AB32">
    <cfRule type="expression" dxfId="289" priority="7">
      <formula>$AQ29=2</formula>
    </cfRule>
  </conditionalFormatting>
  <conditionalFormatting sqref="Y33:AB33">
    <cfRule type="expression" dxfId="288" priority="5">
      <formula>$AQ29=2</formula>
    </cfRule>
  </conditionalFormatting>
  <conditionalFormatting sqref="Y34:AB34">
    <cfRule type="expression" dxfId="287" priority="3">
      <formula>$AQ29=2</formula>
    </cfRule>
  </conditionalFormatting>
  <conditionalFormatting sqref="Y11:AF28">
    <cfRule type="expression" dxfId="286" priority="1">
      <formula>$AQ11=3</formula>
    </cfRule>
  </conditionalFormatting>
  <conditionalFormatting sqref="Y29:AF29">
    <cfRule type="expression" dxfId="285" priority="12">
      <formula>$AQ28=3</formula>
    </cfRule>
  </conditionalFormatting>
  <conditionalFormatting sqref="Y30:AF31">
    <cfRule type="expression" dxfId="284" priority="10">
      <formula>$AQ28=3</formula>
    </cfRule>
  </conditionalFormatting>
  <conditionalFormatting sqref="Y32:AF32">
    <cfRule type="expression" dxfId="283" priority="8">
      <formula>$AQ29=3</formula>
    </cfRule>
  </conditionalFormatting>
  <conditionalFormatting sqref="Y33:AF33">
    <cfRule type="expression" dxfId="282" priority="6">
      <formula>$AQ29=3</formula>
    </cfRule>
  </conditionalFormatting>
  <conditionalFormatting sqref="Y34:AF34">
    <cfRule type="expression" dxfId="281" priority="4">
      <formula>$AQ29=3</formula>
    </cfRule>
  </conditionalFormatting>
  <conditionalFormatting sqref="AC11:AJ28">
    <cfRule type="expression" dxfId="280" priority="13">
      <formula>$AQ11=1</formula>
    </cfRule>
  </conditionalFormatting>
  <conditionalFormatting sqref="AC29:AJ29">
    <cfRule type="expression" dxfId="279" priority="24">
      <formula>$AQ28=1</formula>
    </cfRule>
  </conditionalFormatting>
  <conditionalFormatting sqref="AC30:AJ31">
    <cfRule type="expression" dxfId="278" priority="22">
      <formula>$AQ28=1</formula>
    </cfRule>
  </conditionalFormatting>
  <conditionalFormatting sqref="AC32:AJ32">
    <cfRule type="expression" dxfId="277" priority="20">
      <formula>$AQ29=1</formula>
    </cfRule>
  </conditionalFormatting>
  <conditionalFormatting sqref="AC33:AJ33">
    <cfRule type="expression" dxfId="276" priority="18">
      <formula>$AQ29=1</formula>
    </cfRule>
  </conditionalFormatting>
  <conditionalFormatting sqref="AC34:AJ34">
    <cfRule type="expression" dxfId="275" priority="16">
      <formula>$AQ29=1</formula>
    </cfRule>
  </conditionalFormatting>
  <conditionalFormatting sqref="AG11:AJ28">
    <cfRule type="expression" dxfId="274" priority="14">
      <formula>$AQ11=2</formula>
    </cfRule>
  </conditionalFormatting>
  <conditionalFormatting sqref="AG29:AJ29">
    <cfRule type="expression" dxfId="273" priority="23">
      <formula>$AQ28=2</formula>
    </cfRule>
  </conditionalFormatting>
  <conditionalFormatting sqref="AG30:AJ31">
    <cfRule type="expression" dxfId="272" priority="21">
      <formula>$AQ28=2</formula>
    </cfRule>
  </conditionalFormatting>
  <conditionalFormatting sqref="AG32:AJ32">
    <cfRule type="expression" dxfId="271" priority="19">
      <formula>$AQ29=2</formula>
    </cfRule>
  </conditionalFormatting>
  <conditionalFormatting sqref="AG33:AJ33">
    <cfRule type="expression" dxfId="270" priority="17">
      <formula>$AQ29=2</formula>
    </cfRule>
  </conditionalFormatting>
  <conditionalFormatting sqref="AG34:AJ34">
    <cfRule type="expression" dxfId="269" priority="15">
      <formula>$AQ29=2</formula>
    </cfRule>
  </conditionalFormatting>
  <dataValidations count="2">
    <dataValidation type="list" allowBlank="1" showInputMessage="1" showErrorMessage="1" sqref="N11:O34" xr:uid="{8C382EC5-399A-44BA-BF34-0C51CF7BC789}">
      <formula1>INDIRECT(L11)</formula1>
    </dataValidation>
    <dataValidation type="list" allowBlank="1" showInputMessage="1" showErrorMessage="1" sqref="Y11:AB34" xr:uid="{3C83D2ED-BAA3-47FF-9716-34547F26E42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4E5776-F9F4-4F1B-B2C0-3EA8D9BE9F19}">
          <x14:formula1>
            <xm:f>'(参考)リスト'!$F$16:$F$21</xm:f>
          </x14:formula1>
          <xm:sqref>U11:X34</xm:sqref>
        </x14:dataValidation>
        <x14:dataValidation type="list" allowBlank="1" showInputMessage="1" showErrorMessage="1" xr:uid="{27B87D78-2338-481A-BFDE-40EBDF447F65}">
          <x14:formula1>
            <xm:f>'(参考)リスト'!$D$16:$D$18</xm:f>
          </x14:formula1>
          <xm:sqref>P11:Q34</xm:sqref>
        </x14:dataValidation>
        <x14:dataValidation type="list" allowBlank="1" showInputMessage="1" showErrorMessage="1" xr:uid="{CC863417-3873-4D6D-BB94-E5BE4724A8AF}">
          <x14:formula1>
            <xm:f>'(参考)リスト'!$E$16:$E$27</xm:f>
          </x14:formula1>
          <xm:sqref>R11:T34</xm:sqref>
        </x14:dataValidation>
        <x14:dataValidation type="list" allowBlank="1" showInputMessage="1" showErrorMessage="1" xr:uid="{D561D54C-8A06-4CCD-AEF1-822D8C4A53E2}">
          <x14:formula1>
            <xm:f>'(参考)リスト'!$B$16:$B$21</xm:f>
          </x14:formula1>
          <xm:sqref>L11:M34</xm:sqref>
        </x14:dataValidation>
        <x14:dataValidation type="list" allowBlank="1" showInputMessage="1" showErrorMessage="1" xr:uid="{6F7F4F18-F6FF-40DD-A838-0A1CC4BE5BEC}">
          <x14:formula1>
            <xm:f>'(参考)リスト'!$G$16:$G$19</xm:f>
          </x14:formula1>
          <xm:sqref>AM35:AO38</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34BDE-92C4-42DA-A2CC-F8A24261CC52}">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S35</v>
      </c>
      <c r="AW5" s="35">
        <f>R7</f>
        <v>9.3000000000000007</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6.55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834</v>
      </c>
      <c r="O7" s="915"/>
      <c r="P7" s="956" t="s">
        <v>367</v>
      </c>
      <c r="Q7" s="942"/>
      <c r="R7" s="958">
        <v>9.3000000000000007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497</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3.3</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495</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3.25</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6.55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8" priority="2">
      <formula>$AQ11=2</formula>
    </cfRule>
  </conditionalFormatting>
  <conditionalFormatting sqref="Y29:AB29">
    <cfRule type="expression" dxfId="267" priority="11">
      <formula>$AQ28=2</formula>
    </cfRule>
  </conditionalFormatting>
  <conditionalFormatting sqref="Y30:AB31">
    <cfRule type="expression" dxfId="266" priority="9">
      <formula>$AQ28=2</formula>
    </cfRule>
  </conditionalFormatting>
  <conditionalFormatting sqref="Y32:AB32">
    <cfRule type="expression" dxfId="265" priority="7">
      <formula>$AQ29=2</formula>
    </cfRule>
  </conditionalFormatting>
  <conditionalFormatting sqref="Y33:AB33">
    <cfRule type="expression" dxfId="264" priority="5">
      <formula>$AQ29=2</formula>
    </cfRule>
  </conditionalFormatting>
  <conditionalFormatting sqref="Y34:AB34">
    <cfRule type="expression" dxfId="263" priority="3">
      <formula>$AQ29=2</formula>
    </cfRule>
  </conditionalFormatting>
  <conditionalFormatting sqref="Y11:AF28">
    <cfRule type="expression" dxfId="262" priority="1">
      <formula>$AQ11=3</formula>
    </cfRule>
  </conditionalFormatting>
  <conditionalFormatting sqref="Y29:AF29">
    <cfRule type="expression" dxfId="261" priority="12">
      <formula>$AQ28=3</formula>
    </cfRule>
  </conditionalFormatting>
  <conditionalFormatting sqref="Y30:AF31">
    <cfRule type="expression" dxfId="260" priority="10">
      <formula>$AQ28=3</formula>
    </cfRule>
  </conditionalFormatting>
  <conditionalFormatting sqref="Y32:AF32">
    <cfRule type="expression" dxfId="259" priority="8">
      <formula>$AQ29=3</formula>
    </cfRule>
  </conditionalFormatting>
  <conditionalFormatting sqref="Y33:AF33">
    <cfRule type="expression" dxfId="258" priority="6">
      <formula>$AQ29=3</formula>
    </cfRule>
  </conditionalFormatting>
  <conditionalFormatting sqref="Y34:AF34">
    <cfRule type="expression" dxfId="257" priority="4">
      <formula>$AQ29=3</formula>
    </cfRule>
  </conditionalFormatting>
  <conditionalFormatting sqref="AC11:AJ28">
    <cfRule type="expression" dxfId="256" priority="13">
      <formula>$AQ11=1</formula>
    </cfRule>
  </conditionalFormatting>
  <conditionalFormatting sqref="AC29:AJ29">
    <cfRule type="expression" dxfId="255" priority="24">
      <formula>$AQ28=1</formula>
    </cfRule>
  </conditionalFormatting>
  <conditionalFormatting sqref="AC30:AJ31">
    <cfRule type="expression" dxfId="254" priority="22">
      <formula>$AQ28=1</formula>
    </cfRule>
  </conditionalFormatting>
  <conditionalFormatting sqref="AC32:AJ32">
    <cfRule type="expression" dxfId="253" priority="20">
      <formula>$AQ29=1</formula>
    </cfRule>
  </conditionalFormatting>
  <conditionalFormatting sqref="AC33:AJ33">
    <cfRule type="expression" dxfId="252" priority="18">
      <formula>$AQ29=1</formula>
    </cfRule>
  </conditionalFormatting>
  <conditionalFormatting sqref="AC34:AJ34">
    <cfRule type="expression" dxfId="251" priority="16">
      <formula>$AQ29=1</formula>
    </cfRule>
  </conditionalFormatting>
  <conditionalFormatting sqref="AG11:AJ28">
    <cfRule type="expression" dxfId="250" priority="14">
      <formula>$AQ11=2</formula>
    </cfRule>
  </conditionalFormatting>
  <conditionalFormatting sqref="AG29:AJ29">
    <cfRule type="expression" dxfId="249" priority="23">
      <formula>$AQ28=2</formula>
    </cfRule>
  </conditionalFormatting>
  <conditionalFormatting sqref="AG30:AJ31">
    <cfRule type="expression" dxfId="248" priority="21">
      <formula>$AQ28=2</formula>
    </cfRule>
  </conditionalFormatting>
  <conditionalFormatting sqref="AG32:AJ32">
    <cfRule type="expression" dxfId="247" priority="19">
      <formula>$AQ29=2</formula>
    </cfRule>
  </conditionalFormatting>
  <conditionalFormatting sqref="AG33:AJ33">
    <cfRule type="expression" dxfId="246" priority="17">
      <formula>$AQ29=2</formula>
    </cfRule>
  </conditionalFormatting>
  <conditionalFormatting sqref="AG34:AJ34">
    <cfRule type="expression" dxfId="245" priority="15">
      <formula>$AQ29=2</formula>
    </cfRule>
  </conditionalFormatting>
  <dataValidations count="2">
    <dataValidation type="list" allowBlank="1" showInputMessage="1" showErrorMessage="1" sqref="Y11:AB34" xr:uid="{DECF12FE-E62D-4FCA-BE3F-500B404A7636}">
      <formula1>"〇,"</formula1>
    </dataValidation>
    <dataValidation type="list" allowBlank="1" showInputMessage="1" showErrorMessage="1" sqref="N11:O34" xr:uid="{E7BD1E77-BED1-4E4B-8E08-926EB73C512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8942DE-4590-4C9C-81DC-F42AF2A064C9}">
          <x14:formula1>
            <xm:f>'(参考)リスト'!$G$16:$G$19</xm:f>
          </x14:formula1>
          <xm:sqref>AM35:AO38</xm:sqref>
        </x14:dataValidation>
        <x14:dataValidation type="list" allowBlank="1" showInputMessage="1" showErrorMessage="1" xr:uid="{92B2B923-AD48-4EFD-B55E-DF3F4C635E26}">
          <x14:formula1>
            <xm:f>'(参考)リスト'!$B$16:$B$21</xm:f>
          </x14:formula1>
          <xm:sqref>L11:M34</xm:sqref>
        </x14:dataValidation>
        <x14:dataValidation type="list" allowBlank="1" showInputMessage="1" showErrorMessage="1" xr:uid="{1606EE7F-0577-40BF-AAD5-B08B6279ECC2}">
          <x14:formula1>
            <xm:f>'(参考)リスト'!$E$16:$E$27</xm:f>
          </x14:formula1>
          <xm:sqref>R11:T34</xm:sqref>
        </x14:dataValidation>
        <x14:dataValidation type="list" allowBlank="1" showInputMessage="1" showErrorMessage="1" xr:uid="{D2FEC94A-F0F4-4330-B4E5-F3D20FF53218}">
          <x14:formula1>
            <xm:f>'(参考)リスト'!$D$16:$D$18</xm:f>
          </x14:formula1>
          <xm:sqref>P11:Q34</xm:sqref>
        </x14:dataValidation>
        <x14:dataValidation type="list" allowBlank="1" showInputMessage="1" showErrorMessage="1" xr:uid="{96A24591-583A-4FB9-9FFC-4CED40D6011C}">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D2312-1261-43BA-846E-CD4F57362F8F}">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S36</v>
      </c>
      <c r="AW5" s="35">
        <f>R7</f>
        <v>8.8000000000000007</v>
      </c>
      <c r="AX5" s="47" t="str">
        <f>AM35</f>
        <v>Ⅱ</v>
      </c>
      <c r="AY5" s="47">
        <f>Y37</f>
        <v>0</v>
      </c>
      <c r="AZ5" s="47">
        <f t="shared" ref="AZ5:BJ5" si="0">Z37</f>
        <v>0</v>
      </c>
      <c r="BA5" s="47">
        <f t="shared" si="0"/>
        <v>0</v>
      </c>
      <c r="BB5" s="47">
        <f>AB37</f>
        <v>0</v>
      </c>
      <c r="BC5" s="47">
        <f t="shared" si="0"/>
        <v>0</v>
      </c>
      <c r="BD5" s="47">
        <f>AD37</f>
        <v>0</v>
      </c>
      <c r="BE5" s="47">
        <f>AE37</f>
        <v>2</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0.18</v>
      </c>
      <c r="BR5" s="47">
        <f>AF35</f>
        <v>0.51</v>
      </c>
      <c r="BS5" s="47">
        <f>AG35</f>
        <v>0</v>
      </c>
      <c r="BT5" s="47">
        <f>AH35</f>
        <v>0</v>
      </c>
      <c r="BU5" s="47">
        <f>AI35</f>
        <v>0</v>
      </c>
      <c r="BV5" s="47">
        <f>AJ35</f>
        <v>1.55</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838</v>
      </c>
      <c r="O7" s="915"/>
      <c r="P7" s="956" t="s">
        <v>367</v>
      </c>
      <c r="Q7" s="942"/>
      <c r="R7" s="958">
        <v>8.8000000000000007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497</v>
      </c>
      <c r="O11" s="905"/>
      <c r="P11" s="904" t="s">
        <v>471</v>
      </c>
      <c r="Q11" s="905"/>
      <c r="R11" s="844" t="s">
        <v>472</v>
      </c>
      <c r="S11" s="844"/>
      <c r="T11" s="844"/>
      <c r="U11" s="904" t="s">
        <v>629</v>
      </c>
      <c r="V11" s="905"/>
      <c r="W11" s="904" t="s">
        <v>629</v>
      </c>
      <c r="X11" s="905"/>
      <c r="Y11" s="46"/>
      <c r="Z11" s="46"/>
      <c r="AA11" s="46"/>
      <c r="AB11" s="46"/>
      <c r="AC11" s="52"/>
      <c r="AD11" s="52"/>
      <c r="AE11" s="52">
        <v>0.12</v>
      </c>
      <c r="AF11" s="52"/>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471</v>
      </c>
      <c r="Q12" s="905"/>
      <c r="R12" s="844" t="s">
        <v>464</v>
      </c>
      <c r="S12" s="844"/>
      <c r="T12" s="844"/>
      <c r="U12" s="904" t="s">
        <v>623</v>
      </c>
      <c r="V12" s="905"/>
      <c r="W12" s="904" t="s">
        <v>623</v>
      </c>
      <c r="X12" s="905"/>
      <c r="Y12" s="46"/>
      <c r="Z12" s="46"/>
      <c r="AA12" s="46"/>
      <c r="AB12" s="46"/>
      <c r="AC12" s="52"/>
      <c r="AD12" s="52"/>
      <c r="AE12" s="52"/>
      <c r="AF12" s="52">
        <v>0.51</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495</v>
      </c>
      <c r="O13" s="905"/>
      <c r="P13" s="904" t="s">
        <v>471</v>
      </c>
      <c r="Q13" s="905"/>
      <c r="R13" s="917" t="s">
        <v>472</v>
      </c>
      <c r="S13" s="918"/>
      <c r="T13" s="919"/>
      <c r="U13" s="904" t="s">
        <v>629</v>
      </c>
      <c r="V13" s="905"/>
      <c r="W13" s="904" t="s">
        <v>629</v>
      </c>
      <c r="X13" s="905"/>
      <c r="Y13" s="46"/>
      <c r="Z13" s="46"/>
      <c r="AA13" s="46"/>
      <c r="AB13" s="46"/>
      <c r="AC13" s="52"/>
      <c r="AD13" s="52"/>
      <c r="AE13" s="52">
        <v>0.06</v>
      </c>
      <c r="AF13" s="52"/>
      <c r="AG13" s="52"/>
      <c r="AH13" s="52"/>
      <c r="AI13" s="52"/>
      <c r="AJ13" s="52"/>
      <c r="AK13" s="914"/>
      <c r="AL13" s="915"/>
      <c r="AM13" s="915"/>
      <c r="AN13" s="915"/>
      <c r="AO13" s="916"/>
      <c r="AP13" s="2"/>
      <c r="AQ13" s="51">
        <f t="shared" ref="AQ13:AQ27" si="2">IF(P13="材質劣化",2,IF(P13="漏水",3,1))</f>
        <v>2</v>
      </c>
    </row>
    <row r="14" spans="2:86" ht="12" customHeight="1" x14ac:dyDescent="0.15">
      <c r="B14" s="944"/>
      <c r="C14" s="949"/>
      <c r="D14" s="947"/>
      <c r="E14" s="947"/>
      <c r="F14" s="947"/>
      <c r="G14" s="947"/>
      <c r="H14" s="947"/>
      <c r="I14" s="947"/>
      <c r="J14" s="948"/>
      <c r="K14" s="90">
        <v>4</v>
      </c>
      <c r="L14" s="904" t="s">
        <v>461</v>
      </c>
      <c r="M14" s="905"/>
      <c r="N14" s="904" t="s">
        <v>495</v>
      </c>
      <c r="O14" s="905"/>
      <c r="P14" s="904" t="s">
        <v>480</v>
      </c>
      <c r="Q14" s="905"/>
      <c r="R14" s="917" t="s">
        <v>500</v>
      </c>
      <c r="S14" s="918"/>
      <c r="T14" s="919"/>
      <c r="U14" s="904" t="s">
        <v>622</v>
      </c>
      <c r="V14" s="905"/>
      <c r="W14" s="904" t="s">
        <v>623</v>
      </c>
      <c r="X14" s="905"/>
      <c r="Y14" s="46"/>
      <c r="Z14" s="46"/>
      <c r="AA14" s="46"/>
      <c r="AB14" s="46"/>
      <c r="AC14" s="52"/>
      <c r="AD14" s="52"/>
      <c r="AE14" s="52"/>
      <c r="AF14" s="52"/>
      <c r="AG14" s="52"/>
      <c r="AH14" s="52"/>
      <c r="AI14" s="52"/>
      <c r="AJ14" s="52">
        <v>1.55</v>
      </c>
      <c r="AK14" s="914" t="s">
        <v>923</v>
      </c>
      <c r="AL14" s="915"/>
      <c r="AM14" s="915"/>
      <c r="AN14" s="915"/>
      <c r="AO14" s="916"/>
      <c r="AP14" s="2"/>
      <c r="AQ14" s="51">
        <f t="shared" si="2"/>
        <v>3</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0.18</v>
      </c>
      <c r="AF35" s="109">
        <f t="shared" si="7"/>
        <v>0.51</v>
      </c>
      <c r="AG35" s="109">
        <f t="shared" si="7"/>
        <v>0</v>
      </c>
      <c r="AH35" s="109">
        <f t="shared" si="7"/>
        <v>0</v>
      </c>
      <c r="AI35" s="109">
        <f t="shared" si="7"/>
        <v>0</v>
      </c>
      <c r="AJ35" s="110">
        <f t="shared" si="7"/>
        <v>1.55</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2</v>
      </c>
      <c r="AF37" s="935">
        <f t="shared" si="8"/>
        <v>1</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44" priority="2">
      <formula>$AQ11=2</formula>
    </cfRule>
  </conditionalFormatting>
  <conditionalFormatting sqref="Y29:AB29">
    <cfRule type="expression" dxfId="243" priority="11">
      <formula>$AQ28=2</formula>
    </cfRule>
  </conditionalFormatting>
  <conditionalFormatting sqref="Y30:AB31">
    <cfRule type="expression" dxfId="242" priority="9">
      <formula>$AQ28=2</formula>
    </cfRule>
  </conditionalFormatting>
  <conditionalFormatting sqref="Y32:AB32">
    <cfRule type="expression" dxfId="241" priority="7">
      <formula>$AQ29=2</formula>
    </cfRule>
  </conditionalFormatting>
  <conditionalFormatting sqref="Y33:AB33">
    <cfRule type="expression" dxfId="240" priority="5">
      <formula>$AQ29=2</formula>
    </cfRule>
  </conditionalFormatting>
  <conditionalFormatting sqref="Y34:AB34">
    <cfRule type="expression" dxfId="239" priority="3">
      <formula>$AQ29=2</formula>
    </cfRule>
  </conditionalFormatting>
  <conditionalFormatting sqref="Y11:AF28">
    <cfRule type="expression" dxfId="238" priority="1">
      <formula>$AQ11=3</formula>
    </cfRule>
  </conditionalFormatting>
  <conditionalFormatting sqref="Y29:AF29">
    <cfRule type="expression" dxfId="237" priority="12">
      <formula>$AQ28=3</formula>
    </cfRule>
  </conditionalFormatting>
  <conditionalFormatting sqref="Y30:AF31">
    <cfRule type="expression" dxfId="236" priority="10">
      <formula>$AQ28=3</formula>
    </cfRule>
  </conditionalFormatting>
  <conditionalFormatting sqref="Y32:AF32">
    <cfRule type="expression" dxfId="235" priority="8">
      <formula>$AQ29=3</formula>
    </cfRule>
  </conditionalFormatting>
  <conditionalFormatting sqref="Y33:AF33">
    <cfRule type="expression" dxfId="234" priority="6">
      <formula>$AQ29=3</formula>
    </cfRule>
  </conditionalFormatting>
  <conditionalFormatting sqref="Y34:AF34">
    <cfRule type="expression" dxfId="233" priority="4">
      <formula>$AQ29=3</formula>
    </cfRule>
  </conditionalFormatting>
  <conditionalFormatting sqref="AC11:AJ28">
    <cfRule type="expression" dxfId="232" priority="13">
      <formula>$AQ11=1</formula>
    </cfRule>
  </conditionalFormatting>
  <conditionalFormatting sqref="AC29:AJ29">
    <cfRule type="expression" dxfId="231" priority="24">
      <formula>$AQ28=1</formula>
    </cfRule>
  </conditionalFormatting>
  <conditionalFormatting sqref="AC30:AJ31">
    <cfRule type="expression" dxfId="230" priority="22">
      <formula>$AQ28=1</formula>
    </cfRule>
  </conditionalFormatting>
  <conditionalFormatting sqref="AC32:AJ32">
    <cfRule type="expression" dxfId="229" priority="20">
      <formula>$AQ29=1</formula>
    </cfRule>
  </conditionalFormatting>
  <conditionalFormatting sqref="AC33:AJ33">
    <cfRule type="expression" dxfId="228" priority="18">
      <formula>$AQ29=1</formula>
    </cfRule>
  </conditionalFormatting>
  <conditionalFormatting sqref="AC34:AJ34">
    <cfRule type="expression" dxfId="227" priority="16">
      <formula>$AQ29=1</formula>
    </cfRule>
  </conditionalFormatting>
  <conditionalFormatting sqref="AG11:AJ28">
    <cfRule type="expression" dxfId="226" priority="14">
      <formula>$AQ11=2</formula>
    </cfRule>
  </conditionalFormatting>
  <conditionalFormatting sqref="AG29:AJ29">
    <cfRule type="expression" dxfId="225" priority="23">
      <formula>$AQ28=2</formula>
    </cfRule>
  </conditionalFormatting>
  <conditionalFormatting sqref="AG30:AJ31">
    <cfRule type="expression" dxfId="224" priority="21">
      <formula>$AQ28=2</formula>
    </cfRule>
  </conditionalFormatting>
  <conditionalFormatting sqref="AG32:AJ32">
    <cfRule type="expression" dxfId="223" priority="19">
      <formula>$AQ29=2</formula>
    </cfRule>
  </conditionalFormatting>
  <conditionalFormatting sqref="AG33:AJ33">
    <cfRule type="expression" dxfId="222" priority="17">
      <formula>$AQ29=2</formula>
    </cfRule>
  </conditionalFormatting>
  <conditionalFormatting sqref="AG34:AJ34">
    <cfRule type="expression" dxfId="221" priority="15">
      <formula>$AQ29=2</formula>
    </cfRule>
  </conditionalFormatting>
  <dataValidations count="2">
    <dataValidation type="list" allowBlank="1" showInputMessage="1" showErrorMessage="1" sqref="N11:O34" xr:uid="{4CE76D26-3CFA-4D6C-A0C6-FC4907B1A0DB}">
      <formula1>INDIRECT(L11)</formula1>
    </dataValidation>
    <dataValidation type="list" allowBlank="1" showInputMessage="1" showErrorMessage="1" sqref="Y11:AB34" xr:uid="{E64061DA-832B-4C0E-8675-8A2555712AE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6B28770-4A23-48BF-8BBA-8C2922C252B2}">
          <x14:formula1>
            <xm:f>'(参考)リスト'!$F$16:$F$21</xm:f>
          </x14:formula1>
          <xm:sqref>U11:X34</xm:sqref>
        </x14:dataValidation>
        <x14:dataValidation type="list" allowBlank="1" showInputMessage="1" showErrorMessage="1" xr:uid="{9BE6C3F8-65A9-4261-AF6E-5E5BF6D98FBE}">
          <x14:formula1>
            <xm:f>'(参考)リスト'!$D$16:$D$18</xm:f>
          </x14:formula1>
          <xm:sqref>P11:Q34</xm:sqref>
        </x14:dataValidation>
        <x14:dataValidation type="list" allowBlank="1" showInputMessage="1" showErrorMessage="1" xr:uid="{F8CD6FDE-0B4E-461B-AC08-DB292E817C5C}">
          <x14:formula1>
            <xm:f>'(参考)リスト'!$E$16:$E$27</xm:f>
          </x14:formula1>
          <xm:sqref>R11:T34</xm:sqref>
        </x14:dataValidation>
        <x14:dataValidation type="list" allowBlank="1" showInputMessage="1" showErrorMessage="1" xr:uid="{776B63CF-4211-4A38-9328-088C4D99770F}">
          <x14:formula1>
            <xm:f>'(参考)リスト'!$B$16:$B$21</xm:f>
          </x14:formula1>
          <xm:sqref>L11:M34</xm:sqref>
        </x14:dataValidation>
        <x14:dataValidation type="list" allowBlank="1" showInputMessage="1" showErrorMessage="1" xr:uid="{A18C4FD7-6F49-4B53-BD02-0A151E46FD2A}">
          <x14:formula1>
            <xm:f>'(参考)リスト'!$G$16:$G$19</xm:f>
          </x14:formula1>
          <xm:sqref>AM35:AO38</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0C5E-B547-48C0-9DB4-FF5A8ADAE49E}">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S37</v>
      </c>
      <c r="AW5" s="35">
        <f>R7</f>
        <v>9</v>
      </c>
      <c r="AX5" s="47" t="str">
        <f>AM35</f>
        <v>Ⅱ</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3</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8.3699999999999992</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842</v>
      </c>
      <c r="O7" s="915"/>
      <c r="P7" s="956" t="s">
        <v>367</v>
      </c>
      <c r="Q7" s="942"/>
      <c r="R7" s="958">
        <v>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3.84</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2.58</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v>3</v>
      </c>
      <c r="L13" s="904" t="s">
        <v>461</v>
      </c>
      <c r="M13" s="905"/>
      <c r="N13" s="904" t="s">
        <v>495</v>
      </c>
      <c r="O13" s="905"/>
      <c r="P13" s="904" t="s">
        <v>480</v>
      </c>
      <c r="Q13" s="905"/>
      <c r="R13" s="844" t="s">
        <v>500</v>
      </c>
      <c r="S13" s="844"/>
      <c r="T13" s="844"/>
      <c r="U13" s="904" t="s">
        <v>623</v>
      </c>
      <c r="V13" s="905"/>
      <c r="W13" s="904" t="s">
        <v>623</v>
      </c>
      <c r="X13" s="905"/>
      <c r="Y13" s="46"/>
      <c r="Z13" s="46"/>
      <c r="AA13" s="46"/>
      <c r="AB13" s="46"/>
      <c r="AC13" s="52"/>
      <c r="AD13" s="52"/>
      <c r="AE13" s="52"/>
      <c r="AF13" s="52"/>
      <c r="AG13" s="52"/>
      <c r="AH13" s="52"/>
      <c r="AI13" s="52"/>
      <c r="AJ13" s="52">
        <v>1.95</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v>4</v>
      </c>
      <c r="L14" s="904" t="s">
        <v>489</v>
      </c>
      <c r="M14" s="905"/>
      <c r="N14" s="904" t="s">
        <v>512</v>
      </c>
      <c r="O14" s="905"/>
      <c r="P14" s="904"/>
      <c r="Q14" s="905"/>
      <c r="R14" s="917" t="s">
        <v>506</v>
      </c>
      <c r="S14" s="918"/>
      <c r="T14" s="919"/>
      <c r="U14" s="904"/>
      <c r="V14" s="905"/>
      <c r="W14" s="904"/>
      <c r="X14" s="905"/>
      <c r="Y14" s="46"/>
      <c r="Z14" s="46"/>
      <c r="AA14" s="46"/>
      <c r="AB14" s="46"/>
      <c r="AC14" s="52"/>
      <c r="AD14" s="52"/>
      <c r="AE14" s="52"/>
      <c r="AF14" s="52"/>
      <c r="AG14" s="52"/>
      <c r="AH14" s="52"/>
      <c r="AI14" s="52"/>
      <c r="AJ14" s="52"/>
      <c r="AK14" s="914" t="s">
        <v>940</v>
      </c>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8.3699999999999992</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3</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20" priority="2">
      <formula>$AQ11=2</formula>
    </cfRule>
  </conditionalFormatting>
  <conditionalFormatting sqref="Y29:AB29">
    <cfRule type="expression" dxfId="219" priority="11">
      <formula>$AQ28=2</formula>
    </cfRule>
  </conditionalFormatting>
  <conditionalFormatting sqref="Y30:AB31">
    <cfRule type="expression" dxfId="218" priority="9">
      <formula>$AQ28=2</formula>
    </cfRule>
  </conditionalFormatting>
  <conditionalFormatting sqref="Y32:AB32">
    <cfRule type="expression" dxfId="217" priority="7">
      <formula>$AQ29=2</formula>
    </cfRule>
  </conditionalFormatting>
  <conditionalFormatting sqref="Y33:AB33">
    <cfRule type="expression" dxfId="216" priority="5">
      <formula>$AQ29=2</formula>
    </cfRule>
  </conditionalFormatting>
  <conditionalFormatting sqref="Y34:AB34">
    <cfRule type="expression" dxfId="215" priority="3">
      <formula>$AQ29=2</formula>
    </cfRule>
  </conditionalFormatting>
  <conditionalFormatting sqref="Y11:AF28">
    <cfRule type="expression" dxfId="214" priority="1">
      <formula>$AQ11=3</formula>
    </cfRule>
  </conditionalFormatting>
  <conditionalFormatting sqref="Y29:AF29">
    <cfRule type="expression" dxfId="213" priority="12">
      <formula>$AQ28=3</formula>
    </cfRule>
  </conditionalFormatting>
  <conditionalFormatting sqref="Y30:AF31">
    <cfRule type="expression" dxfId="212" priority="10">
      <formula>$AQ28=3</formula>
    </cfRule>
  </conditionalFormatting>
  <conditionalFormatting sqref="Y32:AF32">
    <cfRule type="expression" dxfId="211" priority="8">
      <formula>$AQ29=3</formula>
    </cfRule>
  </conditionalFormatting>
  <conditionalFormatting sqref="Y33:AF33">
    <cfRule type="expression" dxfId="210" priority="6">
      <formula>$AQ29=3</formula>
    </cfRule>
  </conditionalFormatting>
  <conditionalFormatting sqref="Y34:AF34">
    <cfRule type="expression" dxfId="209" priority="4">
      <formula>$AQ29=3</formula>
    </cfRule>
  </conditionalFormatting>
  <conditionalFormatting sqref="AC11:AJ28">
    <cfRule type="expression" dxfId="208" priority="13">
      <formula>$AQ11=1</formula>
    </cfRule>
  </conditionalFormatting>
  <conditionalFormatting sqref="AC29:AJ29">
    <cfRule type="expression" dxfId="207" priority="24">
      <formula>$AQ28=1</formula>
    </cfRule>
  </conditionalFormatting>
  <conditionalFormatting sqref="AC30:AJ31">
    <cfRule type="expression" dxfId="206" priority="22">
      <formula>$AQ28=1</formula>
    </cfRule>
  </conditionalFormatting>
  <conditionalFormatting sqref="AC32:AJ32">
    <cfRule type="expression" dxfId="205" priority="20">
      <formula>$AQ29=1</formula>
    </cfRule>
  </conditionalFormatting>
  <conditionalFormatting sqref="AC33:AJ33">
    <cfRule type="expression" dxfId="204" priority="18">
      <formula>$AQ29=1</formula>
    </cfRule>
  </conditionalFormatting>
  <conditionalFormatting sqref="AC34:AJ34">
    <cfRule type="expression" dxfId="203" priority="16">
      <formula>$AQ29=1</formula>
    </cfRule>
  </conditionalFormatting>
  <conditionalFormatting sqref="AG11:AJ28">
    <cfRule type="expression" dxfId="202" priority="14">
      <formula>$AQ11=2</formula>
    </cfRule>
  </conditionalFormatting>
  <conditionalFormatting sqref="AG29:AJ29">
    <cfRule type="expression" dxfId="201" priority="23">
      <formula>$AQ28=2</formula>
    </cfRule>
  </conditionalFormatting>
  <conditionalFormatting sqref="AG30:AJ31">
    <cfRule type="expression" dxfId="200" priority="21">
      <formula>$AQ28=2</formula>
    </cfRule>
  </conditionalFormatting>
  <conditionalFormatting sqref="AG32:AJ32">
    <cfRule type="expression" dxfId="199" priority="19">
      <formula>$AQ29=2</formula>
    </cfRule>
  </conditionalFormatting>
  <conditionalFormatting sqref="AG33:AJ33">
    <cfRule type="expression" dxfId="198" priority="17">
      <formula>$AQ29=2</formula>
    </cfRule>
  </conditionalFormatting>
  <conditionalFormatting sqref="AG34:AJ34">
    <cfRule type="expression" dxfId="197" priority="15">
      <formula>$AQ29=2</formula>
    </cfRule>
  </conditionalFormatting>
  <dataValidations count="2">
    <dataValidation type="list" allowBlank="1" showInputMessage="1" showErrorMessage="1" sqref="Y11:AB34" xr:uid="{DFAC9FD8-6F7A-4EB0-BF37-E43332D9FBF7}">
      <formula1>"〇,"</formula1>
    </dataValidation>
    <dataValidation type="list" allowBlank="1" showInputMessage="1" showErrorMessage="1" sqref="N11:O34" xr:uid="{6FD5E3F7-9CB3-4148-B5AB-F27ABAE0421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83DBCEF-ADDE-44AF-9DE8-A33DEED8BAA1}">
          <x14:formula1>
            <xm:f>'(参考)リスト'!$G$16:$G$19</xm:f>
          </x14:formula1>
          <xm:sqref>AM35:AO38</xm:sqref>
        </x14:dataValidation>
        <x14:dataValidation type="list" allowBlank="1" showInputMessage="1" showErrorMessage="1" xr:uid="{8F542699-F38D-4E16-96FC-603354C44FA9}">
          <x14:formula1>
            <xm:f>'(参考)リスト'!$B$16:$B$21</xm:f>
          </x14:formula1>
          <xm:sqref>L11:M34</xm:sqref>
        </x14:dataValidation>
        <x14:dataValidation type="list" allowBlank="1" showInputMessage="1" showErrorMessage="1" xr:uid="{A11AF349-6310-4E8B-A128-DA54A93E9835}">
          <x14:formula1>
            <xm:f>'(参考)リスト'!$E$16:$E$27</xm:f>
          </x14:formula1>
          <xm:sqref>R11:T34</xm:sqref>
        </x14:dataValidation>
        <x14:dataValidation type="list" allowBlank="1" showInputMessage="1" showErrorMessage="1" xr:uid="{F8D7778A-6C89-45F6-9D10-4A78355D00BF}">
          <x14:formula1>
            <xm:f>'(参考)リスト'!$D$16:$D$18</xm:f>
          </x14:formula1>
          <xm:sqref>P11:Q34</xm:sqref>
        </x14:dataValidation>
        <x14:dataValidation type="list" allowBlank="1" showInputMessage="1" showErrorMessage="1" xr:uid="{2BAA082B-0E04-4E63-B09B-750237C33FD2}">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C6EFD-F4C0-4417-B856-3B91D8ED869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S38</v>
      </c>
      <c r="AW5" s="35">
        <f>R7</f>
        <v>8.8000000000000007</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1.8</v>
      </c>
      <c r="BS5" s="47">
        <f>AG35</f>
        <v>0</v>
      </c>
      <c r="BT5" s="47">
        <f>AH35</f>
        <v>0</v>
      </c>
      <c r="BU5" s="47">
        <f>AI35</f>
        <v>0</v>
      </c>
      <c r="BV5" s="47">
        <f>AJ35</f>
        <v>8.68</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847</v>
      </c>
      <c r="O7" s="915"/>
      <c r="P7" s="956" t="s">
        <v>367</v>
      </c>
      <c r="Q7" s="942"/>
      <c r="R7" s="958">
        <v>8.8000000000000007</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506</v>
      </c>
      <c r="S11" s="844"/>
      <c r="T11" s="844"/>
      <c r="U11" s="904" t="s">
        <v>623</v>
      </c>
      <c r="V11" s="905"/>
      <c r="W11" s="904" t="s">
        <v>623</v>
      </c>
      <c r="X11" s="905"/>
      <c r="Y11" s="46"/>
      <c r="Z11" s="46"/>
      <c r="AA11" s="46"/>
      <c r="AB11" s="46"/>
      <c r="AC11" s="52"/>
      <c r="AD11" s="52"/>
      <c r="AE11" s="52"/>
      <c r="AF11" s="52">
        <v>1.8</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480</v>
      </c>
      <c r="Q12" s="905"/>
      <c r="R12" s="844" t="s">
        <v>500</v>
      </c>
      <c r="S12" s="844"/>
      <c r="T12" s="844"/>
      <c r="U12" s="904" t="s">
        <v>623</v>
      </c>
      <c r="V12" s="905"/>
      <c r="W12" s="904" t="s">
        <v>623</v>
      </c>
      <c r="X12" s="905"/>
      <c r="Y12" s="46"/>
      <c r="Z12" s="46"/>
      <c r="AA12" s="46"/>
      <c r="AB12" s="46"/>
      <c r="AC12" s="52"/>
      <c r="AD12" s="52"/>
      <c r="AE12" s="52"/>
      <c r="AF12" s="52"/>
      <c r="AG12" s="52"/>
      <c r="AH12" s="52"/>
      <c r="AI12" s="52"/>
      <c r="AJ12" s="52">
        <v>8.68</v>
      </c>
      <c r="AK12" s="914"/>
      <c r="AL12" s="915"/>
      <c r="AM12" s="915"/>
      <c r="AN12" s="915"/>
      <c r="AO12" s="916"/>
      <c r="AP12" s="2"/>
      <c r="AQ12" s="51">
        <f>IF(P12="材質劣化",2,IF(P12="漏水",3,1))</f>
        <v>3</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1.8</v>
      </c>
      <c r="AG35" s="109">
        <f t="shared" si="7"/>
        <v>0</v>
      </c>
      <c r="AH35" s="109">
        <f t="shared" si="7"/>
        <v>0</v>
      </c>
      <c r="AI35" s="109">
        <f t="shared" si="7"/>
        <v>0</v>
      </c>
      <c r="AJ35" s="110">
        <f t="shared" si="7"/>
        <v>8.68</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96" priority="2">
      <formula>$AQ11=2</formula>
    </cfRule>
  </conditionalFormatting>
  <conditionalFormatting sqref="Y29:AB29">
    <cfRule type="expression" dxfId="195" priority="11">
      <formula>$AQ28=2</formula>
    </cfRule>
  </conditionalFormatting>
  <conditionalFormatting sqref="Y30:AB31">
    <cfRule type="expression" dxfId="194" priority="9">
      <formula>$AQ28=2</formula>
    </cfRule>
  </conditionalFormatting>
  <conditionalFormatting sqref="Y32:AB32">
    <cfRule type="expression" dxfId="193" priority="7">
      <formula>$AQ29=2</formula>
    </cfRule>
  </conditionalFormatting>
  <conditionalFormatting sqref="Y33:AB33">
    <cfRule type="expression" dxfId="192" priority="5">
      <formula>$AQ29=2</formula>
    </cfRule>
  </conditionalFormatting>
  <conditionalFormatting sqref="Y34:AB34">
    <cfRule type="expression" dxfId="191" priority="3">
      <formula>$AQ29=2</formula>
    </cfRule>
  </conditionalFormatting>
  <conditionalFormatting sqref="Y11:AF28">
    <cfRule type="expression" dxfId="190" priority="1">
      <formula>$AQ11=3</formula>
    </cfRule>
  </conditionalFormatting>
  <conditionalFormatting sqref="Y29:AF29">
    <cfRule type="expression" dxfId="189" priority="12">
      <formula>$AQ28=3</formula>
    </cfRule>
  </conditionalFormatting>
  <conditionalFormatting sqref="Y30:AF31">
    <cfRule type="expression" dxfId="188" priority="10">
      <formula>$AQ28=3</formula>
    </cfRule>
  </conditionalFormatting>
  <conditionalFormatting sqref="Y32:AF32">
    <cfRule type="expression" dxfId="187" priority="8">
      <formula>$AQ29=3</formula>
    </cfRule>
  </conditionalFormatting>
  <conditionalFormatting sqref="Y33:AF33">
    <cfRule type="expression" dxfId="186" priority="6">
      <formula>$AQ29=3</formula>
    </cfRule>
  </conditionalFormatting>
  <conditionalFormatting sqref="Y34:AF34">
    <cfRule type="expression" dxfId="185" priority="4">
      <formula>$AQ29=3</formula>
    </cfRule>
  </conditionalFormatting>
  <conditionalFormatting sqref="AC11:AJ28">
    <cfRule type="expression" dxfId="184" priority="13">
      <formula>$AQ11=1</formula>
    </cfRule>
  </conditionalFormatting>
  <conditionalFormatting sqref="AC29:AJ29">
    <cfRule type="expression" dxfId="183" priority="24">
      <formula>$AQ28=1</formula>
    </cfRule>
  </conditionalFormatting>
  <conditionalFormatting sqref="AC30:AJ31">
    <cfRule type="expression" dxfId="182" priority="22">
      <formula>$AQ28=1</formula>
    </cfRule>
  </conditionalFormatting>
  <conditionalFormatting sqref="AC32:AJ32">
    <cfRule type="expression" dxfId="181" priority="20">
      <formula>$AQ29=1</formula>
    </cfRule>
  </conditionalFormatting>
  <conditionalFormatting sqref="AC33:AJ33">
    <cfRule type="expression" dxfId="180" priority="18">
      <formula>$AQ29=1</formula>
    </cfRule>
  </conditionalFormatting>
  <conditionalFormatting sqref="AC34:AJ34">
    <cfRule type="expression" dxfId="179" priority="16">
      <formula>$AQ29=1</formula>
    </cfRule>
  </conditionalFormatting>
  <conditionalFormatting sqref="AG11:AJ28">
    <cfRule type="expression" dxfId="178" priority="14">
      <formula>$AQ11=2</formula>
    </cfRule>
  </conditionalFormatting>
  <conditionalFormatting sqref="AG29:AJ29">
    <cfRule type="expression" dxfId="177" priority="23">
      <formula>$AQ28=2</formula>
    </cfRule>
  </conditionalFormatting>
  <conditionalFormatting sqref="AG30:AJ31">
    <cfRule type="expression" dxfId="176" priority="21">
      <formula>$AQ28=2</formula>
    </cfRule>
  </conditionalFormatting>
  <conditionalFormatting sqref="AG32:AJ32">
    <cfRule type="expression" dxfId="175" priority="19">
      <formula>$AQ29=2</formula>
    </cfRule>
  </conditionalFormatting>
  <conditionalFormatting sqref="AG33:AJ33">
    <cfRule type="expression" dxfId="174" priority="17">
      <formula>$AQ29=2</formula>
    </cfRule>
  </conditionalFormatting>
  <conditionalFormatting sqref="AG34:AJ34">
    <cfRule type="expression" dxfId="173" priority="15">
      <formula>$AQ29=2</formula>
    </cfRule>
  </conditionalFormatting>
  <dataValidations count="2">
    <dataValidation type="list" allowBlank="1" showInputMessage="1" showErrorMessage="1" sqref="N11:O34" xr:uid="{88C74BB1-B454-4AE6-8963-122658D61EBF}">
      <formula1>INDIRECT(L11)</formula1>
    </dataValidation>
    <dataValidation type="list" allowBlank="1" showInputMessage="1" showErrorMessage="1" sqref="Y11:AB34" xr:uid="{B53C7057-8CA5-4BC9-9636-3CE42F270F6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7331C38-9382-4191-B75A-16047330CF7A}">
          <x14:formula1>
            <xm:f>'(参考)リスト'!$F$16:$F$21</xm:f>
          </x14:formula1>
          <xm:sqref>U11:X34</xm:sqref>
        </x14:dataValidation>
        <x14:dataValidation type="list" allowBlank="1" showInputMessage="1" showErrorMessage="1" xr:uid="{80962F46-DA43-4DEA-86B0-86985D934252}">
          <x14:formula1>
            <xm:f>'(参考)リスト'!$D$16:$D$18</xm:f>
          </x14:formula1>
          <xm:sqref>P11:Q34</xm:sqref>
        </x14:dataValidation>
        <x14:dataValidation type="list" allowBlank="1" showInputMessage="1" showErrorMessage="1" xr:uid="{5BC89613-EF1F-4A5C-B3D3-0AFBC44D9FA5}">
          <x14:formula1>
            <xm:f>'(参考)リスト'!$E$16:$E$27</xm:f>
          </x14:formula1>
          <xm:sqref>R11:T34</xm:sqref>
        </x14:dataValidation>
        <x14:dataValidation type="list" allowBlank="1" showInputMessage="1" showErrorMessage="1" xr:uid="{B57455E4-F279-4B2D-AED0-FDC5A394C5B4}">
          <x14:formula1>
            <xm:f>'(参考)リスト'!$B$16:$B$21</xm:f>
          </x14:formula1>
          <xm:sqref>L11:M34</xm:sqref>
        </x14:dataValidation>
        <x14:dataValidation type="list" allowBlank="1" showInputMessage="1" showErrorMessage="1" xr:uid="{70DFC956-9BA6-4C39-B134-8D5C9F7DD1A5}">
          <x14:formula1>
            <xm:f>'(参考)リスト'!$G$16:$G$19</xm:f>
          </x14:formula1>
          <xm:sqref>AM35:AO38</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6AEAB-BE04-45DA-8A8A-4665E9859FA4}">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S39</v>
      </c>
      <c r="AW5" s="35">
        <f>R7</f>
        <v>8.9</v>
      </c>
      <c r="AX5" s="47" t="str">
        <f>AM35</f>
        <v>Ⅱ</v>
      </c>
      <c r="AY5" s="47">
        <f>Y37</f>
        <v>0</v>
      </c>
      <c r="AZ5" s="47">
        <f t="shared" ref="AZ5:BJ5" si="0">Z37</f>
        <v>0</v>
      </c>
      <c r="BA5" s="47">
        <f t="shared" si="0"/>
        <v>0</v>
      </c>
      <c r="BB5" s="47">
        <f>AB37</f>
        <v>0</v>
      </c>
      <c r="BC5" s="47">
        <f t="shared" si="0"/>
        <v>0</v>
      </c>
      <c r="BD5" s="47">
        <f>AD37</f>
        <v>0</v>
      </c>
      <c r="BE5" s="47">
        <f>AE37</f>
        <v>0</v>
      </c>
      <c r="BF5" s="47">
        <f t="shared" si="0"/>
        <v>2</v>
      </c>
      <c r="BG5" s="47">
        <f t="shared" si="0"/>
        <v>0</v>
      </c>
      <c r="BH5" s="47">
        <f t="shared" si="0"/>
        <v>0</v>
      </c>
      <c r="BI5" s="47">
        <f>AI37</f>
        <v>0</v>
      </c>
      <c r="BJ5" s="47">
        <f t="shared" si="0"/>
        <v>1</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3.62</v>
      </c>
      <c r="BS5" s="47">
        <f>AG35</f>
        <v>0</v>
      </c>
      <c r="BT5" s="47">
        <f>AH35</f>
        <v>0</v>
      </c>
      <c r="BU5" s="47">
        <f>AI35</f>
        <v>0</v>
      </c>
      <c r="BV5" s="47">
        <f>AJ35</f>
        <v>1.1499999999999999</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851</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462</v>
      </c>
      <c r="O11" s="905"/>
      <c r="P11" s="904" t="s">
        <v>471</v>
      </c>
      <c r="Q11" s="905"/>
      <c r="R11" s="844" t="s">
        <v>464</v>
      </c>
      <c r="S11" s="844"/>
      <c r="T11" s="844"/>
      <c r="U11" s="904" t="s">
        <v>623</v>
      </c>
      <c r="V11" s="905"/>
      <c r="W11" s="904" t="s">
        <v>623</v>
      </c>
      <c r="X11" s="905"/>
      <c r="Y11" s="46"/>
      <c r="Z11" s="46"/>
      <c r="AA11" s="46"/>
      <c r="AB11" s="46"/>
      <c r="AC11" s="52"/>
      <c r="AD11" s="52"/>
      <c r="AE11" s="52"/>
      <c r="AF11" s="52">
        <v>0.43</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479</v>
      </c>
      <c r="O12" s="905"/>
      <c r="P12" s="904" t="s">
        <v>471</v>
      </c>
      <c r="Q12" s="905"/>
      <c r="R12" s="844" t="s">
        <v>506</v>
      </c>
      <c r="S12" s="844"/>
      <c r="T12" s="844"/>
      <c r="U12" s="904" t="s">
        <v>622</v>
      </c>
      <c r="V12" s="905"/>
      <c r="W12" s="904" t="s">
        <v>623</v>
      </c>
      <c r="X12" s="905"/>
      <c r="Y12" s="46"/>
      <c r="Z12" s="46"/>
      <c r="AA12" s="46"/>
      <c r="AB12" s="46"/>
      <c r="AC12" s="52"/>
      <c r="AD12" s="52"/>
      <c r="AE12" s="52"/>
      <c r="AF12" s="52">
        <v>3.19</v>
      </c>
      <c r="AG12" s="52"/>
      <c r="AH12" s="52"/>
      <c r="AI12" s="52"/>
      <c r="AJ12" s="52"/>
      <c r="AK12" s="914" t="s">
        <v>923</v>
      </c>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462</v>
      </c>
      <c r="O13" s="905"/>
      <c r="P13" s="904" t="s">
        <v>480</v>
      </c>
      <c r="Q13" s="905"/>
      <c r="R13" s="917" t="s">
        <v>500</v>
      </c>
      <c r="S13" s="918"/>
      <c r="T13" s="919"/>
      <c r="U13" s="904" t="s">
        <v>622</v>
      </c>
      <c r="V13" s="905"/>
      <c r="W13" s="904" t="s">
        <v>623</v>
      </c>
      <c r="X13" s="905"/>
      <c r="Y13" s="46"/>
      <c r="Z13" s="46"/>
      <c r="AA13" s="46"/>
      <c r="AB13" s="46"/>
      <c r="AC13" s="52"/>
      <c r="AD13" s="52"/>
      <c r="AE13" s="52"/>
      <c r="AF13" s="52"/>
      <c r="AG13" s="52"/>
      <c r="AH13" s="52"/>
      <c r="AI13" s="52"/>
      <c r="AJ13" s="52">
        <v>1.1499999999999999</v>
      </c>
      <c r="AK13" s="914" t="s">
        <v>923</v>
      </c>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3.62</v>
      </c>
      <c r="AG35" s="109">
        <f t="shared" si="7"/>
        <v>0</v>
      </c>
      <c r="AH35" s="109">
        <f t="shared" si="7"/>
        <v>0</v>
      </c>
      <c r="AI35" s="109">
        <f t="shared" si="7"/>
        <v>0</v>
      </c>
      <c r="AJ35" s="110">
        <f t="shared" si="7"/>
        <v>1.1499999999999999</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2</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72" priority="2">
      <formula>$AQ11=2</formula>
    </cfRule>
  </conditionalFormatting>
  <conditionalFormatting sqref="Y29:AB29">
    <cfRule type="expression" dxfId="171" priority="11">
      <formula>$AQ28=2</formula>
    </cfRule>
  </conditionalFormatting>
  <conditionalFormatting sqref="Y30:AB31">
    <cfRule type="expression" dxfId="170" priority="9">
      <formula>$AQ28=2</formula>
    </cfRule>
  </conditionalFormatting>
  <conditionalFormatting sqref="Y32:AB32">
    <cfRule type="expression" dxfId="169" priority="7">
      <formula>$AQ29=2</formula>
    </cfRule>
  </conditionalFormatting>
  <conditionalFormatting sqref="Y33:AB33">
    <cfRule type="expression" dxfId="168" priority="5">
      <formula>$AQ29=2</formula>
    </cfRule>
  </conditionalFormatting>
  <conditionalFormatting sqref="Y34:AB34">
    <cfRule type="expression" dxfId="167" priority="3">
      <formula>$AQ29=2</formula>
    </cfRule>
  </conditionalFormatting>
  <conditionalFormatting sqref="Y11:AF28">
    <cfRule type="expression" dxfId="166" priority="1">
      <formula>$AQ11=3</formula>
    </cfRule>
  </conditionalFormatting>
  <conditionalFormatting sqref="Y29:AF29">
    <cfRule type="expression" dxfId="165" priority="12">
      <formula>$AQ28=3</formula>
    </cfRule>
  </conditionalFormatting>
  <conditionalFormatting sqref="Y30:AF31">
    <cfRule type="expression" dxfId="164" priority="10">
      <formula>$AQ28=3</formula>
    </cfRule>
  </conditionalFormatting>
  <conditionalFormatting sqref="Y32:AF32">
    <cfRule type="expression" dxfId="163" priority="8">
      <formula>$AQ29=3</formula>
    </cfRule>
  </conditionalFormatting>
  <conditionalFormatting sqref="Y33:AF33">
    <cfRule type="expression" dxfId="162" priority="6">
      <formula>$AQ29=3</formula>
    </cfRule>
  </conditionalFormatting>
  <conditionalFormatting sqref="Y34:AF34">
    <cfRule type="expression" dxfId="161" priority="4">
      <formula>$AQ29=3</formula>
    </cfRule>
  </conditionalFormatting>
  <conditionalFormatting sqref="AC11:AJ28">
    <cfRule type="expression" dxfId="160" priority="13">
      <formula>$AQ11=1</formula>
    </cfRule>
  </conditionalFormatting>
  <conditionalFormatting sqref="AC29:AJ29">
    <cfRule type="expression" dxfId="159" priority="24">
      <formula>$AQ28=1</formula>
    </cfRule>
  </conditionalFormatting>
  <conditionalFormatting sqref="AC30:AJ31">
    <cfRule type="expression" dxfId="158" priority="22">
      <formula>$AQ28=1</formula>
    </cfRule>
  </conditionalFormatting>
  <conditionalFormatting sqref="AC32:AJ32">
    <cfRule type="expression" dxfId="157" priority="20">
      <formula>$AQ29=1</formula>
    </cfRule>
  </conditionalFormatting>
  <conditionalFormatting sqref="AC33:AJ33">
    <cfRule type="expression" dxfId="156" priority="18">
      <formula>$AQ29=1</formula>
    </cfRule>
  </conditionalFormatting>
  <conditionalFormatting sqref="AC34:AJ34">
    <cfRule type="expression" dxfId="155" priority="16">
      <formula>$AQ29=1</formula>
    </cfRule>
  </conditionalFormatting>
  <conditionalFormatting sqref="AG11:AJ28">
    <cfRule type="expression" dxfId="154" priority="14">
      <formula>$AQ11=2</formula>
    </cfRule>
  </conditionalFormatting>
  <conditionalFormatting sqref="AG29:AJ29">
    <cfRule type="expression" dxfId="153" priority="23">
      <formula>$AQ28=2</formula>
    </cfRule>
  </conditionalFormatting>
  <conditionalFormatting sqref="AG30:AJ31">
    <cfRule type="expression" dxfId="152" priority="21">
      <formula>$AQ28=2</formula>
    </cfRule>
  </conditionalFormatting>
  <conditionalFormatting sqref="AG32:AJ32">
    <cfRule type="expression" dxfId="151" priority="19">
      <formula>$AQ29=2</formula>
    </cfRule>
  </conditionalFormatting>
  <conditionalFormatting sqref="AG33:AJ33">
    <cfRule type="expression" dxfId="150" priority="17">
      <formula>$AQ29=2</formula>
    </cfRule>
  </conditionalFormatting>
  <conditionalFormatting sqref="AG34:AJ34">
    <cfRule type="expression" dxfId="149" priority="15">
      <formula>$AQ29=2</formula>
    </cfRule>
  </conditionalFormatting>
  <dataValidations count="2">
    <dataValidation type="list" allowBlank="1" showInputMessage="1" showErrorMessage="1" sqref="Y11:AB34" xr:uid="{94E9A808-F15A-4E84-A09A-4154865088B6}">
      <formula1>"〇,"</formula1>
    </dataValidation>
    <dataValidation type="list" allowBlank="1" showInputMessage="1" showErrorMessage="1" sqref="N11:O34" xr:uid="{C4216480-B5B4-4028-A4F8-735899C9A8B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72A7B32-82F1-43FD-A864-D10B4F77DDCE}">
          <x14:formula1>
            <xm:f>'(参考)リスト'!$G$16:$G$19</xm:f>
          </x14:formula1>
          <xm:sqref>AM35:AO38</xm:sqref>
        </x14:dataValidation>
        <x14:dataValidation type="list" allowBlank="1" showInputMessage="1" showErrorMessage="1" xr:uid="{B0CE979C-76E6-4551-A7CD-9C287DA3AEFD}">
          <x14:formula1>
            <xm:f>'(参考)リスト'!$B$16:$B$21</xm:f>
          </x14:formula1>
          <xm:sqref>L11:M34</xm:sqref>
        </x14:dataValidation>
        <x14:dataValidation type="list" allowBlank="1" showInputMessage="1" showErrorMessage="1" xr:uid="{C195F87C-A50F-4925-81B1-AB91AFF58361}">
          <x14:formula1>
            <xm:f>'(参考)リスト'!$E$16:$E$27</xm:f>
          </x14:formula1>
          <xm:sqref>R11:T34</xm:sqref>
        </x14:dataValidation>
        <x14:dataValidation type="list" allowBlank="1" showInputMessage="1" showErrorMessage="1" xr:uid="{090E1935-D5F8-4894-B8AB-B0B7307CECCB}">
          <x14:formula1>
            <xm:f>'(参考)リスト'!$D$16:$D$18</xm:f>
          </x14:formula1>
          <xm:sqref>P11:Q34</xm:sqref>
        </x14:dataValidation>
        <x14:dataValidation type="list" allowBlank="1" showInputMessage="1" showErrorMessage="1" xr:uid="{064C81D1-9AC6-4573-9EBB-6CCF3020452B}">
          <x14:formula1>
            <xm:f>'(参考)リスト'!$F$16:$F$21</xm:f>
          </x14:formula1>
          <xm:sqref>U11:X34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71B2C-EE53-4052-BCCB-7CB2A16654BD}">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S40</v>
      </c>
      <c r="AW5" s="35">
        <f>R7</f>
        <v>8.9</v>
      </c>
      <c r="AX5" s="47" t="str">
        <f>AM35</f>
        <v>Ⅱ</v>
      </c>
      <c r="AY5" s="47">
        <f>Y37</f>
        <v>0</v>
      </c>
      <c r="AZ5" s="47">
        <f t="shared" ref="AZ5:BJ5" si="0">Z37</f>
        <v>0</v>
      </c>
      <c r="BA5" s="47">
        <f t="shared" si="0"/>
        <v>0</v>
      </c>
      <c r="BB5" s="47">
        <f>AB37</f>
        <v>0</v>
      </c>
      <c r="BC5" s="47">
        <f t="shared" si="0"/>
        <v>0</v>
      </c>
      <c r="BD5" s="47">
        <f>AD37</f>
        <v>0</v>
      </c>
      <c r="BE5" s="47">
        <f>AE37</f>
        <v>0</v>
      </c>
      <c r="BF5" s="47">
        <f t="shared" si="0"/>
        <v>2</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1.62</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856</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479</v>
      </c>
      <c r="O11" s="905"/>
      <c r="P11" s="904" t="s">
        <v>471</v>
      </c>
      <c r="Q11" s="905"/>
      <c r="R11" s="844" t="s">
        <v>464</v>
      </c>
      <c r="S11" s="844"/>
      <c r="T11" s="844"/>
      <c r="U11" s="904" t="s">
        <v>623</v>
      </c>
      <c r="V11" s="905"/>
      <c r="W11" s="904" t="s">
        <v>623</v>
      </c>
      <c r="X11" s="905"/>
      <c r="Y11" s="46"/>
      <c r="Z11" s="46"/>
      <c r="AA11" s="46"/>
      <c r="AB11" s="46"/>
      <c r="AC11" s="52"/>
      <c r="AD11" s="52"/>
      <c r="AE11" s="52"/>
      <c r="AF11" s="52">
        <v>0.98</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0.64</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1.62</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2</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48" priority="2">
      <formula>$AQ11=2</formula>
    </cfRule>
  </conditionalFormatting>
  <conditionalFormatting sqref="Y29:AB29">
    <cfRule type="expression" dxfId="147" priority="11">
      <formula>$AQ28=2</formula>
    </cfRule>
  </conditionalFormatting>
  <conditionalFormatting sqref="Y30:AB31">
    <cfRule type="expression" dxfId="146" priority="9">
      <formula>$AQ28=2</formula>
    </cfRule>
  </conditionalFormatting>
  <conditionalFormatting sqref="Y32:AB32">
    <cfRule type="expression" dxfId="145" priority="7">
      <formula>$AQ29=2</formula>
    </cfRule>
  </conditionalFormatting>
  <conditionalFormatting sqref="Y33:AB33">
    <cfRule type="expression" dxfId="144" priority="5">
      <formula>$AQ29=2</formula>
    </cfRule>
  </conditionalFormatting>
  <conditionalFormatting sqref="Y34:AB34">
    <cfRule type="expression" dxfId="143" priority="3">
      <formula>$AQ29=2</formula>
    </cfRule>
  </conditionalFormatting>
  <conditionalFormatting sqref="Y11:AF28">
    <cfRule type="expression" dxfId="142" priority="1">
      <formula>$AQ11=3</formula>
    </cfRule>
  </conditionalFormatting>
  <conditionalFormatting sqref="Y29:AF29">
    <cfRule type="expression" dxfId="141" priority="12">
      <formula>$AQ28=3</formula>
    </cfRule>
  </conditionalFormatting>
  <conditionalFormatting sqref="Y30:AF31">
    <cfRule type="expression" dxfId="140" priority="10">
      <formula>$AQ28=3</formula>
    </cfRule>
  </conditionalFormatting>
  <conditionalFormatting sqref="Y32:AF32">
    <cfRule type="expression" dxfId="139" priority="8">
      <formula>$AQ29=3</formula>
    </cfRule>
  </conditionalFormatting>
  <conditionalFormatting sqref="Y33:AF33">
    <cfRule type="expression" dxfId="138" priority="6">
      <formula>$AQ29=3</formula>
    </cfRule>
  </conditionalFormatting>
  <conditionalFormatting sqref="Y34:AF34">
    <cfRule type="expression" dxfId="137" priority="4">
      <formula>$AQ29=3</formula>
    </cfRule>
  </conditionalFormatting>
  <conditionalFormatting sqref="AC11:AJ28">
    <cfRule type="expression" dxfId="136" priority="13">
      <formula>$AQ11=1</formula>
    </cfRule>
  </conditionalFormatting>
  <conditionalFormatting sqref="AC29:AJ29">
    <cfRule type="expression" dxfId="135" priority="24">
      <formula>$AQ28=1</formula>
    </cfRule>
  </conditionalFormatting>
  <conditionalFormatting sqref="AC30:AJ31">
    <cfRule type="expression" dxfId="134" priority="22">
      <formula>$AQ28=1</formula>
    </cfRule>
  </conditionalFormatting>
  <conditionalFormatting sqref="AC32:AJ32">
    <cfRule type="expression" dxfId="133" priority="20">
      <formula>$AQ29=1</formula>
    </cfRule>
  </conditionalFormatting>
  <conditionalFormatting sqref="AC33:AJ33">
    <cfRule type="expression" dxfId="132" priority="18">
      <formula>$AQ29=1</formula>
    </cfRule>
  </conditionalFormatting>
  <conditionalFormatting sqref="AC34:AJ34">
    <cfRule type="expression" dxfId="131" priority="16">
      <formula>$AQ29=1</formula>
    </cfRule>
  </conditionalFormatting>
  <conditionalFormatting sqref="AG11:AJ28">
    <cfRule type="expression" dxfId="130" priority="14">
      <formula>$AQ11=2</formula>
    </cfRule>
  </conditionalFormatting>
  <conditionalFormatting sqref="AG29:AJ29">
    <cfRule type="expression" dxfId="129" priority="23">
      <formula>$AQ28=2</formula>
    </cfRule>
  </conditionalFormatting>
  <conditionalFormatting sqref="AG30:AJ31">
    <cfRule type="expression" dxfId="128" priority="21">
      <formula>$AQ28=2</formula>
    </cfRule>
  </conditionalFormatting>
  <conditionalFormatting sqref="AG32:AJ32">
    <cfRule type="expression" dxfId="127" priority="19">
      <formula>$AQ29=2</formula>
    </cfRule>
  </conditionalFormatting>
  <conditionalFormatting sqref="AG33:AJ33">
    <cfRule type="expression" dxfId="126" priority="17">
      <formula>$AQ29=2</formula>
    </cfRule>
  </conditionalFormatting>
  <conditionalFormatting sqref="AG34:AJ34">
    <cfRule type="expression" dxfId="125" priority="15">
      <formula>$AQ29=2</formula>
    </cfRule>
  </conditionalFormatting>
  <dataValidations count="2">
    <dataValidation type="list" allowBlank="1" showInputMessage="1" showErrorMessage="1" sqref="N11:O34" xr:uid="{4027EFA3-B7EB-4F52-9547-C9B4B8698EF0}">
      <formula1>INDIRECT(L11)</formula1>
    </dataValidation>
    <dataValidation type="list" allowBlank="1" showInputMessage="1" showErrorMessage="1" sqref="Y11:AB34" xr:uid="{DDA62DED-5C12-4775-9514-E8198DECB5E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F14405E-8A88-444E-BBE7-DEA736F1AA12}">
          <x14:formula1>
            <xm:f>'(参考)リスト'!$F$16:$F$21</xm:f>
          </x14:formula1>
          <xm:sqref>U11:X34</xm:sqref>
        </x14:dataValidation>
        <x14:dataValidation type="list" allowBlank="1" showInputMessage="1" showErrorMessage="1" xr:uid="{0BC7E0C9-4922-4486-9BDA-4F61F31BBE92}">
          <x14:formula1>
            <xm:f>'(参考)リスト'!$D$16:$D$18</xm:f>
          </x14:formula1>
          <xm:sqref>P11:Q34</xm:sqref>
        </x14:dataValidation>
        <x14:dataValidation type="list" allowBlank="1" showInputMessage="1" showErrorMessage="1" xr:uid="{AC4EE88C-BE20-4D2E-B1EB-734DC5E1BDBF}">
          <x14:formula1>
            <xm:f>'(参考)リスト'!$E$16:$E$27</xm:f>
          </x14:formula1>
          <xm:sqref>R11:T34</xm:sqref>
        </x14:dataValidation>
        <x14:dataValidation type="list" allowBlank="1" showInputMessage="1" showErrorMessage="1" xr:uid="{ADBC4DF6-B5B9-41C8-BB3B-16760DF9D13A}">
          <x14:formula1>
            <xm:f>'(参考)リスト'!$B$16:$B$21</xm:f>
          </x14:formula1>
          <xm:sqref>L11:M34</xm:sqref>
        </x14:dataValidation>
        <x14:dataValidation type="list" allowBlank="1" showInputMessage="1" showErrorMessage="1" xr:uid="{9C9189ED-9A5E-4EB9-9028-635FF0175D29}">
          <x14:formula1>
            <xm:f>'(参考)リスト'!$G$16:$G$19</xm:f>
          </x14:formula1>
          <xm:sqref>AM35:AO38</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4B1E-D441-4A30-8BC0-840C6E13FB8F}">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S41</v>
      </c>
      <c r="AW5" s="35">
        <f>R7</f>
        <v>9.1</v>
      </c>
      <c r="AX5" s="47" t="str">
        <f>AM35</f>
        <v>Ⅱ</v>
      </c>
      <c r="AY5" s="47">
        <f>Y37</f>
        <v>0</v>
      </c>
      <c r="AZ5" s="47">
        <f t="shared" ref="AZ5:BJ5" si="0">Z37</f>
        <v>0</v>
      </c>
      <c r="BA5" s="47">
        <f t="shared" si="0"/>
        <v>0</v>
      </c>
      <c r="BB5" s="47">
        <f>AB37</f>
        <v>0</v>
      </c>
      <c r="BC5" s="47">
        <f t="shared" si="0"/>
        <v>0</v>
      </c>
      <c r="BD5" s="47">
        <f>AD37</f>
        <v>0</v>
      </c>
      <c r="BE5" s="47">
        <f>AE37</f>
        <v>0</v>
      </c>
      <c r="BF5" s="47">
        <f t="shared" si="0"/>
        <v>1</v>
      </c>
      <c r="BG5" s="47">
        <f t="shared" si="0"/>
        <v>0</v>
      </c>
      <c r="BH5" s="47">
        <f t="shared" si="0"/>
        <v>0</v>
      </c>
      <c r="BI5" s="47">
        <f>AI37</f>
        <v>0</v>
      </c>
      <c r="BJ5" s="47">
        <f t="shared" si="0"/>
        <v>2</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0.82</v>
      </c>
      <c r="BS5" s="47">
        <f>AG35</f>
        <v>0</v>
      </c>
      <c r="BT5" s="47">
        <f>AH35</f>
        <v>0</v>
      </c>
      <c r="BU5" s="47">
        <f>AI35</f>
        <v>0</v>
      </c>
      <c r="BV5" s="47">
        <f>AJ35</f>
        <v>15.16</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859</v>
      </c>
      <c r="O7" s="915"/>
      <c r="P7" s="956" t="s">
        <v>367</v>
      </c>
      <c r="Q7" s="942"/>
      <c r="R7" s="958">
        <v>9.1</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267">
        <v>11.76</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470</v>
      </c>
      <c r="O12" s="905"/>
      <c r="P12" s="904" t="s">
        <v>471</v>
      </c>
      <c r="Q12" s="905"/>
      <c r="R12" s="844" t="s">
        <v>464</v>
      </c>
      <c r="S12" s="844"/>
      <c r="T12" s="844"/>
      <c r="U12" s="904" t="s">
        <v>623</v>
      </c>
      <c r="V12" s="905"/>
      <c r="W12" s="904" t="s">
        <v>623</v>
      </c>
      <c r="X12" s="905"/>
      <c r="Y12" s="46"/>
      <c r="Z12" s="46"/>
      <c r="AA12" s="46"/>
      <c r="AB12" s="46"/>
      <c r="AC12" s="52"/>
      <c r="AD12" s="52"/>
      <c r="AE12" s="52"/>
      <c r="AF12" s="52">
        <v>0.82</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v>3</v>
      </c>
      <c r="L13" s="904" t="s">
        <v>461</v>
      </c>
      <c r="M13" s="905"/>
      <c r="N13" s="904" t="s">
        <v>470</v>
      </c>
      <c r="O13" s="905"/>
      <c r="P13" s="904" t="s">
        <v>480</v>
      </c>
      <c r="Q13" s="905"/>
      <c r="R13" s="917" t="s">
        <v>500</v>
      </c>
      <c r="S13" s="918"/>
      <c r="T13" s="919"/>
      <c r="U13" s="904" t="s">
        <v>623</v>
      </c>
      <c r="V13" s="905"/>
      <c r="W13" s="904" t="s">
        <v>623</v>
      </c>
      <c r="X13" s="905"/>
      <c r="Y13" s="46"/>
      <c r="Z13" s="46"/>
      <c r="AA13" s="46"/>
      <c r="AB13" s="46"/>
      <c r="AC13" s="52"/>
      <c r="AD13" s="52"/>
      <c r="AE13" s="52"/>
      <c r="AF13" s="52"/>
      <c r="AG13" s="52"/>
      <c r="AH13" s="52"/>
      <c r="AI13" s="52"/>
      <c r="AJ13" s="52">
        <v>3.4</v>
      </c>
      <c r="AK13" s="914"/>
      <c r="AL13" s="915"/>
      <c r="AM13" s="915"/>
      <c r="AN13" s="915"/>
      <c r="AO13" s="916"/>
      <c r="AP13" s="2"/>
      <c r="AQ13" s="51">
        <f t="shared" ref="AQ13:AQ27" si="2">IF(P13="材質劣化",2,IF(P13="漏水",3,1))</f>
        <v>3</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0.82</v>
      </c>
      <c r="AG35" s="109">
        <f t="shared" si="7"/>
        <v>0</v>
      </c>
      <c r="AH35" s="109">
        <f t="shared" si="7"/>
        <v>0</v>
      </c>
      <c r="AI35" s="109">
        <f t="shared" si="7"/>
        <v>0</v>
      </c>
      <c r="AJ35" s="110">
        <f t="shared" si="7"/>
        <v>15.16</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1</v>
      </c>
      <c r="AG37" s="935">
        <f t="shared" si="8"/>
        <v>0</v>
      </c>
      <c r="AH37" s="935">
        <f t="shared" si="8"/>
        <v>0</v>
      </c>
      <c r="AI37" s="935">
        <f t="shared" si="8"/>
        <v>0</v>
      </c>
      <c r="AJ37" s="935">
        <f>COUNTA(AJ11:AJ34)</f>
        <v>2</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4" priority="2">
      <formula>$AQ11=2</formula>
    </cfRule>
  </conditionalFormatting>
  <conditionalFormatting sqref="Y29:AB29">
    <cfRule type="expression" dxfId="123" priority="11">
      <formula>$AQ28=2</formula>
    </cfRule>
  </conditionalFormatting>
  <conditionalFormatting sqref="Y30:AB31">
    <cfRule type="expression" dxfId="122" priority="9">
      <formula>$AQ28=2</formula>
    </cfRule>
  </conditionalFormatting>
  <conditionalFormatting sqref="Y32:AB32">
    <cfRule type="expression" dxfId="121" priority="7">
      <formula>$AQ29=2</formula>
    </cfRule>
  </conditionalFormatting>
  <conditionalFormatting sqref="Y33:AB33">
    <cfRule type="expression" dxfId="120" priority="5">
      <formula>$AQ29=2</formula>
    </cfRule>
  </conditionalFormatting>
  <conditionalFormatting sqref="Y34:AB34">
    <cfRule type="expression" dxfId="119" priority="3">
      <formula>$AQ29=2</formula>
    </cfRule>
  </conditionalFormatting>
  <conditionalFormatting sqref="Y11:AF28">
    <cfRule type="expression" dxfId="118" priority="1">
      <formula>$AQ11=3</formula>
    </cfRule>
  </conditionalFormatting>
  <conditionalFormatting sqref="Y29:AF29">
    <cfRule type="expression" dxfId="117" priority="12">
      <formula>$AQ28=3</formula>
    </cfRule>
  </conditionalFormatting>
  <conditionalFormatting sqref="Y30:AF31">
    <cfRule type="expression" dxfId="116" priority="10">
      <formula>$AQ28=3</formula>
    </cfRule>
  </conditionalFormatting>
  <conditionalFormatting sqref="Y32:AF32">
    <cfRule type="expression" dxfId="115" priority="8">
      <formula>$AQ29=3</formula>
    </cfRule>
  </conditionalFormatting>
  <conditionalFormatting sqref="Y33:AF33">
    <cfRule type="expression" dxfId="114" priority="6">
      <formula>$AQ29=3</formula>
    </cfRule>
  </conditionalFormatting>
  <conditionalFormatting sqref="Y34:AF34">
    <cfRule type="expression" dxfId="113" priority="4">
      <formula>$AQ29=3</formula>
    </cfRule>
  </conditionalFormatting>
  <conditionalFormatting sqref="AC11:AJ28">
    <cfRule type="expression" dxfId="112" priority="13">
      <formula>$AQ11=1</formula>
    </cfRule>
  </conditionalFormatting>
  <conditionalFormatting sqref="AC29:AJ29">
    <cfRule type="expression" dxfId="111" priority="24">
      <formula>$AQ28=1</formula>
    </cfRule>
  </conditionalFormatting>
  <conditionalFormatting sqref="AC30:AJ31">
    <cfRule type="expression" dxfId="110" priority="22">
      <formula>$AQ28=1</formula>
    </cfRule>
  </conditionalFormatting>
  <conditionalFormatting sqref="AC32:AJ32">
    <cfRule type="expression" dxfId="109" priority="20">
      <formula>$AQ29=1</formula>
    </cfRule>
  </conditionalFormatting>
  <conditionalFormatting sqref="AC33:AJ33">
    <cfRule type="expression" dxfId="108" priority="18">
      <formula>$AQ29=1</formula>
    </cfRule>
  </conditionalFormatting>
  <conditionalFormatting sqref="AC34:AJ34">
    <cfRule type="expression" dxfId="107" priority="16">
      <formula>$AQ29=1</formula>
    </cfRule>
  </conditionalFormatting>
  <conditionalFormatting sqref="AG11:AJ28">
    <cfRule type="expression" dxfId="106" priority="14">
      <formula>$AQ11=2</formula>
    </cfRule>
  </conditionalFormatting>
  <conditionalFormatting sqref="AG29:AJ29">
    <cfRule type="expression" dxfId="105" priority="23">
      <formula>$AQ28=2</formula>
    </cfRule>
  </conditionalFormatting>
  <conditionalFormatting sqref="AG30:AJ31">
    <cfRule type="expression" dxfId="104" priority="21">
      <formula>$AQ28=2</formula>
    </cfRule>
  </conditionalFormatting>
  <conditionalFormatting sqref="AG32:AJ32">
    <cfRule type="expression" dxfId="103" priority="19">
      <formula>$AQ29=2</formula>
    </cfRule>
  </conditionalFormatting>
  <conditionalFormatting sqref="AG33:AJ33">
    <cfRule type="expression" dxfId="102" priority="17">
      <formula>$AQ29=2</formula>
    </cfRule>
  </conditionalFormatting>
  <conditionalFormatting sqref="AG34:AJ34">
    <cfRule type="expression" dxfId="101" priority="15">
      <formula>$AQ29=2</formula>
    </cfRule>
  </conditionalFormatting>
  <dataValidations count="2">
    <dataValidation type="list" allowBlank="1" showInputMessage="1" showErrorMessage="1" sqref="Y11:AB34" xr:uid="{DF519B32-D4F9-4ABC-B5F9-8EBDD17A31FD}">
      <formula1>"〇,"</formula1>
    </dataValidation>
    <dataValidation type="list" allowBlank="1" showInputMessage="1" showErrorMessage="1" sqref="N11:O34" xr:uid="{248D79C9-484A-4987-96C5-7A406D10155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EA1C03-5560-446C-B5B0-961B8503CD1C}">
          <x14:formula1>
            <xm:f>'(参考)リスト'!$G$16:$G$19</xm:f>
          </x14:formula1>
          <xm:sqref>AM35:AO38</xm:sqref>
        </x14:dataValidation>
        <x14:dataValidation type="list" allowBlank="1" showInputMessage="1" showErrorMessage="1" xr:uid="{5CDF4128-7201-436A-A77C-4AE062411DB7}">
          <x14:formula1>
            <xm:f>'(参考)リスト'!$B$16:$B$21</xm:f>
          </x14:formula1>
          <xm:sqref>L11:M34</xm:sqref>
        </x14:dataValidation>
        <x14:dataValidation type="list" allowBlank="1" showInputMessage="1" showErrorMessage="1" xr:uid="{1FC1DEDF-D04A-4AD8-B65F-25B449A86D24}">
          <x14:formula1>
            <xm:f>'(参考)リスト'!$E$16:$E$27</xm:f>
          </x14:formula1>
          <xm:sqref>R11:T34</xm:sqref>
        </x14:dataValidation>
        <x14:dataValidation type="list" allowBlank="1" showInputMessage="1" showErrorMessage="1" xr:uid="{01B07704-533F-48FE-B5C6-EC53CB5B8064}">
          <x14:formula1>
            <xm:f>'(参考)リスト'!$D$16:$D$18</xm:f>
          </x14:formula1>
          <xm:sqref>P11:Q34</xm:sqref>
        </x14:dataValidation>
        <x14:dataValidation type="list" allowBlank="1" showInputMessage="1" showErrorMessage="1" xr:uid="{B8D11125-08F6-4230-AA97-B3D804993357}">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5BCA-33D1-4362-A390-EAFB97E2BA06}">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S42</v>
      </c>
      <c r="AW5" s="35">
        <f>R7</f>
        <v>8.9</v>
      </c>
      <c r="AX5" s="47" t="str">
        <f>AM35</f>
        <v>Ⅱ</v>
      </c>
      <c r="AY5" s="47">
        <f>Y37</f>
        <v>0</v>
      </c>
      <c r="AZ5" s="47">
        <f t="shared" ref="AZ5:BJ5" si="0">Z37</f>
        <v>0</v>
      </c>
      <c r="BA5" s="47">
        <f t="shared" si="0"/>
        <v>0</v>
      </c>
      <c r="BB5" s="47">
        <f>AB37</f>
        <v>0</v>
      </c>
      <c r="BC5" s="47">
        <f t="shared" si="0"/>
        <v>0</v>
      </c>
      <c r="BD5" s="47">
        <f>AD37</f>
        <v>0</v>
      </c>
      <c r="BE5" s="47">
        <f>AE37</f>
        <v>0</v>
      </c>
      <c r="BF5" s="47">
        <f t="shared" si="0"/>
        <v>2</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1.1000000000000001</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863</v>
      </c>
      <c r="O7" s="915"/>
      <c r="P7" s="956" t="s">
        <v>367</v>
      </c>
      <c r="Q7" s="942"/>
      <c r="R7" s="958">
        <v>8.9</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471</v>
      </c>
      <c r="Q11" s="905"/>
      <c r="R11" s="844" t="s">
        <v>464</v>
      </c>
      <c r="S11" s="844"/>
      <c r="T11" s="844"/>
      <c r="U11" s="904" t="s">
        <v>623</v>
      </c>
      <c r="V11" s="905"/>
      <c r="W11" s="904" t="s">
        <v>623</v>
      </c>
      <c r="X11" s="905"/>
      <c r="Y11" s="46"/>
      <c r="Z11" s="46"/>
      <c r="AA11" s="46"/>
      <c r="AB11" s="46"/>
      <c r="AC11" s="52"/>
      <c r="AD11" s="52"/>
      <c r="AE11" s="52"/>
      <c r="AF11" s="52">
        <v>0.48</v>
      </c>
      <c r="AG11" s="52"/>
      <c r="AH11" s="52"/>
      <c r="AI11" s="52"/>
      <c r="AJ11" s="52"/>
      <c r="AK11" s="914"/>
      <c r="AL11" s="915"/>
      <c r="AM11" s="915"/>
      <c r="AN11" s="915"/>
      <c r="AO11" s="916"/>
      <c r="AP11" s="2"/>
      <c r="AQ11" s="51">
        <f>IF(P11="材質劣化",2,IF(P11="漏水",3,1))</f>
        <v>2</v>
      </c>
      <c r="AS11" s="34" t="str">
        <f>IF(Y11&lt;&gt;"",1,"")</f>
        <v/>
      </c>
    </row>
    <row r="12" spans="2:86" ht="12" customHeight="1" x14ac:dyDescent="0.15">
      <c r="B12" s="944"/>
      <c r="C12" s="949"/>
      <c r="D12" s="947"/>
      <c r="E12" s="947"/>
      <c r="F12" s="947"/>
      <c r="G12" s="947"/>
      <c r="H12" s="947"/>
      <c r="I12" s="947"/>
      <c r="J12" s="948"/>
      <c r="K12" s="90">
        <v>2</v>
      </c>
      <c r="L12" s="904" t="s">
        <v>461</v>
      </c>
      <c r="M12" s="905"/>
      <c r="N12" s="904" t="s">
        <v>462</v>
      </c>
      <c r="O12" s="905"/>
      <c r="P12" s="904" t="s">
        <v>471</v>
      </c>
      <c r="Q12" s="905"/>
      <c r="R12" s="844" t="s">
        <v>464</v>
      </c>
      <c r="S12" s="844"/>
      <c r="T12" s="844"/>
      <c r="U12" s="904" t="s">
        <v>623</v>
      </c>
      <c r="V12" s="905"/>
      <c r="W12" s="904" t="s">
        <v>623</v>
      </c>
      <c r="X12" s="905"/>
      <c r="Y12" s="46"/>
      <c r="Z12" s="46"/>
      <c r="AA12" s="46"/>
      <c r="AB12" s="46"/>
      <c r="AC12" s="52"/>
      <c r="AD12" s="52"/>
      <c r="AE12" s="52"/>
      <c r="AF12" s="52">
        <v>0.62</v>
      </c>
      <c r="AG12" s="52"/>
      <c r="AH12" s="52"/>
      <c r="AI12" s="52"/>
      <c r="AJ12" s="52"/>
      <c r="AK12" s="914"/>
      <c r="AL12" s="915"/>
      <c r="AM12" s="915"/>
      <c r="AN12" s="915"/>
      <c r="AO12" s="916"/>
      <c r="AP12" s="2"/>
      <c r="AQ12" s="51">
        <f>IF(P12="材質劣化",2,IF(P12="漏水",3,1))</f>
        <v>2</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1.1000000000000001</v>
      </c>
      <c r="AG35" s="109">
        <f t="shared" si="7"/>
        <v>0</v>
      </c>
      <c r="AH35" s="109">
        <f t="shared" si="7"/>
        <v>0</v>
      </c>
      <c r="AI35" s="109">
        <f t="shared" si="7"/>
        <v>0</v>
      </c>
      <c r="AJ35" s="110">
        <f t="shared" si="7"/>
        <v>0</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2</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929</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0" priority="2">
      <formula>$AQ11=2</formula>
    </cfRule>
  </conditionalFormatting>
  <conditionalFormatting sqref="Y29:AB29">
    <cfRule type="expression" dxfId="99" priority="11">
      <formula>$AQ28=2</formula>
    </cfRule>
  </conditionalFormatting>
  <conditionalFormatting sqref="Y30:AB31">
    <cfRule type="expression" dxfId="98" priority="9">
      <formula>$AQ28=2</formula>
    </cfRule>
  </conditionalFormatting>
  <conditionalFormatting sqref="Y32:AB32">
    <cfRule type="expression" dxfId="97" priority="7">
      <formula>$AQ29=2</formula>
    </cfRule>
  </conditionalFormatting>
  <conditionalFormatting sqref="Y33:AB33">
    <cfRule type="expression" dxfId="96" priority="5">
      <formula>$AQ29=2</formula>
    </cfRule>
  </conditionalFormatting>
  <conditionalFormatting sqref="Y34:AB34">
    <cfRule type="expression" dxfId="95" priority="3">
      <formula>$AQ29=2</formula>
    </cfRule>
  </conditionalFormatting>
  <conditionalFormatting sqref="Y11:AF28">
    <cfRule type="expression" dxfId="94" priority="1">
      <formula>$AQ11=3</formula>
    </cfRule>
  </conditionalFormatting>
  <conditionalFormatting sqref="Y29:AF29">
    <cfRule type="expression" dxfId="93" priority="12">
      <formula>$AQ28=3</formula>
    </cfRule>
  </conditionalFormatting>
  <conditionalFormatting sqref="Y30:AF31">
    <cfRule type="expression" dxfId="92" priority="10">
      <formula>$AQ28=3</formula>
    </cfRule>
  </conditionalFormatting>
  <conditionalFormatting sqref="Y32:AF32">
    <cfRule type="expression" dxfId="91" priority="8">
      <formula>$AQ29=3</formula>
    </cfRule>
  </conditionalFormatting>
  <conditionalFormatting sqref="Y33:AF33">
    <cfRule type="expression" dxfId="90" priority="6">
      <formula>$AQ29=3</formula>
    </cfRule>
  </conditionalFormatting>
  <conditionalFormatting sqref="Y34:AF34">
    <cfRule type="expression" dxfId="89" priority="4">
      <formula>$AQ29=3</formula>
    </cfRule>
  </conditionalFormatting>
  <conditionalFormatting sqref="AC11:AJ28">
    <cfRule type="expression" dxfId="88" priority="13">
      <formula>$AQ11=1</formula>
    </cfRule>
  </conditionalFormatting>
  <conditionalFormatting sqref="AC29:AJ29">
    <cfRule type="expression" dxfId="87" priority="24">
      <formula>$AQ28=1</formula>
    </cfRule>
  </conditionalFormatting>
  <conditionalFormatting sqref="AC30:AJ31">
    <cfRule type="expression" dxfId="86" priority="22">
      <formula>$AQ28=1</formula>
    </cfRule>
  </conditionalFormatting>
  <conditionalFormatting sqref="AC32:AJ32">
    <cfRule type="expression" dxfId="85" priority="20">
      <formula>$AQ29=1</formula>
    </cfRule>
  </conditionalFormatting>
  <conditionalFormatting sqref="AC33:AJ33">
    <cfRule type="expression" dxfId="84" priority="18">
      <formula>$AQ29=1</formula>
    </cfRule>
  </conditionalFormatting>
  <conditionalFormatting sqref="AC34:AJ34">
    <cfRule type="expression" dxfId="83" priority="16">
      <formula>$AQ29=1</formula>
    </cfRule>
  </conditionalFormatting>
  <conditionalFormatting sqref="AG11:AJ28">
    <cfRule type="expression" dxfId="82" priority="14">
      <formula>$AQ11=2</formula>
    </cfRule>
  </conditionalFormatting>
  <conditionalFormatting sqref="AG29:AJ29">
    <cfRule type="expression" dxfId="81" priority="23">
      <formula>$AQ28=2</formula>
    </cfRule>
  </conditionalFormatting>
  <conditionalFormatting sqref="AG30:AJ31">
    <cfRule type="expression" dxfId="80" priority="21">
      <formula>$AQ28=2</formula>
    </cfRule>
  </conditionalFormatting>
  <conditionalFormatting sqref="AG32:AJ32">
    <cfRule type="expression" dxfId="79" priority="19">
      <formula>$AQ29=2</formula>
    </cfRule>
  </conditionalFormatting>
  <conditionalFormatting sqref="AG33:AJ33">
    <cfRule type="expression" dxfId="78" priority="17">
      <formula>$AQ29=2</formula>
    </cfRule>
  </conditionalFormatting>
  <conditionalFormatting sqref="AG34:AJ34">
    <cfRule type="expression" dxfId="77" priority="15">
      <formula>$AQ29=2</formula>
    </cfRule>
  </conditionalFormatting>
  <dataValidations count="2">
    <dataValidation type="list" allowBlank="1" showInputMessage="1" showErrorMessage="1" sqref="N11:O34" xr:uid="{B2174FF8-6F3E-48CE-9FEB-0093A8960BFE}">
      <formula1>INDIRECT(L11)</formula1>
    </dataValidation>
    <dataValidation type="list" allowBlank="1" showInputMessage="1" showErrorMessage="1" sqref="Y11:AB34" xr:uid="{49D405F8-10FF-4838-9758-C446445B340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F80588D-6B3C-4813-97CB-A8345464EEEB}">
          <x14:formula1>
            <xm:f>'(参考)リスト'!$F$16:$F$21</xm:f>
          </x14:formula1>
          <xm:sqref>U11:X34</xm:sqref>
        </x14:dataValidation>
        <x14:dataValidation type="list" allowBlank="1" showInputMessage="1" showErrorMessage="1" xr:uid="{E0716518-7FA3-46BF-BAA9-FC3E32D31350}">
          <x14:formula1>
            <xm:f>'(参考)リスト'!$D$16:$D$18</xm:f>
          </x14:formula1>
          <xm:sqref>P11:Q34</xm:sqref>
        </x14:dataValidation>
        <x14:dataValidation type="list" allowBlank="1" showInputMessage="1" showErrorMessage="1" xr:uid="{98003433-E024-4231-8B5E-550B644F215B}">
          <x14:formula1>
            <xm:f>'(参考)リスト'!$E$16:$E$27</xm:f>
          </x14:formula1>
          <xm:sqref>R11:T34</xm:sqref>
        </x14:dataValidation>
        <x14:dataValidation type="list" allowBlank="1" showInputMessage="1" showErrorMessage="1" xr:uid="{A1305888-50EC-4F7D-AD5E-61F569E65615}">
          <x14:formula1>
            <xm:f>'(参考)リスト'!$B$16:$B$21</xm:f>
          </x14:formula1>
          <xm:sqref>L11:M34</xm:sqref>
        </x14:dataValidation>
        <x14:dataValidation type="list" allowBlank="1" showInputMessage="1" showErrorMessage="1" xr:uid="{4786208E-2641-4FA7-90C6-4751D8557409}">
          <x14:formula1>
            <xm:f>'(参考)リスト'!$G$16:$G$19</xm:f>
          </x14:formula1>
          <xm:sqref>AM35:AO38</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E6663-0C63-409A-8E03-0FA55269BB21}">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S43</v>
      </c>
      <c r="AW5" s="35">
        <f>R7</f>
        <v>9.1</v>
      </c>
      <c r="AX5" s="47" t="str">
        <f>AM35</f>
        <v>Ⅰ</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915</v>
      </c>
      <c r="O7" s="915"/>
      <c r="P7" s="956" t="s">
        <v>367</v>
      </c>
      <c r="Q7" s="942"/>
      <c r="R7" s="958">
        <v>9.1</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c r="L11" s="904"/>
      <c r="M11" s="905"/>
      <c r="N11" s="904"/>
      <c r="O11" s="905"/>
      <c r="P11" s="904"/>
      <c r="Q11" s="905"/>
      <c r="R11" s="844"/>
      <c r="S11" s="844"/>
      <c r="T11" s="844"/>
      <c r="U11" s="904"/>
      <c r="V11" s="905"/>
      <c r="W11" s="904"/>
      <c r="X11" s="905"/>
      <c r="Y11" s="46"/>
      <c r="Z11" s="46"/>
      <c r="AA11" s="46"/>
      <c r="AB11" s="46"/>
      <c r="AC11" s="52"/>
      <c r="AD11" s="52"/>
      <c r="AE11" s="52"/>
      <c r="AF11" s="52"/>
      <c r="AG11" s="52"/>
      <c r="AH11" s="52"/>
      <c r="AI11" s="52"/>
      <c r="AJ11" s="52"/>
      <c r="AK11" s="914"/>
      <c r="AL11" s="915"/>
      <c r="AM11" s="915"/>
      <c r="AN11" s="915"/>
      <c r="AO11" s="916"/>
      <c r="AP11" s="2"/>
      <c r="AQ11" s="51">
        <f>IF(P11="材質劣化",2,IF(P11="漏水",3,1))</f>
        <v>1</v>
      </c>
      <c r="AS11" s="34" t="str">
        <f>IF(Y11&lt;&gt;"",1,"")</f>
        <v/>
      </c>
    </row>
    <row r="12" spans="2:86" ht="12" customHeight="1" x14ac:dyDescent="0.15">
      <c r="B12" s="944"/>
      <c r="C12" s="949"/>
      <c r="D12" s="947"/>
      <c r="E12" s="947"/>
      <c r="F12" s="947"/>
      <c r="G12" s="947"/>
      <c r="H12" s="947"/>
      <c r="I12" s="947"/>
      <c r="J12" s="948"/>
      <c r="K12" s="90"/>
      <c r="L12" s="904"/>
      <c r="M12" s="905"/>
      <c r="N12" s="904"/>
      <c r="O12" s="905"/>
      <c r="P12" s="904"/>
      <c r="Q12" s="905"/>
      <c r="R12" s="844"/>
      <c r="S12" s="844"/>
      <c r="T12" s="844"/>
      <c r="U12" s="904"/>
      <c r="V12" s="905"/>
      <c r="W12" s="904"/>
      <c r="X12" s="905"/>
      <c r="Y12" s="46"/>
      <c r="Z12" s="46"/>
      <c r="AA12" s="46"/>
      <c r="AB12" s="46"/>
      <c r="AC12" s="52"/>
      <c r="AD12" s="52"/>
      <c r="AE12" s="52"/>
      <c r="AF12" s="52"/>
      <c r="AG12" s="52"/>
      <c r="AH12" s="52"/>
      <c r="AI12" s="52"/>
      <c r="AJ12" s="52"/>
      <c r="AK12" s="914"/>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0</v>
      </c>
      <c r="AK35" s="934" t="s">
        <v>383</v>
      </c>
      <c r="AL35" s="934"/>
      <c r="AM35" s="984" t="s">
        <v>628</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933</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6" priority="2">
      <formula>$AQ11=2</formula>
    </cfRule>
  </conditionalFormatting>
  <conditionalFormatting sqref="Y29:AB29">
    <cfRule type="expression" dxfId="75" priority="11">
      <formula>$AQ28=2</formula>
    </cfRule>
  </conditionalFormatting>
  <conditionalFormatting sqref="Y30:AB31">
    <cfRule type="expression" dxfId="74" priority="9">
      <formula>$AQ28=2</formula>
    </cfRule>
  </conditionalFormatting>
  <conditionalFormatting sqref="Y32:AB32">
    <cfRule type="expression" dxfId="73" priority="7">
      <formula>$AQ29=2</formula>
    </cfRule>
  </conditionalFormatting>
  <conditionalFormatting sqref="Y33:AB33">
    <cfRule type="expression" dxfId="72" priority="5">
      <formula>$AQ29=2</formula>
    </cfRule>
  </conditionalFormatting>
  <conditionalFormatting sqref="Y34:AB34">
    <cfRule type="expression" dxfId="71" priority="3">
      <formula>$AQ29=2</formula>
    </cfRule>
  </conditionalFormatting>
  <conditionalFormatting sqref="Y11:AF28">
    <cfRule type="expression" dxfId="70" priority="1">
      <formula>$AQ11=3</formula>
    </cfRule>
  </conditionalFormatting>
  <conditionalFormatting sqref="Y29:AF29">
    <cfRule type="expression" dxfId="69" priority="12">
      <formula>$AQ28=3</formula>
    </cfRule>
  </conditionalFormatting>
  <conditionalFormatting sqref="Y30:AF31">
    <cfRule type="expression" dxfId="68" priority="10">
      <formula>$AQ28=3</formula>
    </cfRule>
  </conditionalFormatting>
  <conditionalFormatting sqref="Y32:AF32">
    <cfRule type="expression" dxfId="67" priority="8">
      <formula>$AQ29=3</formula>
    </cfRule>
  </conditionalFormatting>
  <conditionalFormatting sqref="Y33:AF33">
    <cfRule type="expression" dxfId="66" priority="6">
      <formula>$AQ29=3</formula>
    </cfRule>
  </conditionalFormatting>
  <conditionalFormatting sqref="Y34:AF34">
    <cfRule type="expression" dxfId="65" priority="4">
      <formula>$AQ29=3</formula>
    </cfRule>
  </conditionalFormatting>
  <conditionalFormatting sqref="AC11:AJ28">
    <cfRule type="expression" dxfId="64" priority="13">
      <formula>$AQ11=1</formula>
    </cfRule>
  </conditionalFormatting>
  <conditionalFormatting sqref="AC29:AJ29">
    <cfRule type="expression" dxfId="63" priority="24">
      <formula>$AQ28=1</formula>
    </cfRule>
  </conditionalFormatting>
  <conditionalFormatting sqref="AC30:AJ31">
    <cfRule type="expression" dxfId="62" priority="22">
      <formula>$AQ28=1</formula>
    </cfRule>
  </conditionalFormatting>
  <conditionalFormatting sqref="AC32:AJ32">
    <cfRule type="expression" dxfId="61" priority="20">
      <formula>$AQ29=1</formula>
    </cfRule>
  </conditionalFormatting>
  <conditionalFormatting sqref="AC33:AJ33">
    <cfRule type="expression" dxfId="60" priority="18">
      <formula>$AQ29=1</formula>
    </cfRule>
  </conditionalFormatting>
  <conditionalFormatting sqref="AC34:AJ34">
    <cfRule type="expression" dxfId="59" priority="16">
      <formula>$AQ29=1</formula>
    </cfRule>
  </conditionalFormatting>
  <conditionalFormatting sqref="AG11:AJ28">
    <cfRule type="expression" dxfId="58" priority="14">
      <formula>$AQ11=2</formula>
    </cfRule>
  </conditionalFormatting>
  <conditionalFormatting sqref="AG29:AJ29">
    <cfRule type="expression" dxfId="57" priority="23">
      <formula>$AQ28=2</formula>
    </cfRule>
  </conditionalFormatting>
  <conditionalFormatting sqref="AG30:AJ31">
    <cfRule type="expression" dxfId="56" priority="21">
      <formula>$AQ28=2</formula>
    </cfRule>
  </conditionalFormatting>
  <conditionalFormatting sqref="AG32:AJ32">
    <cfRule type="expression" dxfId="55" priority="19">
      <formula>$AQ29=2</formula>
    </cfRule>
  </conditionalFormatting>
  <conditionalFormatting sqref="AG33:AJ33">
    <cfRule type="expression" dxfId="54" priority="17">
      <formula>$AQ29=2</formula>
    </cfRule>
  </conditionalFormatting>
  <conditionalFormatting sqref="AG34:AJ34">
    <cfRule type="expression" dxfId="53" priority="15">
      <formula>$AQ29=2</formula>
    </cfRule>
  </conditionalFormatting>
  <dataValidations count="2">
    <dataValidation type="list" allowBlank="1" showInputMessage="1" showErrorMessage="1" sqref="Y11:AB34" xr:uid="{70939B8A-0933-414F-9C7C-DE271809BF7E}">
      <formula1>"〇,"</formula1>
    </dataValidation>
    <dataValidation type="list" allowBlank="1" showInputMessage="1" showErrorMessage="1" sqref="N11:O34" xr:uid="{DA0F7015-40D0-4313-AC3D-70BD94BF93A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83D440-C518-41C4-A163-0050B7D84E42}">
          <x14:formula1>
            <xm:f>'(参考)リスト'!$G$16:$G$19</xm:f>
          </x14:formula1>
          <xm:sqref>AM35:AO38</xm:sqref>
        </x14:dataValidation>
        <x14:dataValidation type="list" allowBlank="1" showInputMessage="1" showErrorMessage="1" xr:uid="{40BC34AF-E00E-432C-9B5A-C75E6218968C}">
          <x14:formula1>
            <xm:f>'(参考)リスト'!$B$16:$B$21</xm:f>
          </x14:formula1>
          <xm:sqref>L11:M34</xm:sqref>
        </x14:dataValidation>
        <x14:dataValidation type="list" allowBlank="1" showInputMessage="1" showErrorMessage="1" xr:uid="{88590A7E-6CD5-47A6-8887-1554C0937E06}">
          <x14:formula1>
            <xm:f>'(参考)リスト'!$E$16:$E$27</xm:f>
          </x14:formula1>
          <xm:sqref>R11:T34</xm:sqref>
        </x14:dataValidation>
        <x14:dataValidation type="list" allowBlank="1" showInputMessage="1" showErrorMessage="1" xr:uid="{D2B4C370-DBA5-4B3D-BD2E-C88A7FEE6948}">
          <x14:formula1>
            <xm:f>'(参考)リスト'!$D$16:$D$18</xm:f>
          </x14:formula1>
          <xm:sqref>P11:Q34</xm:sqref>
        </x14:dataValidation>
        <x14:dataValidation type="list" allowBlank="1" showInputMessage="1" showErrorMessage="1" xr:uid="{F410B3B5-87A5-4409-A675-3DAB639211FF}">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41C00-83EE-4B3E-8F8C-05D10CDEDD55}">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S44</v>
      </c>
      <c r="AW5" s="35">
        <f>R7</f>
        <v>6.3</v>
      </c>
      <c r="AX5" s="47" t="str">
        <f>AM35</f>
        <v>Ⅱ</v>
      </c>
      <c r="AY5" s="47">
        <f>Y37</f>
        <v>0</v>
      </c>
      <c r="AZ5" s="47">
        <f t="shared" ref="AZ5:BJ5" si="0">Z37</f>
        <v>0</v>
      </c>
      <c r="BA5" s="47">
        <f t="shared" si="0"/>
        <v>0</v>
      </c>
      <c r="BB5" s="47">
        <f>AB37</f>
        <v>1</v>
      </c>
      <c r="BC5" s="47">
        <f t="shared" si="0"/>
        <v>0</v>
      </c>
      <c r="BD5" s="47">
        <f>AD37</f>
        <v>0</v>
      </c>
      <c r="BE5" s="47">
        <f>AE37</f>
        <v>0</v>
      </c>
      <c r="BF5" s="47">
        <f t="shared" si="0"/>
        <v>0</v>
      </c>
      <c r="BG5" s="47">
        <f t="shared" si="0"/>
        <v>0</v>
      </c>
      <c r="BH5" s="47">
        <f t="shared" si="0"/>
        <v>0</v>
      </c>
      <c r="BI5" s="47">
        <f>AI37</f>
        <v>0</v>
      </c>
      <c r="BJ5" s="47">
        <f t="shared" si="0"/>
        <v>1</v>
      </c>
      <c r="BK5" s="47" t="str">
        <f>IF(Y37&gt;0,R7,"")</f>
        <v/>
      </c>
      <c r="BL5" s="36" t="str">
        <f>IF(Y37&gt;0,"",IF(Z37&gt;0,R7,""))</f>
        <v/>
      </c>
      <c r="BM5" s="36" t="str">
        <f>IF(Y37+Z37&gt;0,"",IF(AA37&gt;0,R7,""))</f>
        <v/>
      </c>
      <c r="BN5" s="36">
        <f>IF(Y37+Z37+AA37&gt;0,"",IF(AB37&gt;0,R7,""))</f>
        <v>6.3</v>
      </c>
      <c r="BO5" s="47">
        <f>AC35</f>
        <v>0</v>
      </c>
      <c r="BP5" s="47">
        <f t="shared" ref="BP5:BQ5" si="1">AD35</f>
        <v>0</v>
      </c>
      <c r="BQ5" s="47">
        <f t="shared" si="1"/>
        <v>0</v>
      </c>
      <c r="BR5" s="47">
        <f>AF35</f>
        <v>0</v>
      </c>
      <c r="BS5" s="47">
        <f>AG35</f>
        <v>0</v>
      </c>
      <c r="BT5" s="47">
        <f>AH35</f>
        <v>0</v>
      </c>
      <c r="BU5" s="47">
        <f>AI35</f>
        <v>0</v>
      </c>
      <c r="BV5" s="47">
        <f>AJ35</f>
        <v>2.8</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868</v>
      </c>
      <c r="O7" s="915"/>
      <c r="P7" s="956" t="s">
        <v>367</v>
      </c>
      <c r="Q7" s="942"/>
      <c r="R7" s="958">
        <v>6.3</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v>1</v>
      </c>
      <c r="L11" s="904" t="s">
        <v>461</v>
      </c>
      <c r="M11" s="905"/>
      <c r="N11" s="904" t="s">
        <v>470</v>
      </c>
      <c r="O11" s="905"/>
      <c r="P11" s="904" t="s">
        <v>480</v>
      </c>
      <c r="Q11" s="905"/>
      <c r="R11" s="844" t="s">
        <v>500</v>
      </c>
      <c r="S11" s="844"/>
      <c r="T11" s="844"/>
      <c r="U11" s="904" t="s">
        <v>623</v>
      </c>
      <c r="V11" s="905"/>
      <c r="W11" s="904" t="s">
        <v>623</v>
      </c>
      <c r="X11" s="905"/>
      <c r="Y11" s="46"/>
      <c r="Z11" s="46"/>
      <c r="AA11" s="46"/>
      <c r="AB11" s="46"/>
      <c r="AC11" s="52"/>
      <c r="AD11" s="52"/>
      <c r="AE11" s="52"/>
      <c r="AF11" s="52"/>
      <c r="AG11" s="52"/>
      <c r="AH11" s="52"/>
      <c r="AI11" s="52"/>
      <c r="AJ11" s="52">
        <v>2.8</v>
      </c>
      <c r="AK11" s="914"/>
      <c r="AL11" s="915"/>
      <c r="AM11" s="915"/>
      <c r="AN11" s="915"/>
      <c r="AO11" s="916"/>
      <c r="AP11" s="2"/>
      <c r="AQ11" s="51">
        <f>IF(P11="材質劣化",2,IF(P11="漏水",3,1))</f>
        <v>3</v>
      </c>
      <c r="AS11" s="34" t="str">
        <f>IF(Y11&lt;&gt;"",1,"")</f>
        <v/>
      </c>
    </row>
    <row r="12" spans="2:86" ht="12" customHeight="1" x14ac:dyDescent="0.15">
      <c r="B12" s="944"/>
      <c r="C12" s="949"/>
      <c r="D12" s="947"/>
      <c r="E12" s="947"/>
      <c r="F12" s="947"/>
      <c r="G12" s="947"/>
      <c r="H12" s="947"/>
      <c r="I12" s="947"/>
      <c r="J12" s="948"/>
      <c r="K12" s="90">
        <v>2</v>
      </c>
      <c r="L12" s="904" t="s">
        <v>461</v>
      </c>
      <c r="M12" s="905"/>
      <c r="N12" s="904" t="s">
        <v>497</v>
      </c>
      <c r="O12" s="905"/>
      <c r="P12" s="904" t="s">
        <v>463</v>
      </c>
      <c r="Q12" s="905"/>
      <c r="R12" s="844" t="s">
        <v>487</v>
      </c>
      <c r="S12" s="844"/>
      <c r="T12" s="844"/>
      <c r="U12" s="904" t="s">
        <v>622</v>
      </c>
      <c r="V12" s="905"/>
      <c r="W12" s="904" t="s">
        <v>623</v>
      </c>
      <c r="X12" s="905"/>
      <c r="Y12" s="46"/>
      <c r="Z12" s="46"/>
      <c r="AA12" s="46"/>
      <c r="AB12" s="46" t="s">
        <v>920</v>
      </c>
      <c r="AC12" s="52"/>
      <c r="AD12" s="52"/>
      <c r="AE12" s="52"/>
      <c r="AF12" s="52"/>
      <c r="AG12" s="52"/>
      <c r="AH12" s="52"/>
      <c r="AI12" s="52"/>
      <c r="AJ12" s="52"/>
      <c r="AK12" s="914" t="s">
        <v>938</v>
      </c>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2.8</v>
      </c>
      <c r="AK35" s="934" t="s">
        <v>383</v>
      </c>
      <c r="AL35" s="934"/>
      <c r="AM35" s="984" t="s">
        <v>917</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1</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1</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934</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2" priority="2">
      <formula>$AQ11=2</formula>
    </cfRule>
  </conditionalFormatting>
  <conditionalFormatting sqref="Y29:AB29">
    <cfRule type="expression" dxfId="51" priority="11">
      <formula>$AQ28=2</formula>
    </cfRule>
  </conditionalFormatting>
  <conditionalFormatting sqref="Y30:AB31">
    <cfRule type="expression" dxfId="50" priority="9">
      <formula>$AQ28=2</formula>
    </cfRule>
  </conditionalFormatting>
  <conditionalFormatting sqref="Y32:AB32">
    <cfRule type="expression" dxfId="49" priority="7">
      <formula>$AQ29=2</formula>
    </cfRule>
  </conditionalFormatting>
  <conditionalFormatting sqref="Y33:AB33">
    <cfRule type="expression" dxfId="48" priority="5">
      <formula>$AQ29=2</formula>
    </cfRule>
  </conditionalFormatting>
  <conditionalFormatting sqref="Y34:AB34">
    <cfRule type="expression" dxfId="47" priority="3">
      <formula>$AQ29=2</formula>
    </cfRule>
  </conditionalFormatting>
  <conditionalFormatting sqref="Y11:AF28">
    <cfRule type="expression" dxfId="46" priority="1">
      <formula>$AQ11=3</formula>
    </cfRule>
  </conditionalFormatting>
  <conditionalFormatting sqref="Y29:AF29">
    <cfRule type="expression" dxfId="45" priority="12">
      <formula>$AQ28=3</formula>
    </cfRule>
  </conditionalFormatting>
  <conditionalFormatting sqref="Y30:AF31">
    <cfRule type="expression" dxfId="44" priority="10">
      <formula>$AQ28=3</formula>
    </cfRule>
  </conditionalFormatting>
  <conditionalFormatting sqref="Y32:AF32">
    <cfRule type="expression" dxfId="43" priority="8">
      <formula>$AQ29=3</formula>
    </cfRule>
  </conditionalFormatting>
  <conditionalFormatting sqref="Y33:AF33">
    <cfRule type="expression" dxfId="42" priority="6">
      <formula>$AQ29=3</formula>
    </cfRule>
  </conditionalFormatting>
  <conditionalFormatting sqref="Y34:AF34">
    <cfRule type="expression" dxfId="41" priority="4">
      <formula>$AQ29=3</formula>
    </cfRule>
  </conditionalFormatting>
  <conditionalFormatting sqref="AC11:AJ28">
    <cfRule type="expression" dxfId="40" priority="13">
      <formula>$AQ11=1</formula>
    </cfRule>
  </conditionalFormatting>
  <conditionalFormatting sqref="AC29:AJ29">
    <cfRule type="expression" dxfId="39" priority="24">
      <formula>$AQ28=1</formula>
    </cfRule>
  </conditionalFormatting>
  <conditionalFormatting sqref="AC30:AJ31">
    <cfRule type="expression" dxfId="38" priority="22">
      <formula>$AQ28=1</formula>
    </cfRule>
  </conditionalFormatting>
  <conditionalFormatting sqref="AC32:AJ32">
    <cfRule type="expression" dxfId="37" priority="20">
      <formula>$AQ29=1</formula>
    </cfRule>
  </conditionalFormatting>
  <conditionalFormatting sqref="AC33:AJ33">
    <cfRule type="expression" dxfId="36" priority="18">
      <formula>$AQ29=1</formula>
    </cfRule>
  </conditionalFormatting>
  <conditionalFormatting sqref="AC34:AJ34">
    <cfRule type="expression" dxfId="35" priority="16">
      <formula>$AQ29=1</formula>
    </cfRule>
  </conditionalFormatting>
  <conditionalFormatting sqref="AG11:AJ28">
    <cfRule type="expression" dxfId="34" priority="14">
      <formula>$AQ11=2</formula>
    </cfRule>
  </conditionalFormatting>
  <conditionalFormatting sqref="AG29:AJ29">
    <cfRule type="expression" dxfId="33" priority="23">
      <formula>$AQ28=2</formula>
    </cfRule>
  </conditionalFormatting>
  <conditionalFormatting sqref="AG30:AJ31">
    <cfRule type="expression" dxfId="32" priority="21">
      <formula>$AQ28=2</formula>
    </cfRule>
  </conditionalFormatting>
  <conditionalFormatting sqref="AG32:AJ32">
    <cfRule type="expression" dxfId="31" priority="19">
      <formula>$AQ29=2</formula>
    </cfRule>
  </conditionalFormatting>
  <conditionalFormatting sqref="AG33:AJ33">
    <cfRule type="expression" dxfId="30" priority="17">
      <formula>$AQ29=2</formula>
    </cfRule>
  </conditionalFormatting>
  <conditionalFormatting sqref="AG34:AJ34">
    <cfRule type="expression" dxfId="29" priority="15">
      <formula>$AQ29=2</formula>
    </cfRule>
  </conditionalFormatting>
  <dataValidations count="2">
    <dataValidation type="list" allowBlank="1" showInputMessage="1" showErrorMessage="1" sqref="N11:O34" xr:uid="{CC5C0D12-D3C6-4370-AD4E-6C8A9DCAD4B5}">
      <formula1>INDIRECT(L11)</formula1>
    </dataValidation>
    <dataValidation type="list" allowBlank="1" showInputMessage="1" showErrorMessage="1" sqref="Y11:AB34" xr:uid="{7468A245-88FB-4B09-A8E7-C62E7D6C82B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60467C-8F27-41E9-8835-30BD8471A0AE}">
          <x14:formula1>
            <xm:f>'(参考)リスト'!$F$16:$F$21</xm:f>
          </x14:formula1>
          <xm:sqref>U11:X34</xm:sqref>
        </x14:dataValidation>
        <x14:dataValidation type="list" allowBlank="1" showInputMessage="1" showErrorMessage="1" xr:uid="{04C35B59-335B-4EF5-880F-185803473A96}">
          <x14:formula1>
            <xm:f>'(参考)リスト'!$D$16:$D$18</xm:f>
          </x14:formula1>
          <xm:sqref>P11:Q34</xm:sqref>
        </x14:dataValidation>
        <x14:dataValidation type="list" allowBlank="1" showInputMessage="1" showErrorMessage="1" xr:uid="{99DF436D-353A-46D1-9FCE-61C276443A19}">
          <x14:formula1>
            <xm:f>'(参考)リスト'!$E$16:$E$27</xm:f>
          </x14:formula1>
          <xm:sqref>R11:T34</xm:sqref>
        </x14:dataValidation>
        <x14:dataValidation type="list" allowBlank="1" showInputMessage="1" showErrorMessage="1" xr:uid="{E8DA21D9-8F87-4C63-BA24-D4E6980DED77}">
          <x14:formula1>
            <xm:f>'(参考)リスト'!$B$16:$B$21</xm:f>
          </x14:formula1>
          <xm:sqref>L11:M34</xm:sqref>
        </x14:dataValidation>
        <x14:dataValidation type="list" allowBlank="1" showInputMessage="1" showErrorMessage="1" xr:uid="{F60DFB6D-92B7-440F-AAEB-C5D7CD951F01}">
          <x14:formula1>
            <xm:f>'(参考)リスト'!$G$16:$G$19</xm:f>
          </x14:formula1>
          <xm:sqref>AM35:AO38</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9767-18A8-4E7C-A98A-026F662ACF29}">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4" customWidth="1"/>
    <col min="43" max="86" width="4.125" style="34" customWidth="1"/>
    <col min="87" max="99" width="8" style="2" customWidth="1"/>
    <col min="100" max="110" width="9" style="2"/>
    <col min="111" max="111" width="14" style="2" bestFit="1" customWidth="1"/>
    <col min="112" max="16384" width="9" style="2"/>
  </cols>
  <sheetData>
    <row r="1" spans="2:86" ht="12" customHeight="1" x14ac:dyDescent="0.15">
      <c r="AU1" s="906" t="s">
        <v>345</v>
      </c>
      <c r="AV1" s="910" t="s">
        <v>346</v>
      </c>
      <c r="AW1" s="910"/>
      <c r="AX1" s="910"/>
      <c r="AY1" s="911" t="s">
        <v>347</v>
      </c>
      <c r="AZ1" s="911"/>
      <c r="BA1" s="911"/>
      <c r="BB1" s="911"/>
      <c r="BC1" s="911"/>
      <c r="BD1" s="911"/>
      <c r="BE1" s="911"/>
      <c r="BF1" s="911"/>
      <c r="BG1" s="911"/>
      <c r="BH1" s="911"/>
      <c r="BI1" s="911"/>
      <c r="BJ1" s="911"/>
      <c r="BK1" s="911" t="s">
        <v>348</v>
      </c>
      <c r="BL1" s="911"/>
      <c r="BM1" s="911"/>
      <c r="BN1" s="911"/>
      <c r="BO1" s="911"/>
      <c r="BP1" s="911"/>
      <c r="BQ1" s="911"/>
      <c r="BR1" s="911"/>
      <c r="BS1" s="911"/>
      <c r="BT1" s="911"/>
      <c r="BU1" s="911"/>
      <c r="BV1" s="911"/>
      <c r="BW1" s="903"/>
      <c r="BX1" s="903"/>
      <c r="BY1" s="903"/>
      <c r="BZ1" s="903"/>
      <c r="CA1" s="903"/>
      <c r="CB1" s="903"/>
      <c r="CC1" s="903"/>
      <c r="CD1" s="903"/>
      <c r="CE1" s="903"/>
      <c r="CF1" s="903"/>
      <c r="CG1" s="903"/>
      <c r="CH1" s="903"/>
    </row>
    <row r="2" spans="2:86" ht="8.25" customHeight="1" x14ac:dyDescent="0.15">
      <c r="AU2" s="906"/>
      <c r="AV2" s="910" t="s">
        <v>349</v>
      </c>
      <c r="AW2" s="912" t="s">
        <v>350</v>
      </c>
      <c r="AX2" s="912" t="s">
        <v>351</v>
      </c>
      <c r="AY2" s="911" t="s">
        <v>352</v>
      </c>
      <c r="AZ2" s="911"/>
      <c r="BA2" s="911"/>
      <c r="BB2" s="911"/>
      <c r="BC2" s="911"/>
      <c r="BD2" s="911"/>
      <c r="BE2" s="911"/>
      <c r="BF2" s="911"/>
      <c r="BG2" s="911"/>
      <c r="BH2" s="911"/>
      <c r="BI2" s="911"/>
      <c r="BJ2" s="911"/>
      <c r="BK2" s="911" t="s">
        <v>353</v>
      </c>
      <c r="BL2" s="911"/>
      <c r="BM2" s="911"/>
      <c r="BN2" s="911"/>
      <c r="BO2" s="911" t="s">
        <v>354</v>
      </c>
      <c r="BP2" s="911"/>
      <c r="BQ2" s="911"/>
      <c r="BR2" s="911"/>
      <c r="BS2" s="911"/>
      <c r="BT2" s="911"/>
      <c r="BU2" s="911"/>
      <c r="BV2" s="911"/>
      <c r="BW2" s="913"/>
      <c r="BX2" s="913"/>
      <c r="BY2" s="913"/>
      <c r="BZ2" s="913"/>
      <c r="CA2" s="903"/>
      <c r="CB2" s="903"/>
      <c r="CC2" s="903"/>
      <c r="CD2" s="903"/>
      <c r="CE2" s="903"/>
      <c r="CF2" s="903"/>
      <c r="CG2" s="903"/>
      <c r="CH2" s="903"/>
    </row>
    <row r="3" spans="2:86" ht="24.95" customHeight="1" x14ac:dyDescent="0.15">
      <c r="B3" s="671" t="s">
        <v>355</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06"/>
      <c r="AV3" s="910"/>
      <c r="AW3" s="912"/>
      <c r="AX3" s="912"/>
      <c r="AY3" s="911" t="s">
        <v>356</v>
      </c>
      <c r="AZ3" s="911"/>
      <c r="BA3" s="911"/>
      <c r="BB3" s="911"/>
      <c r="BC3" s="911" t="s">
        <v>357</v>
      </c>
      <c r="BD3" s="911"/>
      <c r="BE3" s="911"/>
      <c r="BF3" s="911"/>
      <c r="BG3" s="911" t="s">
        <v>358</v>
      </c>
      <c r="BH3" s="911"/>
      <c r="BI3" s="911"/>
      <c r="BJ3" s="911"/>
      <c r="BK3" s="911" t="s">
        <v>359</v>
      </c>
      <c r="BL3" s="911"/>
      <c r="BM3" s="911"/>
      <c r="BN3" s="911"/>
      <c r="BO3" s="911" t="s">
        <v>357</v>
      </c>
      <c r="BP3" s="911"/>
      <c r="BQ3" s="911"/>
      <c r="BR3" s="911"/>
      <c r="BS3" s="911" t="s">
        <v>358</v>
      </c>
      <c r="BT3" s="911"/>
      <c r="BU3" s="911"/>
      <c r="BV3" s="911"/>
      <c r="BW3" s="903"/>
      <c r="BX3" s="903"/>
      <c r="BY3" s="903"/>
      <c r="BZ3" s="903"/>
      <c r="CA3" s="903"/>
      <c r="CB3" s="903"/>
      <c r="CC3" s="903"/>
      <c r="CD3" s="903"/>
      <c r="CE3" s="903"/>
      <c r="CF3" s="903"/>
      <c r="CG3" s="903"/>
      <c r="CH3" s="903"/>
    </row>
    <row r="4" spans="2:86" ht="18" customHeight="1" x14ac:dyDescent="0.15">
      <c r="B4" s="513" t="s">
        <v>60</v>
      </c>
      <c r="C4" s="513"/>
      <c r="D4" s="513"/>
      <c r="E4" s="938" t="str">
        <f>'様式A-1'!D3</f>
        <v>ムクノトンネル　クダリ</v>
      </c>
      <c r="F4" s="939"/>
      <c r="G4" s="939"/>
      <c r="H4" s="939"/>
      <c r="I4" s="939"/>
      <c r="J4" s="940"/>
      <c r="K4" s="562" t="s">
        <v>61</v>
      </c>
      <c r="L4" s="562"/>
      <c r="M4" s="562"/>
      <c r="N4" s="936" t="str">
        <f>'様式A-1'!J3</f>
        <v>山口県道57号下関港線（下り）</v>
      </c>
      <c r="O4" s="936"/>
      <c r="P4" s="936"/>
      <c r="Q4" s="936"/>
      <c r="R4" s="936"/>
      <c r="S4" s="936"/>
      <c r="T4" s="537" t="s">
        <v>249</v>
      </c>
      <c r="U4" s="538"/>
      <c r="V4" s="538"/>
      <c r="W4" s="538"/>
      <c r="X4" s="539"/>
      <c r="Y4" s="941" t="str">
        <f>'様式B (1)'!$S$3</f>
        <v>アジア航測株式会社</v>
      </c>
      <c r="Z4" s="941"/>
      <c r="AA4" s="941"/>
      <c r="AB4" s="941"/>
      <c r="AC4" s="941"/>
      <c r="AD4" s="941"/>
      <c r="AE4" s="941"/>
      <c r="AF4" s="941"/>
      <c r="AG4" s="537" t="s">
        <v>250</v>
      </c>
      <c r="AH4" s="538"/>
      <c r="AI4" s="538"/>
      <c r="AJ4" s="539"/>
      <c r="AK4" s="874">
        <f>'様式B (1)'!$P$2</f>
        <v>45890</v>
      </c>
      <c r="AL4" s="908"/>
      <c r="AM4" s="908"/>
      <c r="AN4" s="908"/>
      <c r="AO4" s="909"/>
      <c r="AU4" s="906"/>
      <c r="AV4" s="910"/>
      <c r="AW4" s="912"/>
      <c r="AX4" s="912"/>
      <c r="AY4" s="257" t="s">
        <v>360</v>
      </c>
      <c r="AZ4" s="257" t="s">
        <v>361</v>
      </c>
      <c r="BA4" s="257" t="s">
        <v>362</v>
      </c>
      <c r="BB4" s="257" t="s">
        <v>363</v>
      </c>
      <c r="BC4" s="257" t="s">
        <v>360</v>
      </c>
      <c r="BD4" s="257" t="s">
        <v>361</v>
      </c>
      <c r="BE4" s="257" t="s">
        <v>362</v>
      </c>
      <c r="BF4" s="257" t="s">
        <v>363</v>
      </c>
      <c r="BG4" s="257" t="s">
        <v>360</v>
      </c>
      <c r="BH4" s="257" t="s">
        <v>361</v>
      </c>
      <c r="BI4" s="257" t="s">
        <v>362</v>
      </c>
      <c r="BJ4" s="257" t="s">
        <v>363</v>
      </c>
      <c r="BK4" s="257" t="s">
        <v>360</v>
      </c>
      <c r="BL4" s="257" t="s">
        <v>361</v>
      </c>
      <c r="BM4" s="257" t="s">
        <v>362</v>
      </c>
      <c r="BN4" s="257" t="s">
        <v>363</v>
      </c>
      <c r="BO4" s="257" t="s">
        <v>360</v>
      </c>
      <c r="BP4" s="257" t="s">
        <v>361</v>
      </c>
      <c r="BQ4" s="257" t="s">
        <v>362</v>
      </c>
      <c r="BR4" s="257" t="s">
        <v>363</v>
      </c>
      <c r="BS4" s="257" t="s">
        <v>360</v>
      </c>
      <c r="BT4" s="257" t="s">
        <v>361</v>
      </c>
      <c r="BU4" s="257" t="s">
        <v>362</v>
      </c>
      <c r="BV4" s="257" t="s">
        <v>363</v>
      </c>
      <c r="BW4" s="258"/>
      <c r="BX4" s="258"/>
      <c r="BY4" s="258"/>
      <c r="BZ4" s="258"/>
      <c r="CA4" s="258"/>
      <c r="CB4" s="258"/>
      <c r="CC4" s="258"/>
      <c r="CD4" s="258"/>
      <c r="CE4" s="258"/>
      <c r="CF4" s="258"/>
      <c r="CG4" s="258"/>
      <c r="CH4" s="258"/>
    </row>
    <row r="5" spans="2:86" ht="18" customHeight="1" x14ac:dyDescent="0.15">
      <c r="B5" s="521" t="s">
        <v>167</v>
      </c>
      <c r="C5" s="521"/>
      <c r="D5" s="521"/>
      <c r="E5" s="922" t="str">
        <f>'様式A-1'!D4</f>
        <v>椋野トンネル（下り）</v>
      </c>
      <c r="F5" s="923"/>
      <c r="G5" s="923"/>
      <c r="H5" s="923"/>
      <c r="I5" s="923"/>
      <c r="J5" s="924"/>
      <c r="K5" s="576" t="s">
        <v>168</v>
      </c>
      <c r="L5" s="576"/>
      <c r="M5" s="576"/>
      <c r="N5" s="936" t="str">
        <f>'様式A-1'!R3</f>
        <v>山口県
下関土木建築事務所</v>
      </c>
      <c r="O5" s="936"/>
      <c r="P5" s="936"/>
      <c r="Q5" s="936"/>
      <c r="R5" s="936"/>
      <c r="S5" s="936"/>
      <c r="T5" s="540"/>
      <c r="U5" s="541"/>
      <c r="V5" s="541"/>
      <c r="W5" s="541"/>
      <c r="X5" s="542"/>
      <c r="Y5" s="937" t="str">
        <f>'様式B (1)'!S4</f>
        <v>飯田　琢巳</v>
      </c>
      <c r="Z5" s="937"/>
      <c r="AA5" s="937"/>
      <c r="AB5" s="937"/>
      <c r="AC5" s="937"/>
      <c r="AD5" s="937"/>
      <c r="AE5" s="937"/>
      <c r="AF5" s="937"/>
      <c r="AG5" s="804"/>
      <c r="AH5" s="907"/>
      <c r="AI5" s="907"/>
      <c r="AJ5" s="805"/>
      <c r="AK5" s="707"/>
      <c r="AL5" s="708"/>
      <c r="AM5" s="708"/>
      <c r="AN5" s="708"/>
      <c r="AO5" s="709"/>
      <c r="AU5" s="906"/>
      <c r="AV5" s="42" t="str">
        <f>N7</f>
        <v>PE</v>
      </c>
      <c r="AW5" s="35">
        <f>R7</f>
        <v>1.2</v>
      </c>
      <c r="AX5" s="47" t="str">
        <f>AM35</f>
        <v>Ⅰ</v>
      </c>
      <c r="AY5" s="47">
        <f>Y37</f>
        <v>0</v>
      </c>
      <c r="AZ5" s="47">
        <f t="shared" ref="AZ5:BJ5" si="0">Z37</f>
        <v>0</v>
      </c>
      <c r="BA5" s="47">
        <f t="shared" si="0"/>
        <v>0</v>
      </c>
      <c r="BB5" s="47">
        <f>AB37</f>
        <v>0</v>
      </c>
      <c r="BC5" s="47">
        <f t="shared" si="0"/>
        <v>0</v>
      </c>
      <c r="BD5" s="47">
        <f>AD37</f>
        <v>0</v>
      </c>
      <c r="BE5" s="47">
        <f>AE37</f>
        <v>0</v>
      </c>
      <c r="BF5" s="47">
        <f t="shared" si="0"/>
        <v>0</v>
      </c>
      <c r="BG5" s="47">
        <f t="shared" si="0"/>
        <v>0</v>
      </c>
      <c r="BH5" s="47">
        <f t="shared" si="0"/>
        <v>0</v>
      </c>
      <c r="BI5" s="47">
        <f>AI37</f>
        <v>0</v>
      </c>
      <c r="BJ5" s="47">
        <f t="shared" si="0"/>
        <v>0</v>
      </c>
      <c r="BK5" s="47" t="str">
        <f>IF(Y37&gt;0,R7,"")</f>
        <v/>
      </c>
      <c r="BL5" s="36" t="str">
        <f>IF(Y37&gt;0,"",IF(Z37&gt;0,R7,""))</f>
        <v/>
      </c>
      <c r="BM5" s="36" t="str">
        <f>IF(Y37+Z37&gt;0,"",IF(AA37&gt;0,R7,""))</f>
        <v/>
      </c>
      <c r="BN5" s="36" t="str">
        <f>IF(Y37+Z37+AA37&gt;0,"",IF(AB37&gt;0,R7,""))</f>
        <v/>
      </c>
      <c r="BO5" s="47">
        <f>AC35</f>
        <v>0</v>
      </c>
      <c r="BP5" s="47">
        <f t="shared" ref="BP5:BQ5" si="1">AD35</f>
        <v>0</v>
      </c>
      <c r="BQ5" s="47">
        <f t="shared" si="1"/>
        <v>0</v>
      </c>
      <c r="BR5" s="47">
        <f>AF35</f>
        <v>0</v>
      </c>
      <c r="BS5" s="47">
        <f>AG35</f>
        <v>0</v>
      </c>
      <c r="BT5" s="47">
        <f>AH35</f>
        <v>0</v>
      </c>
      <c r="BU5" s="47">
        <f>AI35</f>
        <v>0</v>
      </c>
      <c r="BV5" s="47">
        <f>AJ35</f>
        <v>0</v>
      </c>
      <c r="BW5" s="144"/>
      <c r="BX5" s="145"/>
      <c r="BY5" s="145"/>
      <c r="BZ5" s="145"/>
      <c r="CA5" s="146"/>
      <c r="CB5" s="146"/>
      <c r="CC5" s="146"/>
      <c r="CD5" s="146"/>
      <c r="CE5" s="146"/>
      <c r="CF5" s="146"/>
      <c r="CG5" s="146"/>
      <c r="CH5" s="146"/>
    </row>
    <row r="6" spans="2:86" ht="12" customHeight="1" x14ac:dyDescent="0.15">
      <c r="B6" s="943" t="s">
        <v>364</v>
      </c>
      <c r="C6" s="945"/>
      <c r="D6" s="946"/>
      <c r="E6" s="947"/>
      <c r="F6" s="947"/>
      <c r="G6" s="947"/>
      <c r="H6" s="947"/>
      <c r="I6" s="947"/>
      <c r="J6" s="948"/>
      <c r="K6" s="953" t="s">
        <v>365</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4"/>
      <c r="C7" s="949"/>
      <c r="D7" s="947"/>
      <c r="E7" s="947"/>
      <c r="F7" s="947"/>
      <c r="G7" s="947"/>
      <c r="H7" s="947"/>
      <c r="I7" s="947"/>
      <c r="J7" s="948"/>
      <c r="K7" s="956" t="s">
        <v>366</v>
      </c>
      <c r="L7" s="957"/>
      <c r="M7" s="942"/>
      <c r="N7" s="914" t="s">
        <v>916</v>
      </c>
      <c r="O7" s="915"/>
      <c r="P7" s="956" t="s">
        <v>367</v>
      </c>
      <c r="Q7" s="942"/>
      <c r="R7" s="958">
        <v>1.2</v>
      </c>
      <c r="S7" s="959"/>
      <c r="T7" s="960"/>
      <c r="U7" s="925" t="s">
        <v>368</v>
      </c>
      <c r="V7" s="927"/>
      <c r="W7" s="925" t="s">
        <v>369</v>
      </c>
      <c r="X7" s="927"/>
      <c r="Y7" s="942" t="s">
        <v>370</v>
      </c>
      <c r="Z7" s="934"/>
      <c r="AA7" s="934"/>
      <c r="AB7" s="934"/>
      <c r="AC7" s="925" t="s">
        <v>371</v>
      </c>
      <c r="AD7" s="926"/>
      <c r="AE7" s="926"/>
      <c r="AF7" s="926"/>
      <c r="AG7" s="926"/>
      <c r="AH7" s="926"/>
      <c r="AI7" s="926"/>
      <c r="AJ7" s="927"/>
      <c r="AK7" s="925" t="s">
        <v>372</v>
      </c>
      <c r="AL7" s="926"/>
      <c r="AM7" s="926"/>
      <c r="AN7" s="961"/>
      <c r="AO7" s="962"/>
      <c r="AP7" s="2"/>
      <c r="AW7" s="50"/>
    </row>
    <row r="8" spans="2:86" ht="12" customHeight="1" x14ac:dyDescent="0.15">
      <c r="B8" s="944"/>
      <c r="C8" s="949"/>
      <c r="D8" s="947"/>
      <c r="E8" s="947"/>
      <c r="F8" s="947"/>
      <c r="G8" s="947"/>
      <c r="H8" s="947"/>
      <c r="I8" s="947"/>
      <c r="J8" s="948"/>
      <c r="K8" s="934" t="s">
        <v>312</v>
      </c>
      <c r="L8" s="934" t="s">
        <v>261</v>
      </c>
      <c r="M8" s="934"/>
      <c r="N8" s="934" t="s">
        <v>262</v>
      </c>
      <c r="O8" s="934"/>
      <c r="P8" s="934" t="s">
        <v>373</v>
      </c>
      <c r="Q8" s="934"/>
      <c r="R8" s="934" t="s">
        <v>374</v>
      </c>
      <c r="S8" s="934"/>
      <c r="T8" s="934"/>
      <c r="U8" s="928"/>
      <c r="V8" s="930"/>
      <c r="W8" s="928"/>
      <c r="X8" s="930"/>
      <c r="Y8" s="942"/>
      <c r="Z8" s="934"/>
      <c r="AA8" s="934"/>
      <c r="AB8" s="934"/>
      <c r="AC8" s="931"/>
      <c r="AD8" s="932"/>
      <c r="AE8" s="932"/>
      <c r="AF8" s="932"/>
      <c r="AG8" s="932"/>
      <c r="AH8" s="932"/>
      <c r="AI8" s="932"/>
      <c r="AJ8" s="933"/>
      <c r="AK8" s="928"/>
      <c r="AL8" s="929"/>
      <c r="AM8" s="929"/>
      <c r="AN8" s="963"/>
      <c r="AO8" s="964"/>
      <c r="AP8" s="2"/>
    </row>
    <row r="9" spans="2:86" ht="12" customHeight="1" x14ac:dyDescent="0.15">
      <c r="B9" s="944"/>
      <c r="C9" s="949"/>
      <c r="D9" s="947"/>
      <c r="E9" s="947"/>
      <c r="F9" s="947"/>
      <c r="G9" s="947"/>
      <c r="H9" s="947"/>
      <c r="I9" s="947"/>
      <c r="J9" s="948"/>
      <c r="K9" s="934"/>
      <c r="L9" s="934"/>
      <c r="M9" s="934"/>
      <c r="N9" s="934"/>
      <c r="O9" s="934"/>
      <c r="P9" s="934"/>
      <c r="Q9" s="934"/>
      <c r="R9" s="934"/>
      <c r="S9" s="934"/>
      <c r="T9" s="934"/>
      <c r="U9" s="928"/>
      <c r="V9" s="930"/>
      <c r="W9" s="928"/>
      <c r="X9" s="930"/>
      <c r="Y9" s="942" t="s">
        <v>375</v>
      </c>
      <c r="Z9" s="934"/>
      <c r="AA9" s="934"/>
      <c r="AB9" s="934"/>
      <c r="AC9" s="934" t="s">
        <v>376</v>
      </c>
      <c r="AD9" s="934"/>
      <c r="AE9" s="934"/>
      <c r="AF9" s="934"/>
      <c r="AG9" s="934" t="s">
        <v>377</v>
      </c>
      <c r="AH9" s="934"/>
      <c r="AI9" s="934"/>
      <c r="AJ9" s="934"/>
      <c r="AK9" s="928"/>
      <c r="AL9" s="929"/>
      <c r="AM9" s="929"/>
      <c r="AN9" s="963"/>
      <c r="AO9" s="964"/>
      <c r="AP9" s="2"/>
    </row>
    <row r="10" spans="2:86" ht="12" customHeight="1" x14ac:dyDescent="0.15">
      <c r="B10" s="944"/>
      <c r="C10" s="949"/>
      <c r="D10" s="947"/>
      <c r="E10" s="947"/>
      <c r="F10" s="947"/>
      <c r="G10" s="947"/>
      <c r="H10" s="947"/>
      <c r="I10" s="947"/>
      <c r="J10" s="948"/>
      <c r="K10" s="934"/>
      <c r="L10" s="934"/>
      <c r="M10" s="934"/>
      <c r="N10" s="934"/>
      <c r="O10" s="934"/>
      <c r="P10" s="934"/>
      <c r="Q10" s="934"/>
      <c r="R10" s="934"/>
      <c r="S10" s="934"/>
      <c r="T10" s="934"/>
      <c r="U10" s="931"/>
      <c r="V10" s="933"/>
      <c r="W10" s="931"/>
      <c r="X10" s="933"/>
      <c r="Y10" s="45" t="s">
        <v>235</v>
      </c>
      <c r="Z10" s="41" t="s">
        <v>234</v>
      </c>
      <c r="AA10" s="41" t="s">
        <v>378</v>
      </c>
      <c r="AB10" s="41" t="s">
        <v>379</v>
      </c>
      <c r="AC10" s="41" t="s">
        <v>235</v>
      </c>
      <c r="AD10" s="41" t="s">
        <v>234</v>
      </c>
      <c r="AE10" s="41" t="s">
        <v>378</v>
      </c>
      <c r="AF10" s="41" t="s">
        <v>379</v>
      </c>
      <c r="AG10" s="41" t="s">
        <v>235</v>
      </c>
      <c r="AH10" s="41" t="s">
        <v>234</v>
      </c>
      <c r="AI10" s="41" t="s">
        <v>378</v>
      </c>
      <c r="AJ10" s="41" t="s">
        <v>379</v>
      </c>
      <c r="AK10" s="931"/>
      <c r="AL10" s="932"/>
      <c r="AM10" s="932"/>
      <c r="AN10" s="965"/>
      <c r="AO10" s="966"/>
      <c r="AP10" s="2"/>
    </row>
    <row r="11" spans="2:86" ht="12" customHeight="1" x14ac:dyDescent="0.15">
      <c r="B11" s="944"/>
      <c r="C11" s="949"/>
      <c r="D11" s="947"/>
      <c r="E11" s="947"/>
      <c r="F11" s="947"/>
      <c r="G11" s="947"/>
      <c r="H11" s="947"/>
      <c r="I11" s="947"/>
      <c r="J11" s="948"/>
      <c r="K11" s="90"/>
      <c r="L11" s="904"/>
      <c r="M11" s="905"/>
      <c r="N11" s="904"/>
      <c r="O11" s="905"/>
      <c r="P11" s="904"/>
      <c r="Q11" s="905"/>
      <c r="R11" s="844"/>
      <c r="S11" s="844"/>
      <c r="T11" s="844"/>
      <c r="U11" s="904"/>
      <c r="V11" s="905"/>
      <c r="W11" s="904"/>
      <c r="X11" s="905"/>
      <c r="Y11" s="46"/>
      <c r="Z11" s="46"/>
      <c r="AA11" s="46"/>
      <c r="AB11" s="46"/>
      <c r="AC11" s="52"/>
      <c r="AD11" s="52"/>
      <c r="AE11" s="52"/>
      <c r="AF11" s="52"/>
      <c r="AG11" s="52"/>
      <c r="AH11" s="52"/>
      <c r="AI11" s="52"/>
      <c r="AJ11" s="52"/>
      <c r="AK11" s="914"/>
      <c r="AL11" s="915"/>
      <c r="AM11" s="915"/>
      <c r="AN11" s="915"/>
      <c r="AO11" s="916"/>
      <c r="AP11" s="2"/>
      <c r="AQ11" s="51">
        <f>IF(P11="材質劣化",2,IF(P11="漏水",3,1))</f>
        <v>1</v>
      </c>
      <c r="AS11" s="34" t="str">
        <f>IF(Y11&lt;&gt;"",1,"")</f>
        <v/>
      </c>
    </row>
    <row r="12" spans="2:86" ht="12" customHeight="1" x14ac:dyDescent="0.15">
      <c r="B12" s="944"/>
      <c r="C12" s="949"/>
      <c r="D12" s="947"/>
      <c r="E12" s="947"/>
      <c r="F12" s="947"/>
      <c r="G12" s="947"/>
      <c r="H12" s="947"/>
      <c r="I12" s="947"/>
      <c r="J12" s="948"/>
      <c r="K12" s="90"/>
      <c r="L12" s="904"/>
      <c r="M12" s="905"/>
      <c r="N12" s="904"/>
      <c r="O12" s="905"/>
      <c r="P12" s="904"/>
      <c r="Q12" s="905"/>
      <c r="R12" s="844"/>
      <c r="S12" s="844"/>
      <c r="T12" s="844"/>
      <c r="U12" s="904"/>
      <c r="V12" s="905"/>
      <c r="W12" s="904"/>
      <c r="X12" s="905"/>
      <c r="Y12" s="46"/>
      <c r="Z12" s="46"/>
      <c r="AA12" s="46"/>
      <c r="AB12" s="46"/>
      <c r="AC12" s="52"/>
      <c r="AD12" s="52"/>
      <c r="AE12" s="52"/>
      <c r="AF12" s="52"/>
      <c r="AG12" s="52"/>
      <c r="AH12" s="52"/>
      <c r="AI12" s="52"/>
      <c r="AJ12" s="52"/>
      <c r="AK12" s="914"/>
      <c r="AL12" s="915"/>
      <c r="AM12" s="915"/>
      <c r="AN12" s="915"/>
      <c r="AO12" s="916"/>
      <c r="AP12" s="2"/>
      <c r="AQ12" s="51">
        <f>IF(P12="材質劣化",2,IF(P12="漏水",3,1))</f>
        <v>1</v>
      </c>
    </row>
    <row r="13" spans="2:86" ht="12" customHeight="1" x14ac:dyDescent="0.15">
      <c r="B13" s="944"/>
      <c r="C13" s="949"/>
      <c r="D13" s="947"/>
      <c r="E13" s="947"/>
      <c r="F13" s="947"/>
      <c r="G13" s="947"/>
      <c r="H13" s="947"/>
      <c r="I13" s="947"/>
      <c r="J13" s="948"/>
      <c r="K13" s="90"/>
      <c r="L13" s="904"/>
      <c r="M13" s="905"/>
      <c r="N13" s="904"/>
      <c r="O13" s="905"/>
      <c r="P13" s="904"/>
      <c r="Q13" s="905"/>
      <c r="R13" s="917"/>
      <c r="S13" s="918"/>
      <c r="T13" s="919"/>
      <c r="U13" s="904"/>
      <c r="V13" s="905"/>
      <c r="W13" s="904"/>
      <c r="X13" s="905"/>
      <c r="Y13" s="46"/>
      <c r="Z13" s="46"/>
      <c r="AA13" s="46"/>
      <c r="AB13" s="46"/>
      <c r="AC13" s="52"/>
      <c r="AD13" s="52"/>
      <c r="AE13" s="52"/>
      <c r="AF13" s="52"/>
      <c r="AG13" s="52"/>
      <c r="AH13" s="52"/>
      <c r="AI13" s="52"/>
      <c r="AJ13" s="52"/>
      <c r="AK13" s="914"/>
      <c r="AL13" s="915"/>
      <c r="AM13" s="915"/>
      <c r="AN13" s="915"/>
      <c r="AO13" s="916"/>
      <c r="AP13" s="2"/>
      <c r="AQ13" s="51">
        <f t="shared" ref="AQ13:AQ27" si="2">IF(P13="材質劣化",2,IF(P13="漏水",3,1))</f>
        <v>1</v>
      </c>
    </row>
    <row r="14" spans="2:86" ht="12" customHeight="1" x14ac:dyDescent="0.15">
      <c r="B14" s="944"/>
      <c r="C14" s="949"/>
      <c r="D14" s="947"/>
      <c r="E14" s="947"/>
      <c r="F14" s="947"/>
      <c r="G14" s="947"/>
      <c r="H14" s="947"/>
      <c r="I14" s="947"/>
      <c r="J14" s="948"/>
      <c r="K14" s="90"/>
      <c r="L14" s="904"/>
      <c r="M14" s="905"/>
      <c r="N14" s="904"/>
      <c r="O14" s="905"/>
      <c r="P14" s="904"/>
      <c r="Q14" s="905"/>
      <c r="R14" s="917"/>
      <c r="S14" s="918"/>
      <c r="T14" s="919"/>
      <c r="U14" s="904"/>
      <c r="V14" s="905"/>
      <c r="W14" s="904"/>
      <c r="X14" s="905"/>
      <c r="Y14" s="46"/>
      <c r="Z14" s="46"/>
      <c r="AA14" s="46"/>
      <c r="AB14" s="46"/>
      <c r="AC14" s="52"/>
      <c r="AD14" s="52"/>
      <c r="AE14" s="52"/>
      <c r="AF14" s="52"/>
      <c r="AG14" s="52"/>
      <c r="AH14" s="52"/>
      <c r="AI14" s="52"/>
      <c r="AJ14" s="52"/>
      <c r="AK14" s="914"/>
      <c r="AL14" s="915"/>
      <c r="AM14" s="915"/>
      <c r="AN14" s="915"/>
      <c r="AO14" s="916"/>
      <c r="AP14" s="2"/>
      <c r="AQ14" s="51">
        <f t="shared" si="2"/>
        <v>1</v>
      </c>
    </row>
    <row r="15" spans="2:86" ht="12" customHeight="1" x14ac:dyDescent="0.15">
      <c r="B15" s="944"/>
      <c r="C15" s="949"/>
      <c r="D15" s="947"/>
      <c r="E15" s="947"/>
      <c r="F15" s="947"/>
      <c r="G15" s="947"/>
      <c r="H15" s="947"/>
      <c r="I15" s="947"/>
      <c r="J15" s="948"/>
      <c r="K15" s="90"/>
      <c r="L15" s="904"/>
      <c r="M15" s="905"/>
      <c r="N15" s="904"/>
      <c r="O15" s="905"/>
      <c r="P15" s="904"/>
      <c r="Q15" s="905"/>
      <c r="R15" s="917"/>
      <c r="S15" s="918"/>
      <c r="T15" s="919"/>
      <c r="U15" s="904"/>
      <c r="V15" s="905"/>
      <c r="W15" s="904"/>
      <c r="X15" s="905"/>
      <c r="Y15" s="46"/>
      <c r="Z15" s="46"/>
      <c r="AA15" s="46"/>
      <c r="AB15" s="46"/>
      <c r="AC15" s="52"/>
      <c r="AD15" s="52"/>
      <c r="AE15" s="52"/>
      <c r="AF15" s="52"/>
      <c r="AG15" s="52"/>
      <c r="AH15" s="52"/>
      <c r="AI15" s="52"/>
      <c r="AJ15" s="52"/>
      <c r="AK15" s="914"/>
      <c r="AL15" s="915"/>
      <c r="AM15" s="915"/>
      <c r="AN15" s="915"/>
      <c r="AO15" s="916"/>
      <c r="AP15" s="2"/>
      <c r="AQ15" s="51">
        <f t="shared" si="2"/>
        <v>1</v>
      </c>
    </row>
    <row r="16" spans="2:86" ht="12" customHeight="1" x14ac:dyDescent="0.15">
      <c r="B16" s="944"/>
      <c r="C16" s="949"/>
      <c r="D16" s="947"/>
      <c r="E16" s="947"/>
      <c r="F16" s="947"/>
      <c r="G16" s="947"/>
      <c r="H16" s="947"/>
      <c r="I16" s="947"/>
      <c r="J16" s="948"/>
      <c r="K16" s="90"/>
      <c r="L16" s="904"/>
      <c r="M16" s="905"/>
      <c r="N16" s="904"/>
      <c r="O16" s="905"/>
      <c r="P16" s="904"/>
      <c r="Q16" s="905"/>
      <c r="R16" s="917"/>
      <c r="S16" s="918"/>
      <c r="T16" s="919"/>
      <c r="U16" s="904"/>
      <c r="V16" s="905"/>
      <c r="W16" s="904"/>
      <c r="X16" s="905"/>
      <c r="Y16" s="46"/>
      <c r="Z16" s="46"/>
      <c r="AA16" s="46"/>
      <c r="AB16" s="46"/>
      <c r="AC16" s="52"/>
      <c r="AD16" s="52"/>
      <c r="AE16" s="52"/>
      <c r="AF16" s="52"/>
      <c r="AG16" s="52"/>
      <c r="AH16" s="52"/>
      <c r="AI16" s="52"/>
      <c r="AJ16" s="52"/>
      <c r="AK16" s="914"/>
      <c r="AL16" s="915"/>
      <c r="AM16" s="915"/>
      <c r="AN16" s="915"/>
      <c r="AO16" s="916"/>
      <c r="AP16" s="2"/>
      <c r="AQ16" s="51">
        <f t="shared" si="2"/>
        <v>1</v>
      </c>
    </row>
    <row r="17" spans="2:46" ht="12" customHeight="1" x14ac:dyDescent="0.15">
      <c r="B17" s="944"/>
      <c r="C17" s="949"/>
      <c r="D17" s="947"/>
      <c r="E17" s="947"/>
      <c r="F17" s="947"/>
      <c r="G17" s="947"/>
      <c r="H17" s="947"/>
      <c r="I17" s="947"/>
      <c r="J17" s="948"/>
      <c r="K17" s="90"/>
      <c r="L17" s="904"/>
      <c r="M17" s="905"/>
      <c r="N17" s="904"/>
      <c r="O17" s="905"/>
      <c r="P17" s="904"/>
      <c r="Q17" s="905"/>
      <c r="R17" s="917"/>
      <c r="S17" s="918"/>
      <c r="T17" s="919"/>
      <c r="U17" s="904"/>
      <c r="V17" s="905"/>
      <c r="W17" s="904"/>
      <c r="X17" s="905"/>
      <c r="Y17" s="46"/>
      <c r="Z17" s="46"/>
      <c r="AA17" s="46"/>
      <c r="AB17" s="46"/>
      <c r="AC17" s="52"/>
      <c r="AD17" s="52"/>
      <c r="AE17" s="52"/>
      <c r="AF17" s="52"/>
      <c r="AG17" s="52"/>
      <c r="AH17" s="52"/>
      <c r="AI17" s="52"/>
      <c r="AJ17" s="52"/>
      <c r="AK17" s="914"/>
      <c r="AL17" s="915"/>
      <c r="AM17" s="915"/>
      <c r="AN17" s="915"/>
      <c r="AO17" s="916"/>
      <c r="AP17" s="2"/>
      <c r="AQ17" s="51">
        <f t="shared" si="2"/>
        <v>1</v>
      </c>
    </row>
    <row r="18" spans="2:46" ht="12" customHeight="1" x14ac:dyDescent="0.15">
      <c r="B18" s="944"/>
      <c r="C18" s="949"/>
      <c r="D18" s="947"/>
      <c r="E18" s="947"/>
      <c r="F18" s="947"/>
      <c r="G18" s="947"/>
      <c r="H18" s="947"/>
      <c r="I18" s="947"/>
      <c r="J18" s="948"/>
      <c r="K18" s="90"/>
      <c r="L18" s="904"/>
      <c r="M18" s="905"/>
      <c r="N18" s="904"/>
      <c r="O18" s="905"/>
      <c r="P18" s="904"/>
      <c r="Q18" s="905"/>
      <c r="R18" s="917"/>
      <c r="S18" s="918"/>
      <c r="T18" s="919"/>
      <c r="U18" s="904"/>
      <c r="V18" s="905"/>
      <c r="W18" s="904"/>
      <c r="X18" s="905"/>
      <c r="Y18" s="46"/>
      <c r="Z18" s="46"/>
      <c r="AA18" s="46"/>
      <c r="AB18" s="46"/>
      <c r="AC18" s="52"/>
      <c r="AD18" s="52"/>
      <c r="AE18" s="52"/>
      <c r="AF18" s="52"/>
      <c r="AG18" s="52"/>
      <c r="AH18" s="52"/>
      <c r="AI18" s="52"/>
      <c r="AJ18" s="52"/>
      <c r="AK18" s="914"/>
      <c r="AL18" s="915"/>
      <c r="AM18" s="915"/>
      <c r="AN18" s="915"/>
      <c r="AO18" s="916"/>
      <c r="AP18" s="2"/>
      <c r="AQ18" s="51">
        <f t="shared" si="2"/>
        <v>1</v>
      </c>
    </row>
    <row r="19" spans="2:46" ht="12" customHeight="1" x14ac:dyDescent="0.15">
      <c r="B19" s="944"/>
      <c r="C19" s="949"/>
      <c r="D19" s="947"/>
      <c r="E19" s="947"/>
      <c r="F19" s="947"/>
      <c r="G19" s="947"/>
      <c r="H19" s="947"/>
      <c r="I19" s="947"/>
      <c r="J19" s="948"/>
      <c r="K19" s="90"/>
      <c r="L19" s="904"/>
      <c r="M19" s="905"/>
      <c r="N19" s="904"/>
      <c r="O19" s="905"/>
      <c r="P19" s="904"/>
      <c r="Q19" s="905"/>
      <c r="R19" s="917"/>
      <c r="S19" s="918"/>
      <c r="T19" s="919"/>
      <c r="U19" s="904"/>
      <c r="V19" s="905"/>
      <c r="W19" s="904"/>
      <c r="X19" s="905"/>
      <c r="Y19" s="46"/>
      <c r="Z19" s="46"/>
      <c r="AA19" s="46"/>
      <c r="AB19" s="46"/>
      <c r="AC19" s="52"/>
      <c r="AD19" s="52"/>
      <c r="AE19" s="52"/>
      <c r="AF19" s="52"/>
      <c r="AG19" s="52"/>
      <c r="AH19" s="52"/>
      <c r="AI19" s="52"/>
      <c r="AJ19" s="52"/>
      <c r="AK19" s="914"/>
      <c r="AL19" s="915"/>
      <c r="AM19" s="915"/>
      <c r="AN19" s="915"/>
      <c r="AO19" s="916"/>
      <c r="AP19" s="2"/>
      <c r="AQ19" s="51">
        <f t="shared" si="2"/>
        <v>1</v>
      </c>
    </row>
    <row r="20" spans="2:46" ht="12" customHeight="1" x14ac:dyDescent="0.15">
      <c r="B20" s="944"/>
      <c r="C20" s="949"/>
      <c r="D20" s="947"/>
      <c r="E20" s="947"/>
      <c r="F20" s="947"/>
      <c r="G20" s="947"/>
      <c r="H20" s="947"/>
      <c r="I20" s="947"/>
      <c r="J20" s="948"/>
      <c r="K20" s="90"/>
      <c r="L20" s="904"/>
      <c r="M20" s="905"/>
      <c r="N20" s="904"/>
      <c r="O20" s="905"/>
      <c r="P20" s="904"/>
      <c r="Q20" s="905"/>
      <c r="R20" s="917"/>
      <c r="S20" s="918"/>
      <c r="T20" s="919"/>
      <c r="U20" s="904"/>
      <c r="V20" s="905"/>
      <c r="W20" s="904"/>
      <c r="X20" s="905"/>
      <c r="Y20" s="46"/>
      <c r="Z20" s="46"/>
      <c r="AA20" s="46"/>
      <c r="AB20" s="46"/>
      <c r="AC20" s="52"/>
      <c r="AD20" s="52"/>
      <c r="AE20" s="52"/>
      <c r="AF20" s="52"/>
      <c r="AG20" s="52"/>
      <c r="AH20" s="52"/>
      <c r="AI20" s="52"/>
      <c r="AJ20" s="52"/>
      <c r="AK20" s="914"/>
      <c r="AL20" s="915"/>
      <c r="AM20" s="915"/>
      <c r="AN20" s="915"/>
      <c r="AO20" s="916"/>
      <c r="AP20" s="2"/>
      <c r="AQ20" s="51">
        <f t="shared" si="2"/>
        <v>1</v>
      </c>
    </row>
    <row r="21" spans="2:46" ht="12" customHeight="1" x14ac:dyDescent="0.15">
      <c r="B21" s="944"/>
      <c r="C21" s="949"/>
      <c r="D21" s="947"/>
      <c r="E21" s="947"/>
      <c r="F21" s="947"/>
      <c r="G21" s="947"/>
      <c r="H21" s="947"/>
      <c r="I21" s="947"/>
      <c r="J21" s="948"/>
      <c r="K21" s="90"/>
      <c r="L21" s="904"/>
      <c r="M21" s="905"/>
      <c r="N21" s="904"/>
      <c r="O21" s="905"/>
      <c r="P21" s="904"/>
      <c r="Q21" s="905"/>
      <c r="R21" s="917"/>
      <c r="S21" s="918"/>
      <c r="T21" s="919"/>
      <c r="U21" s="904"/>
      <c r="V21" s="905"/>
      <c r="W21" s="904"/>
      <c r="X21" s="905"/>
      <c r="Y21" s="46"/>
      <c r="Z21" s="46"/>
      <c r="AA21" s="46"/>
      <c r="AB21" s="46"/>
      <c r="AC21" s="52"/>
      <c r="AD21" s="52"/>
      <c r="AE21" s="52"/>
      <c r="AF21" s="52"/>
      <c r="AG21" s="52"/>
      <c r="AH21" s="52"/>
      <c r="AI21" s="52"/>
      <c r="AJ21" s="52"/>
      <c r="AK21" s="914"/>
      <c r="AL21" s="915"/>
      <c r="AM21" s="915"/>
      <c r="AN21" s="915"/>
      <c r="AO21" s="916"/>
      <c r="AP21" s="2"/>
      <c r="AQ21" s="51">
        <f>IF(P21="材質劣化",2,IF(P21="漏水",3,1))</f>
        <v>1</v>
      </c>
    </row>
    <row r="22" spans="2:46" ht="12" customHeight="1" x14ac:dyDescent="0.15">
      <c r="B22" s="944"/>
      <c r="C22" s="949"/>
      <c r="D22" s="947"/>
      <c r="E22" s="947"/>
      <c r="F22" s="947"/>
      <c r="G22" s="947"/>
      <c r="H22" s="947"/>
      <c r="I22" s="947"/>
      <c r="J22" s="948"/>
      <c r="K22" s="90"/>
      <c r="L22" s="904"/>
      <c r="M22" s="905"/>
      <c r="N22" s="904"/>
      <c r="O22" s="905"/>
      <c r="P22" s="904"/>
      <c r="Q22" s="905"/>
      <c r="R22" s="917"/>
      <c r="S22" s="918"/>
      <c r="T22" s="919"/>
      <c r="U22" s="904"/>
      <c r="V22" s="905"/>
      <c r="W22" s="904"/>
      <c r="X22" s="905"/>
      <c r="Y22" s="46"/>
      <c r="Z22" s="46"/>
      <c r="AA22" s="46"/>
      <c r="AB22" s="46"/>
      <c r="AC22" s="52"/>
      <c r="AD22" s="52"/>
      <c r="AE22" s="52"/>
      <c r="AF22" s="52"/>
      <c r="AG22" s="52"/>
      <c r="AH22" s="52"/>
      <c r="AI22" s="52"/>
      <c r="AJ22" s="52"/>
      <c r="AK22" s="914"/>
      <c r="AL22" s="915"/>
      <c r="AM22" s="915"/>
      <c r="AN22" s="915"/>
      <c r="AO22" s="916"/>
      <c r="AP22" s="2"/>
      <c r="AQ22" s="51">
        <f t="shared" si="2"/>
        <v>1</v>
      </c>
    </row>
    <row r="23" spans="2:46" ht="12" customHeight="1" x14ac:dyDescent="0.15">
      <c r="B23" s="944"/>
      <c r="C23" s="949"/>
      <c r="D23" s="947"/>
      <c r="E23" s="947"/>
      <c r="F23" s="947"/>
      <c r="G23" s="947"/>
      <c r="H23" s="947"/>
      <c r="I23" s="947"/>
      <c r="J23" s="948"/>
      <c r="K23" s="90"/>
      <c r="L23" s="904"/>
      <c r="M23" s="905"/>
      <c r="N23" s="904"/>
      <c r="O23" s="905"/>
      <c r="P23" s="904"/>
      <c r="Q23" s="905"/>
      <c r="R23" s="917"/>
      <c r="S23" s="918"/>
      <c r="T23" s="919"/>
      <c r="U23" s="904"/>
      <c r="V23" s="905"/>
      <c r="W23" s="904"/>
      <c r="X23" s="905"/>
      <c r="Y23" s="46"/>
      <c r="Z23" s="46"/>
      <c r="AA23" s="46"/>
      <c r="AB23" s="46"/>
      <c r="AC23" s="52"/>
      <c r="AD23" s="52"/>
      <c r="AE23" s="52"/>
      <c r="AF23" s="52"/>
      <c r="AG23" s="52"/>
      <c r="AH23" s="52"/>
      <c r="AI23" s="52"/>
      <c r="AJ23" s="52"/>
      <c r="AK23" s="914"/>
      <c r="AL23" s="915"/>
      <c r="AM23" s="915"/>
      <c r="AN23" s="915"/>
      <c r="AO23" s="916"/>
      <c r="AP23" s="2"/>
      <c r="AQ23" s="51">
        <f t="shared" si="2"/>
        <v>1</v>
      </c>
    </row>
    <row r="24" spans="2:46" ht="12" customHeight="1" x14ac:dyDescent="0.15">
      <c r="B24" s="944"/>
      <c r="C24" s="949"/>
      <c r="D24" s="947"/>
      <c r="E24" s="947"/>
      <c r="F24" s="947"/>
      <c r="G24" s="947"/>
      <c r="H24" s="947"/>
      <c r="I24" s="947"/>
      <c r="J24" s="948"/>
      <c r="K24" s="90"/>
      <c r="L24" s="904"/>
      <c r="M24" s="905"/>
      <c r="N24" s="904"/>
      <c r="O24" s="905"/>
      <c r="P24" s="904"/>
      <c r="Q24" s="905"/>
      <c r="R24" s="917"/>
      <c r="S24" s="918"/>
      <c r="T24" s="919"/>
      <c r="U24" s="904"/>
      <c r="V24" s="905"/>
      <c r="W24" s="904"/>
      <c r="X24" s="905"/>
      <c r="Y24" s="46"/>
      <c r="Z24" s="46"/>
      <c r="AA24" s="46"/>
      <c r="AB24" s="46"/>
      <c r="AC24" s="52"/>
      <c r="AD24" s="52"/>
      <c r="AE24" s="52"/>
      <c r="AF24" s="52"/>
      <c r="AG24" s="52"/>
      <c r="AH24" s="52"/>
      <c r="AI24" s="52"/>
      <c r="AJ24" s="52"/>
      <c r="AK24" s="914"/>
      <c r="AL24" s="915"/>
      <c r="AM24" s="915"/>
      <c r="AN24" s="915"/>
      <c r="AO24" s="916"/>
      <c r="AP24" s="2"/>
      <c r="AQ24" s="51">
        <f t="shared" si="2"/>
        <v>1</v>
      </c>
    </row>
    <row r="25" spans="2:46" ht="12" customHeight="1" x14ac:dyDescent="0.15">
      <c r="B25" s="944"/>
      <c r="C25" s="949"/>
      <c r="D25" s="947"/>
      <c r="E25" s="947"/>
      <c r="F25" s="947"/>
      <c r="G25" s="947"/>
      <c r="H25" s="947"/>
      <c r="I25" s="947"/>
      <c r="J25" s="948"/>
      <c r="K25" s="90"/>
      <c r="L25" s="904"/>
      <c r="M25" s="905"/>
      <c r="N25" s="904"/>
      <c r="O25" s="905"/>
      <c r="P25" s="904"/>
      <c r="Q25" s="905"/>
      <c r="R25" s="917"/>
      <c r="S25" s="918"/>
      <c r="T25" s="919"/>
      <c r="U25" s="904"/>
      <c r="V25" s="905"/>
      <c r="W25" s="904"/>
      <c r="X25" s="905"/>
      <c r="Y25" s="46"/>
      <c r="Z25" s="46"/>
      <c r="AA25" s="46"/>
      <c r="AB25" s="46"/>
      <c r="AC25" s="52"/>
      <c r="AD25" s="52"/>
      <c r="AE25" s="52"/>
      <c r="AF25" s="52"/>
      <c r="AG25" s="52"/>
      <c r="AH25" s="52"/>
      <c r="AI25" s="52"/>
      <c r="AJ25" s="52"/>
      <c r="AK25" s="914"/>
      <c r="AL25" s="915"/>
      <c r="AM25" s="915"/>
      <c r="AN25" s="915"/>
      <c r="AO25" s="916"/>
      <c r="AP25" s="2"/>
      <c r="AQ25" s="51">
        <f t="shared" si="2"/>
        <v>1</v>
      </c>
    </row>
    <row r="26" spans="2:46" ht="12" customHeight="1" x14ac:dyDescent="0.15">
      <c r="B26" s="944"/>
      <c r="C26" s="949"/>
      <c r="D26" s="947"/>
      <c r="E26" s="947"/>
      <c r="F26" s="947"/>
      <c r="G26" s="947"/>
      <c r="H26" s="947"/>
      <c r="I26" s="947"/>
      <c r="J26" s="948"/>
      <c r="K26" s="90"/>
      <c r="L26" s="904"/>
      <c r="M26" s="905"/>
      <c r="N26" s="904"/>
      <c r="O26" s="905"/>
      <c r="P26" s="904"/>
      <c r="Q26" s="905"/>
      <c r="R26" s="917"/>
      <c r="S26" s="918"/>
      <c r="T26" s="919"/>
      <c r="U26" s="904"/>
      <c r="V26" s="905"/>
      <c r="W26" s="904"/>
      <c r="X26" s="905"/>
      <c r="Y26" s="46"/>
      <c r="Z26" s="46"/>
      <c r="AA26" s="46"/>
      <c r="AB26" s="46"/>
      <c r="AC26" s="52"/>
      <c r="AD26" s="52"/>
      <c r="AE26" s="52"/>
      <c r="AF26" s="52"/>
      <c r="AG26" s="52"/>
      <c r="AH26" s="52"/>
      <c r="AI26" s="52"/>
      <c r="AJ26" s="52"/>
      <c r="AK26" s="914"/>
      <c r="AL26" s="915"/>
      <c r="AM26" s="915"/>
      <c r="AN26" s="915"/>
      <c r="AO26" s="916"/>
      <c r="AP26" s="2"/>
      <c r="AQ26" s="51">
        <f>IF(P26="材質劣化",2,IF(P26="漏水",3,1))</f>
        <v>1</v>
      </c>
    </row>
    <row r="27" spans="2:46" ht="12" customHeight="1" x14ac:dyDescent="0.15">
      <c r="B27" s="944"/>
      <c r="C27" s="949"/>
      <c r="D27" s="947"/>
      <c r="E27" s="947"/>
      <c r="F27" s="947"/>
      <c r="G27" s="947"/>
      <c r="H27" s="947"/>
      <c r="I27" s="947"/>
      <c r="J27" s="948"/>
      <c r="K27" s="90"/>
      <c r="L27" s="904"/>
      <c r="M27" s="905"/>
      <c r="N27" s="904"/>
      <c r="O27" s="905"/>
      <c r="P27" s="904"/>
      <c r="Q27" s="905"/>
      <c r="R27" s="917"/>
      <c r="S27" s="918"/>
      <c r="T27" s="919"/>
      <c r="U27" s="904"/>
      <c r="V27" s="905"/>
      <c r="W27" s="904"/>
      <c r="X27" s="905"/>
      <c r="Y27" s="46"/>
      <c r="Z27" s="46"/>
      <c r="AA27" s="46"/>
      <c r="AB27" s="46"/>
      <c r="AC27" s="52"/>
      <c r="AD27" s="52"/>
      <c r="AE27" s="52"/>
      <c r="AF27" s="52"/>
      <c r="AG27" s="52"/>
      <c r="AH27" s="52"/>
      <c r="AI27" s="52"/>
      <c r="AJ27" s="52"/>
      <c r="AK27" s="914"/>
      <c r="AL27" s="915"/>
      <c r="AM27" s="915"/>
      <c r="AN27" s="915"/>
      <c r="AO27" s="916"/>
      <c r="AP27" s="2"/>
      <c r="AQ27" s="51">
        <f t="shared" si="2"/>
        <v>1</v>
      </c>
    </row>
    <row r="28" spans="2:46" ht="12" customHeight="1" x14ac:dyDescent="0.15">
      <c r="B28" s="944"/>
      <c r="C28" s="949"/>
      <c r="D28" s="947"/>
      <c r="E28" s="947"/>
      <c r="F28" s="947"/>
      <c r="G28" s="947"/>
      <c r="H28" s="947"/>
      <c r="I28" s="947"/>
      <c r="J28" s="948"/>
      <c r="K28" s="90"/>
      <c r="L28" s="904"/>
      <c r="M28" s="905"/>
      <c r="N28" s="904"/>
      <c r="O28" s="905"/>
      <c r="P28" s="904"/>
      <c r="Q28" s="905"/>
      <c r="R28" s="917"/>
      <c r="S28" s="918"/>
      <c r="T28" s="919"/>
      <c r="U28" s="904"/>
      <c r="V28" s="905"/>
      <c r="W28" s="904"/>
      <c r="X28" s="905"/>
      <c r="Y28" s="46"/>
      <c r="Z28" s="46"/>
      <c r="AA28" s="46"/>
      <c r="AB28" s="46"/>
      <c r="AC28" s="52"/>
      <c r="AD28" s="52"/>
      <c r="AE28" s="52"/>
      <c r="AF28" s="52"/>
      <c r="AG28" s="52"/>
      <c r="AH28" s="52"/>
      <c r="AI28" s="52"/>
      <c r="AJ28" s="52"/>
      <c r="AK28" s="914"/>
      <c r="AL28" s="915"/>
      <c r="AM28" s="915"/>
      <c r="AN28" s="915"/>
      <c r="AO28" s="916"/>
      <c r="AP28" s="2"/>
      <c r="AQ28" s="51">
        <f>IF(P30="材質劣化",2,IF(P30="漏水",3,1))</f>
        <v>1</v>
      </c>
    </row>
    <row r="29" spans="2:46" ht="12" customHeight="1" x14ac:dyDescent="0.15">
      <c r="B29" s="944"/>
      <c r="C29" s="949"/>
      <c r="D29" s="947"/>
      <c r="E29" s="947"/>
      <c r="F29" s="947"/>
      <c r="G29" s="947"/>
      <c r="H29" s="947"/>
      <c r="I29" s="947"/>
      <c r="J29" s="948"/>
      <c r="K29" s="90"/>
      <c r="L29" s="904"/>
      <c r="M29" s="905"/>
      <c r="N29" s="904"/>
      <c r="O29" s="905"/>
      <c r="P29" s="904"/>
      <c r="Q29" s="905"/>
      <c r="R29" s="917"/>
      <c r="S29" s="918"/>
      <c r="T29" s="919"/>
      <c r="U29" s="904"/>
      <c r="V29" s="905"/>
      <c r="W29" s="904"/>
      <c r="X29" s="905"/>
      <c r="Y29" s="46"/>
      <c r="Z29" s="46"/>
      <c r="AA29" s="46"/>
      <c r="AB29" s="46"/>
      <c r="AC29" s="52"/>
      <c r="AD29" s="52"/>
      <c r="AE29" s="52"/>
      <c r="AF29" s="52"/>
      <c r="AG29" s="52"/>
      <c r="AH29" s="52"/>
      <c r="AI29" s="52"/>
      <c r="AJ29" s="52"/>
      <c r="AK29" s="914"/>
      <c r="AL29" s="915"/>
      <c r="AM29" s="915"/>
      <c r="AN29" s="915"/>
      <c r="AO29" s="916"/>
      <c r="AP29" s="2"/>
      <c r="AQ29" s="51">
        <f>IF(P34="材質劣化",2,IF(P34="漏水",3,1))</f>
        <v>1</v>
      </c>
    </row>
    <row r="30" spans="2:46" ht="12" customHeight="1" x14ac:dyDescent="0.15">
      <c r="B30" s="944"/>
      <c r="C30" s="949"/>
      <c r="D30" s="947"/>
      <c r="E30" s="947"/>
      <c r="F30" s="947"/>
      <c r="G30" s="947"/>
      <c r="H30" s="947"/>
      <c r="I30" s="947"/>
      <c r="J30" s="948"/>
      <c r="K30" s="90"/>
      <c r="L30" s="904"/>
      <c r="M30" s="905"/>
      <c r="N30" s="904"/>
      <c r="O30" s="905"/>
      <c r="P30" s="904"/>
      <c r="Q30" s="905"/>
      <c r="R30" s="917"/>
      <c r="S30" s="918"/>
      <c r="T30" s="919"/>
      <c r="U30" s="904"/>
      <c r="V30" s="905"/>
      <c r="W30" s="904"/>
      <c r="X30" s="905"/>
      <c r="Y30" s="46"/>
      <c r="Z30" s="46"/>
      <c r="AA30" s="46"/>
      <c r="AB30" s="46"/>
      <c r="AC30" s="52"/>
      <c r="AD30" s="52"/>
      <c r="AE30" s="52"/>
      <c r="AF30" s="52"/>
      <c r="AG30" s="52"/>
      <c r="AH30" s="52"/>
      <c r="AI30" s="52"/>
      <c r="AJ30" s="52"/>
      <c r="AK30" s="914"/>
      <c r="AL30" s="915"/>
      <c r="AM30" s="915"/>
      <c r="AN30" s="915"/>
      <c r="AO30" s="916"/>
      <c r="AP30" s="2"/>
      <c r="AQ30" s="51">
        <f t="shared" ref="AQ30:AQ33" si="3">IF(P30="材質劣化",2,IF(P30="漏水",3,1))</f>
        <v>1</v>
      </c>
    </row>
    <row r="31" spans="2:46" ht="12" customHeight="1" x14ac:dyDescent="0.15">
      <c r="B31" s="944"/>
      <c r="C31" s="949"/>
      <c r="D31" s="947"/>
      <c r="E31" s="947"/>
      <c r="F31" s="947"/>
      <c r="G31" s="947"/>
      <c r="H31" s="947"/>
      <c r="I31" s="947"/>
      <c r="J31" s="948"/>
      <c r="K31" s="90"/>
      <c r="L31" s="904"/>
      <c r="M31" s="905"/>
      <c r="N31" s="904"/>
      <c r="O31" s="905"/>
      <c r="P31" s="904"/>
      <c r="Q31" s="905"/>
      <c r="R31" s="917"/>
      <c r="S31" s="918"/>
      <c r="T31" s="919"/>
      <c r="U31" s="904"/>
      <c r="V31" s="905"/>
      <c r="W31" s="904"/>
      <c r="X31" s="905"/>
      <c r="Y31" s="46"/>
      <c r="Z31" s="46"/>
      <c r="AA31" s="46"/>
      <c r="AB31" s="46"/>
      <c r="AC31" s="52"/>
      <c r="AD31" s="52"/>
      <c r="AE31" s="52"/>
      <c r="AF31" s="52"/>
      <c r="AG31" s="52"/>
      <c r="AH31" s="52"/>
      <c r="AI31" s="52"/>
      <c r="AJ31" s="52"/>
      <c r="AK31" s="914"/>
      <c r="AL31" s="915"/>
      <c r="AM31" s="915"/>
      <c r="AN31" s="915"/>
      <c r="AO31" s="916"/>
      <c r="AP31" s="2"/>
      <c r="AQ31" s="51">
        <f t="shared" ref="AQ31" si="4">IF(P33="材質劣化",2,IF(P33="漏水",3,1))</f>
        <v>1</v>
      </c>
    </row>
    <row r="32" spans="2:46" ht="12" customHeight="1" x14ac:dyDescent="0.15">
      <c r="B32" s="944"/>
      <c r="C32" s="949"/>
      <c r="D32" s="947"/>
      <c r="E32" s="947"/>
      <c r="F32" s="947"/>
      <c r="G32" s="947"/>
      <c r="H32" s="947"/>
      <c r="I32" s="947"/>
      <c r="J32" s="948"/>
      <c r="K32" s="90"/>
      <c r="L32" s="904"/>
      <c r="M32" s="905"/>
      <c r="N32" s="904"/>
      <c r="O32" s="905"/>
      <c r="P32" s="904"/>
      <c r="Q32" s="905"/>
      <c r="R32" s="917"/>
      <c r="S32" s="918"/>
      <c r="T32" s="919"/>
      <c r="U32" s="904"/>
      <c r="V32" s="905"/>
      <c r="W32" s="904"/>
      <c r="X32" s="905"/>
      <c r="Y32" s="46"/>
      <c r="Z32" s="46"/>
      <c r="AA32" s="46"/>
      <c r="AB32" s="46"/>
      <c r="AC32" s="52"/>
      <c r="AD32" s="52"/>
      <c r="AE32" s="52"/>
      <c r="AF32" s="52"/>
      <c r="AG32" s="52"/>
      <c r="AH32" s="52"/>
      <c r="AI32" s="52"/>
      <c r="AJ32" s="52"/>
      <c r="AK32" s="914"/>
      <c r="AL32" s="915"/>
      <c r="AM32" s="915"/>
      <c r="AN32" s="915"/>
      <c r="AO32" s="916"/>
      <c r="AP32" s="2"/>
      <c r="AQ32" s="51">
        <f t="shared" ref="AQ32" si="5">IF(P37="材質劣化",2,IF(P37="漏水",3,1))</f>
        <v>1</v>
      </c>
      <c r="AS32" s="265"/>
      <c r="AT32" s="265"/>
    </row>
    <row r="33" spans="2:86" ht="12" customHeight="1" x14ac:dyDescent="0.15">
      <c r="B33" s="944"/>
      <c r="C33" s="949"/>
      <c r="D33" s="947"/>
      <c r="E33" s="947"/>
      <c r="F33" s="947"/>
      <c r="G33" s="947"/>
      <c r="H33" s="947"/>
      <c r="I33" s="947"/>
      <c r="J33" s="948"/>
      <c r="K33" s="90"/>
      <c r="L33" s="904"/>
      <c r="M33" s="905"/>
      <c r="N33" s="904"/>
      <c r="O33" s="905"/>
      <c r="P33" s="904"/>
      <c r="Q33" s="905"/>
      <c r="R33" s="917"/>
      <c r="S33" s="918"/>
      <c r="T33" s="919"/>
      <c r="U33" s="904"/>
      <c r="V33" s="905"/>
      <c r="W33" s="904"/>
      <c r="X33" s="905"/>
      <c r="Y33" s="46"/>
      <c r="Z33" s="46"/>
      <c r="AA33" s="46"/>
      <c r="AB33" s="46"/>
      <c r="AC33" s="52"/>
      <c r="AD33" s="52"/>
      <c r="AE33" s="52"/>
      <c r="AF33" s="52"/>
      <c r="AG33" s="52"/>
      <c r="AH33" s="52"/>
      <c r="AI33" s="52"/>
      <c r="AJ33" s="52"/>
      <c r="AK33" s="914"/>
      <c r="AL33" s="915"/>
      <c r="AM33" s="915"/>
      <c r="AN33" s="915"/>
      <c r="AO33" s="916"/>
      <c r="AP33" s="2"/>
      <c r="AQ33" s="51">
        <f t="shared" si="3"/>
        <v>1</v>
      </c>
      <c r="AS33" s="163"/>
      <c r="AT33" s="163"/>
    </row>
    <row r="34" spans="2:86" ht="12" customHeight="1" x14ac:dyDescent="0.15">
      <c r="B34" s="944"/>
      <c r="C34" s="949"/>
      <c r="D34" s="947"/>
      <c r="E34" s="947"/>
      <c r="F34" s="947"/>
      <c r="G34" s="947"/>
      <c r="H34" s="947"/>
      <c r="I34" s="947"/>
      <c r="J34" s="948"/>
      <c r="K34" s="90"/>
      <c r="L34" s="904"/>
      <c r="M34" s="905"/>
      <c r="N34" s="904"/>
      <c r="O34" s="905"/>
      <c r="P34" s="904"/>
      <c r="Q34" s="905"/>
      <c r="R34" s="917"/>
      <c r="S34" s="918"/>
      <c r="T34" s="919"/>
      <c r="U34" s="904"/>
      <c r="V34" s="905"/>
      <c r="W34" s="904"/>
      <c r="X34" s="905"/>
      <c r="Y34" s="46"/>
      <c r="Z34" s="46"/>
      <c r="AA34" s="46"/>
      <c r="AB34" s="46"/>
      <c r="AC34" s="52"/>
      <c r="AD34" s="52"/>
      <c r="AE34" s="52"/>
      <c r="AF34" s="52"/>
      <c r="AG34" s="52"/>
      <c r="AH34" s="52"/>
      <c r="AI34" s="52"/>
      <c r="AJ34" s="52"/>
      <c r="AK34" s="914"/>
      <c r="AL34" s="915"/>
      <c r="AM34" s="915"/>
      <c r="AN34" s="915"/>
      <c r="AO34" s="916"/>
      <c r="AP34" s="2"/>
      <c r="AQ34" s="51">
        <f t="shared" ref="AQ34" si="6">IF(P36="材質劣化",2,IF(P36="漏水",3,1))</f>
        <v>1</v>
      </c>
      <c r="AS34" s="164"/>
      <c r="AT34" s="164"/>
    </row>
    <row r="35" spans="2:86" ht="12" customHeight="1" x14ac:dyDescent="0.15">
      <c r="B35" s="944"/>
      <c r="C35" s="949"/>
      <c r="D35" s="947"/>
      <c r="E35" s="947"/>
      <c r="F35" s="947"/>
      <c r="G35" s="947"/>
      <c r="H35" s="947"/>
      <c r="I35" s="947"/>
      <c r="J35" s="948"/>
      <c r="K35" s="976" t="s">
        <v>380</v>
      </c>
      <c r="L35" s="934" t="s">
        <v>381</v>
      </c>
      <c r="M35" s="934"/>
      <c r="N35" s="934"/>
      <c r="O35" s="934"/>
      <c r="P35" s="934"/>
      <c r="Q35" s="934"/>
      <c r="R35" s="934"/>
      <c r="S35" s="934"/>
      <c r="T35" s="934"/>
      <c r="U35" s="934"/>
      <c r="V35" s="934"/>
      <c r="W35" s="934"/>
      <c r="X35" s="934"/>
      <c r="Y35" s="956" t="s">
        <v>382</v>
      </c>
      <c r="Z35" s="957"/>
      <c r="AA35" s="957"/>
      <c r="AB35" s="942"/>
      <c r="AC35" s="109">
        <f t="shared" ref="AC35:AJ35" si="7">SUM(AC11:AC34)</f>
        <v>0</v>
      </c>
      <c r="AD35" s="109">
        <f t="shared" si="7"/>
        <v>0</v>
      </c>
      <c r="AE35" s="109">
        <f>SUM(AE11:AE34)</f>
        <v>0</v>
      </c>
      <c r="AF35" s="109">
        <f t="shared" si="7"/>
        <v>0</v>
      </c>
      <c r="AG35" s="109">
        <f t="shared" si="7"/>
        <v>0</v>
      </c>
      <c r="AH35" s="109">
        <f t="shared" si="7"/>
        <v>0</v>
      </c>
      <c r="AI35" s="109">
        <f t="shared" si="7"/>
        <v>0</v>
      </c>
      <c r="AJ35" s="110">
        <f t="shared" si="7"/>
        <v>0</v>
      </c>
      <c r="AK35" s="934" t="s">
        <v>383</v>
      </c>
      <c r="AL35" s="934"/>
      <c r="AM35" s="984" t="s">
        <v>628</v>
      </c>
      <c r="AN35" s="984"/>
      <c r="AO35" s="984"/>
      <c r="AP35" s="2"/>
    </row>
    <row r="36" spans="2:86" ht="12" customHeight="1" x14ac:dyDescent="0.15">
      <c r="B36" s="944"/>
      <c r="C36" s="949"/>
      <c r="D36" s="947"/>
      <c r="E36" s="947"/>
      <c r="F36" s="947"/>
      <c r="G36" s="947"/>
      <c r="H36" s="947"/>
      <c r="I36" s="947"/>
      <c r="J36" s="948"/>
      <c r="K36" s="977"/>
      <c r="L36" s="925" t="s">
        <v>384</v>
      </c>
      <c r="M36" s="926"/>
      <c r="N36" s="927"/>
      <c r="O36" s="925" t="s">
        <v>385</v>
      </c>
      <c r="P36" s="926"/>
      <c r="Q36" s="926"/>
      <c r="R36" s="926"/>
      <c r="S36" s="926"/>
      <c r="T36" s="926"/>
      <c r="U36" s="926"/>
      <c r="V36" s="926"/>
      <c r="W36" s="926"/>
      <c r="X36" s="927"/>
      <c r="Y36" s="45" t="s">
        <v>235</v>
      </c>
      <c r="Z36" s="41" t="s">
        <v>234</v>
      </c>
      <c r="AA36" s="41" t="s">
        <v>378</v>
      </c>
      <c r="AB36" s="41" t="s">
        <v>379</v>
      </c>
      <c r="AC36" s="41" t="s">
        <v>235</v>
      </c>
      <c r="AD36" s="41" t="s">
        <v>234</v>
      </c>
      <c r="AE36" s="41" t="s">
        <v>378</v>
      </c>
      <c r="AF36" s="41" t="s">
        <v>379</v>
      </c>
      <c r="AG36" s="41" t="s">
        <v>235</v>
      </c>
      <c r="AH36" s="41" t="s">
        <v>234</v>
      </c>
      <c r="AI36" s="41" t="s">
        <v>378</v>
      </c>
      <c r="AJ36" s="72" t="s">
        <v>379</v>
      </c>
      <c r="AK36" s="934"/>
      <c r="AL36" s="934"/>
      <c r="AM36" s="984"/>
      <c r="AN36" s="984"/>
      <c r="AO36" s="984"/>
      <c r="AP36" s="2"/>
    </row>
    <row r="37" spans="2:86" ht="14.25" customHeight="1" x14ac:dyDescent="0.15">
      <c r="B37" s="944"/>
      <c r="C37" s="949"/>
      <c r="D37" s="947"/>
      <c r="E37" s="947"/>
      <c r="F37" s="947"/>
      <c r="G37" s="947"/>
      <c r="H37" s="947"/>
      <c r="I37" s="947"/>
      <c r="J37" s="948"/>
      <c r="K37" s="977"/>
      <c r="L37" s="928"/>
      <c r="M37" s="929"/>
      <c r="N37" s="930"/>
      <c r="O37" s="928"/>
      <c r="P37" s="929"/>
      <c r="Q37" s="929"/>
      <c r="R37" s="929"/>
      <c r="S37" s="929"/>
      <c r="T37" s="929"/>
      <c r="U37" s="929"/>
      <c r="V37" s="929"/>
      <c r="W37" s="929"/>
      <c r="X37" s="930"/>
      <c r="Y37" s="935">
        <f>IF(COUNTIF(Y11:Y34,"〇")&gt;0,1,0)</f>
        <v>0</v>
      </c>
      <c r="Z37" s="935">
        <f>IF(COUNTIF(Z11:Z34,"〇")&gt;0,1,0)</f>
        <v>0</v>
      </c>
      <c r="AA37" s="935">
        <f>IF(COUNTIF(AA11:AA34,"〇")&gt;0,1,0)</f>
        <v>0</v>
      </c>
      <c r="AB37" s="935">
        <f>IF(COUNTIF(AB11:AB34,"〇")&gt;0,1,0)</f>
        <v>0</v>
      </c>
      <c r="AC37" s="935">
        <f>COUNTA(AC11:AC34)</f>
        <v>0</v>
      </c>
      <c r="AD37" s="935">
        <f t="shared" ref="AD37:AI37" si="8">COUNTA(AD11:AD34)</f>
        <v>0</v>
      </c>
      <c r="AE37" s="935">
        <f t="shared" si="8"/>
        <v>0</v>
      </c>
      <c r="AF37" s="935">
        <f t="shared" si="8"/>
        <v>0</v>
      </c>
      <c r="AG37" s="935">
        <f t="shared" si="8"/>
        <v>0</v>
      </c>
      <c r="AH37" s="935">
        <f t="shared" si="8"/>
        <v>0</v>
      </c>
      <c r="AI37" s="935">
        <f t="shared" si="8"/>
        <v>0</v>
      </c>
      <c r="AJ37" s="935">
        <f>COUNTA(AJ11:AJ34)</f>
        <v>0</v>
      </c>
      <c r="AK37" s="934"/>
      <c r="AL37" s="934"/>
      <c r="AM37" s="984"/>
      <c r="AN37" s="984"/>
      <c r="AO37" s="984"/>
      <c r="AP37" s="2"/>
    </row>
    <row r="38" spans="2:86" ht="14.25" customHeight="1" x14ac:dyDescent="0.15">
      <c r="B38" s="944"/>
      <c r="C38" s="949"/>
      <c r="D38" s="947"/>
      <c r="E38" s="947"/>
      <c r="F38" s="947"/>
      <c r="G38" s="947"/>
      <c r="H38" s="947"/>
      <c r="I38" s="947"/>
      <c r="J38" s="948"/>
      <c r="K38" s="977"/>
      <c r="L38" s="931"/>
      <c r="M38" s="932"/>
      <c r="N38" s="933"/>
      <c r="O38" s="931"/>
      <c r="P38" s="932"/>
      <c r="Q38" s="932"/>
      <c r="R38" s="932"/>
      <c r="S38" s="932"/>
      <c r="T38" s="932"/>
      <c r="U38" s="932"/>
      <c r="V38" s="932"/>
      <c r="W38" s="932"/>
      <c r="X38" s="933"/>
      <c r="Y38" s="935"/>
      <c r="Z38" s="935"/>
      <c r="AA38" s="935"/>
      <c r="AB38" s="935"/>
      <c r="AC38" s="935"/>
      <c r="AD38" s="935"/>
      <c r="AE38" s="935"/>
      <c r="AF38" s="935"/>
      <c r="AG38" s="935"/>
      <c r="AH38" s="935"/>
      <c r="AI38" s="935"/>
      <c r="AJ38" s="935"/>
      <c r="AK38" s="934"/>
      <c r="AL38" s="934"/>
      <c r="AM38" s="984"/>
      <c r="AN38" s="984"/>
      <c r="AO38" s="984"/>
      <c r="AP38" s="2"/>
    </row>
    <row r="39" spans="2:86" ht="12" customHeight="1" x14ac:dyDescent="0.15">
      <c r="B39" s="944"/>
      <c r="C39" s="949"/>
      <c r="D39" s="947"/>
      <c r="E39" s="947"/>
      <c r="F39" s="947"/>
      <c r="G39" s="947"/>
      <c r="H39" s="947"/>
      <c r="I39" s="947"/>
      <c r="J39" s="947"/>
      <c r="K39" s="971" t="s">
        <v>386</v>
      </c>
      <c r="L39" s="979" t="s">
        <v>933</v>
      </c>
      <c r="M39" s="979"/>
      <c r="N39" s="979"/>
      <c r="O39" s="979"/>
      <c r="P39" s="979"/>
      <c r="Q39" s="979"/>
      <c r="R39" s="979"/>
      <c r="S39" s="979"/>
      <c r="T39" s="979"/>
      <c r="U39" s="979"/>
      <c r="V39" s="979"/>
      <c r="W39" s="979"/>
      <c r="X39" s="979"/>
      <c r="Y39" s="979"/>
      <c r="Z39" s="979"/>
      <c r="AA39" s="979"/>
      <c r="AB39" s="979"/>
      <c r="AC39" s="979"/>
      <c r="AD39" s="979"/>
      <c r="AE39" s="979"/>
      <c r="AF39" s="979"/>
      <c r="AG39" s="979"/>
      <c r="AH39" s="979"/>
      <c r="AI39" s="979"/>
      <c r="AJ39" s="979"/>
      <c r="AK39" s="974"/>
      <c r="AL39" s="974"/>
      <c r="AM39" s="974"/>
      <c r="AN39" s="974"/>
      <c r="AO39" s="975"/>
      <c r="AP39" s="2"/>
    </row>
    <row r="40" spans="2:86" ht="12" customHeight="1" x14ac:dyDescent="0.15">
      <c r="B40" s="944"/>
      <c r="C40" s="949"/>
      <c r="D40" s="947"/>
      <c r="E40" s="947"/>
      <c r="F40" s="947"/>
      <c r="G40" s="947"/>
      <c r="H40" s="947"/>
      <c r="I40" s="947"/>
      <c r="J40" s="947"/>
      <c r="K40" s="972"/>
      <c r="L40" s="974"/>
      <c r="M40" s="974"/>
      <c r="N40" s="974"/>
      <c r="O40" s="974"/>
      <c r="P40" s="974"/>
      <c r="Q40" s="974"/>
      <c r="R40" s="974"/>
      <c r="S40" s="974"/>
      <c r="T40" s="974"/>
      <c r="U40" s="974"/>
      <c r="V40" s="974"/>
      <c r="W40" s="974"/>
      <c r="X40" s="974"/>
      <c r="Y40" s="974"/>
      <c r="Z40" s="974"/>
      <c r="AA40" s="974"/>
      <c r="AB40" s="974"/>
      <c r="AC40" s="974"/>
      <c r="AD40" s="974"/>
      <c r="AE40" s="974"/>
      <c r="AF40" s="974"/>
      <c r="AG40" s="974"/>
      <c r="AH40" s="974"/>
      <c r="AI40" s="974"/>
      <c r="AJ40" s="974"/>
      <c r="AK40" s="974"/>
      <c r="AL40" s="974"/>
      <c r="AM40" s="974"/>
      <c r="AN40" s="974"/>
      <c r="AO40" s="975"/>
      <c r="AP40" s="2"/>
    </row>
    <row r="41" spans="2:86" ht="12" customHeight="1" x14ac:dyDescent="0.15">
      <c r="B41" s="944"/>
      <c r="C41" s="949"/>
      <c r="D41" s="947"/>
      <c r="E41" s="947"/>
      <c r="F41" s="947"/>
      <c r="G41" s="947"/>
      <c r="H41" s="947"/>
      <c r="I41" s="947"/>
      <c r="J41" s="947"/>
      <c r="K41" s="972"/>
      <c r="L41" s="974"/>
      <c r="M41" s="974"/>
      <c r="N41" s="974"/>
      <c r="O41" s="974"/>
      <c r="P41" s="974"/>
      <c r="Q41" s="974"/>
      <c r="R41" s="974"/>
      <c r="S41" s="974"/>
      <c r="T41" s="974"/>
      <c r="U41" s="974"/>
      <c r="V41" s="974"/>
      <c r="W41" s="974"/>
      <c r="X41" s="974"/>
      <c r="Y41" s="974"/>
      <c r="Z41" s="974"/>
      <c r="AA41" s="974"/>
      <c r="AB41" s="974"/>
      <c r="AC41" s="974"/>
      <c r="AD41" s="974"/>
      <c r="AE41" s="974"/>
      <c r="AF41" s="974"/>
      <c r="AG41" s="974"/>
      <c r="AH41" s="974"/>
      <c r="AI41" s="974"/>
      <c r="AJ41" s="974"/>
      <c r="AK41" s="974"/>
      <c r="AL41" s="974"/>
      <c r="AM41" s="974"/>
      <c r="AN41" s="974"/>
      <c r="AO41" s="975"/>
      <c r="AP41" s="2"/>
    </row>
    <row r="42" spans="2:86" ht="12" customHeight="1" x14ac:dyDescent="0.15">
      <c r="B42" s="944"/>
      <c r="C42" s="949"/>
      <c r="D42" s="947"/>
      <c r="E42" s="947"/>
      <c r="F42" s="947"/>
      <c r="G42" s="947"/>
      <c r="H42" s="947"/>
      <c r="I42" s="947"/>
      <c r="J42" s="947"/>
      <c r="K42" s="972"/>
      <c r="L42" s="982"/>
      <c r="M42" s="982"/>
      <c r="N42" s="982"/>
      <c r="O42" s="982"/>
      <c r="P42" s="982"/>
      <c r="Q42" s="982"/>
      <c r="R42" s="982"/>
      <c r="S42" s="982"/>
      <c r="T42" s="982"/>
      <c r="U42" s="982"/>
      <c r="V42" s="982"/>
      <c r="W42" s="982"/>
      <c r="X42" s="982"/>
      <c r="Y42" s="982"/>
      <c r="Z42" s="982"/>
      <c r="AA42" s="982"/>
      <c r="AB42" s="982"/>
      <c r="AC42" s="982"/>
      <c r="AD42" s="982"/>
      <c r="AE42" s="982"/>
      <c r="AF42" s="982"/>
      <c r="AG42" s="982"/>
      <c r="AH42" s="982"/>
      <c r="AI42" s="982"/>
      <c r="AJ42" s="982"/>
      <c r="AK42" s="982"/>
      <c r="AL42" s="982"/>
      <c r="AM42" s="982"/>
      <c r="AN42" s="982"/>
      <c r="AO42" s="983"/>
      <c r="AP42" s="34"/>
      <c r="CD42" s="2"/>
      <c r="CE42" s="2"/>
      <c r="CF42" s="2"/>
      <c r="CG42" s="2"/>
      <c r="CH42" s="2"/>
    </row>
    <row r="43" spans="2:86" ht="12" customHeight="1" x14ac:dyDescent="0.15">
      <c r="B43" s="944"/>
      <c r="C43" s="949"/>
      <c r="D43" s="947"/>
      <c r="E43" s="947"/>
      <c r="F43" s="947"/>
      <c r="G43" s="947"/>
      <c r="H43" s="947"/>
      <c r="I43" s="947"/>
      <c r="J43" s="948"/>
      <c r="K43" s="967" t="s">
        <v>387</v>
      </c>
      <c r="L43" s="967"/>
      <c r="M43" s="967"/>
      <c r="N43" s="967"/>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c r="AM43" s="967"/>
      <c r="AN43" s="967"/>
      <c r="AO43" s="967"/>
      <c r="AP43" s="34"/>
      <c r="CD43" s="2"/>
      <c r="CE43" s="2"/>
      <c r="CF43" s="2"/>
      <c r="CG43" s="2"/>
      <c r="CH43" s="2"/>
    </row>
    <row r="44" spans="2:86" ht="12" customHeight="1" x14ac:dyDescent="0.15">
      <c r="B44" s="944"/>
      <c r="C44" s="949"/>
      <c r="D44" s="947"/>
      <c r="E44" s="947"/>
      <c r="F44" s="947"/>
      <c r="G44" s="947"/>
      <c r="H44" s="947"/>
      <c r="I44" s="947"/>
      <c r="J44" s="948"/>
      <c r="K44" s="973" t="s">
        <v>388</v>
      </c>
      <c r="L44" s="974"/>
      <c r="M44" s="974"/>
      <c r="N44" s="974"/>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5"/>
      <c r="AP44" s="34"/>
      <c r="CD44" s="2"/>
      <c r="CE44" s="2"/>
      <c r="CF44" s="2"/>
      <c r="CG44" s="2"/>
      <c r="CH44" s="2"/>
    </row>
    <row r="45" spans="2:86" ht="12" customHeight="1" x14ac:dyDescent="0.15">
      <c r="B45" s="533"/>
      <c r="C45" s="950"/>
      <c r="D45" s="951"/>
      <c r="E45" s="951"/>
      <c r="F45" s="951"/>
      <c r="G45" s="951"/>
      <c r="H45" s="951"/>
      <c r="I45" s="951"/>
      <c r="J45" s="952"/>
      <c r="K45" s="968" t="s">
        <v>389</v>
      </c>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69"/>
      <c r="AK45" s="969"/>
      <c r="AL45" s="969"/>
      <c r="AM45" s="969"/>
      <c r="AN45" s="969"/>
      <c r="AO45" s="970"/>
      <c r="AP45" s="34"/>
      <c r="CD45" s="2"/>
      <c r="CE45" s="2"/>
      <c r="CF45" s="2"/>
      <c r="CG45" s="2"/>
      <c r="CH45" s="2"/>
    </row>
    <row r="46" spans="2:86" ht="12" customHeight="1" x14ac:dyDescent="0.2">
      <c r="B46" s="4" t="s">
        <v>390</v>
      </c>
      <c r="C46" s="259"/>
      <c r="D46" s="259"/>
      <c r="E46" s="259"/>
      <c r="F46" s="259"/>
      <c r="G46" s="259"/>
      <c r="H46" s="259"/>
      <c r="I46" s="259"/>
      <c r="J46" s="259"/>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34"/>
      <c r="CD46" s="2"/>
      <c r="CE46" s="2"/>
      <c r="CF46" s="2"/>
      <c r="CG46" s="2"/>
      <c r="CH46" s="2"/>
    </row>
    <row r="47" spans="2:86" s="4" customFormat="1" ht="12" customHeight="1" x14ac:dyDescent="0.15">
      <c r="B47" s="2" t="s">
        <v>391</v>
      </c>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6" ht="12" customHeight="1" x14ac:dyDescent="0.15">
      <c r="B48" s="2" t="s">
        <v>392</v>
      </c>
      <c r="AP48" s="34"/>
      <c r="CD48" s="2"/>
      <c r="CE48" s="2"/>
      <c r="CF48" s="2"/>
      <c r="CG48" s="2"/>
      <c r="CH48" s="2"/>
    </row>
    <row r="49" spans="2:86" ht="12" customHeight="1" x14ac:dyDescent="0.15">
      <c r="B49" s="2" t="s">
        <v>393</v>
      </c>
      <c r="AP49" s="34"/>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8" priority="2">
      <formula>$AQ11=2</formula>
    </cfRule>
  </conditionalFormatting>
  <conditionalFormatting sqref="Y29:AB29">
    <cfRule type="expression" dxfId="27" priority="11">
      <formula>$AQ28=2</formula>
    </cfRule>
  </conditionalFormatting>
  <conditionalFormatting sqref="Y30:AB31">
    <cfRule type="expression" dxfId="26" priority="9">
      <formula>$AQ28=2</formula>
    </cfRule>
  </conditionalFormatting>
  <conditionalFormatting sqref="Y32:AB32">
    <cfRule type="expression" dxfId="25" priority="7">
      <formula>$AQ29=2</formula>
    </cfRule>
  </conditionalFormatting>
  <conditionalFormatting sqref="Y33:AB33">
    <cfRule type="expression" dxfId="24" priority="5">
      <formula>$AQ29=2</formula>
    </cfRule>
  </conditionalFormatting>
  <conditionalFormatting sqref="Y34:AB34">
    <cfRule type="expression" dxfId="23" priority="3">
      <formula>$AQ29=2</formula>
    </cfRule>
  </conditionalFormatting>
  <conditionalFormatting sqref="Y11:AF28">
    <cfRule type="expression" dxfId="22" priority="1">
      <formula>$AQ11=3</formula>
    </cfRule>
  </conditionalFormatting>
  <conditionalFormatting sqref="Y29:AF29">
    <cfRule type="expression" dxfId="21" priority="12">
      <formula>$AQ28=3</formula>
    </cfRule>
  </conditionalFormatting>
  <conditionalFormatting sqref="Y30:AF31">
    <cfRule type="expression" dxfId="20" priority="10">
      <formula>$AQ28=3</formula>
    </cfRule>
  </conditionalFormatting>
  <conditionalFormatting sqref="Y32:AF32">
    <cfRule type="expression" dxfId="19" priority="8">
      <formula>$AQ29=3</formula>
    </cfRule>
  </conditionalFormatting>
  <conditionalFormatting sqref="Y33:AF33">
    <cfRule type="expression" dxfId="18" priority="6">
      <formula>$AQ29=3</formula>
    </cfRule>
  </conditionalFormatting>
  <conditionalFormatting sqref="Y34:AF34">
    <cfRule type="expression" dxfId="17" priority="4">
      <formula>$AQ29=3</formula>
    </cfRule>
  </conditionalFormatting>
  <conditionalFormatting sqref="AC11:AJ28">
    <cfRule type="expression" dxfId="16" priority="13">
      <formula>$AQ11=1</formula>
    </cfRule>
  </conditionalFormatting>
  <conditionalFormatting sqref="AC29:AJ29">
    <cfRule type="expression" dxfId="15" priority="24">
      <formula>$AQ28=1</formula>
    </cfRule>
  </conditionalFormatting>
  <conditionalFormatting sqref="AC30:AJ31">
    <cfRule type="expression" dxfId="14" priority="22">
      <formula>$AQ28=1</formula>
    </cfRule>
  </conditionalFormatting>
  <conditionalFormatting sqref="AC32:AJ32">
    <cfRule type="expression" dxfId="13" priority="20">
      <formula>$AQ29=1</formula>
    </cfRule>
  </conditionalFormatting>
  <conditionalFormatting sqref="AC33:AJ33">
    <cfRule type="expression" dxfId="12" priority="18">
      <formula>$AQ29=1</formula>
    </cfRule>
  </conditionalFormatting>
  <conditionalFormatting sqref="AC34:AJ34">
    <cfRule type="expression" dxfId="11" priority="16">
      <formula>$AQ29=1</formula>
    </cfRule>
  </conditionalFormatting>
  <conditionalFormatting sqref="AG11:AJ28">
    <cfRule type="expression" dxfId="10" priority="14">
      <formula>$AQ11=2</formula>
    </cfRule>
  </conditionalFormatting>
  <conditionalFormatting sqref="AG29:AJ29">
    <cfRule type="expression" dxfId="9" priority="23">
      <formula>$AQ28=2</formula>
    </cfRule>
  </conditionalFormatting>
  <conditionalFormatting sqref="AG30:AJ31">
    <cfRule type="expression" dxfId="8" priority="21">
      <formula>$AQ28=2</formula>
    </cfRule>
  </conditionalFormatting>
  <conditionalFormatting sqref="AG32:AJ32">
    <cfRule type="expression" dxfId="7" priority="19">
      <formula>$AQ29=2</formula>
    </cfRule>
  </conditionalFormatting>
  <conditionalFormatting sqref="AG33:AJ33">
    <cfRule type="expression" dxfId="6" priority="17">
      <formula>$AQ29=2</formula>
    </cfRule>
  </conditionalFormatting>
  <conditionalFormatting sqref="AG34:AJ34">
    <cfRule type="expression" dxfId="5" priority="15">
      <formula>$AQ29=2</formula>
    </cfRule>
  </conditionalFormatting>
  <dataValidations count="2">
    <dataValidation type="list" allowBlank="1" showInputMessage="1" showErrorMessage="1" sqref="Y11:AB34" xr:uid="{57048A62-23B7-41FD-8BAD-3CF2F4DB91AB}">
      <formula1>"〇,"</formula1>
    </dataValidation>
    <dataValidation type="list" allowBlank="1" showInputMessage="1" showErrorMessage="1" sqref="N11:O34" xr:uid="{24594B53-BA47-4B82-867B-D4A184B4B01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A6CFB3C-C839-44A9-A8E4-932EFE9938B7}">
          <x14:formula1>
            <xm:f>'(参考)リスト'!$G$16:$G$19</xm:f>
          </x14:formula1>
          <xm:sqref>AM35:AO38</xm:sqref>
        </x14:dataValidation>
        <x14:dataValidation type="list" allowBlank="1" showInputMessage="1" showErrorMessage="1" xr:uid="{410BD9BB-8B3F-4F9B-923B-7ABC729BF39F}">
          <x14:formula1>
            <xm:f>'(参考)リスト'!$B$16:$B$21</xm:f>
          </x14:formula1>
          <xm:sqref>L11:M34</xm:sqref>
        </x14:dataValidation>
        <x14:dataValidation type="list" allowBlank="1" showInputMessage="1" showErrorMessage="1" xr:uid="{8E898553-8B76-4B05-8626-0FB6FC58003C}">
          <x14:formula1>
            <xm:f>'(参考)リスト'!$E$16:$E$27</xm:f>
          </x14:formula1>
          <xm:sqref>R11:T34</xm:sqref>
        </x14:dataValidation>
        <x14:dataValidation type="list" allowBlank="1" showInputMessage="1" showErrorMessage="1" xr:uid="{256A8285-9046-4D1B-8A13-C85F10BD97E3}">
          <x14:formula1>
            <xm:f>'(参考)リスト'!$D$16:$D$18</xm:f>
          </x14:formula1>
          <xm:sqref>P11:Q34</xm:sqref>
        </x14:dataValidation>
        <x14:dataValidation type="list" allowBlank="1" showInputMessage="1" showErrorMessage="1" xr:uid="{2B65397D-803F-4CD7-A15E-FC553963E9F6}">
          <x14:formula1>
            <xm:f>'(参考)リスト'!$F$16:$F$21</xm:f>
          </x14:formula1>
          <xm:sqref>U11:X34</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2" sqref="B2:AB2"/>
    </sheetView>
  </sheetViews>
  <sheetFormatPr defaultColWidth="8.875" defaultRowHeight="13.5" x14ac:dyDescent="0.15"/>
  <cols>
    <col min="1" max="1" width="1.875" style="27" customWidth="1"/>
    <col min="2" max="60" width="2.125" style="111" customWidth="1"/>
    <col min="61" max="61" width="0.625" style="111" customWidth="1"/>
    <col min="62" max="62" width="2.125" style="111" customWidth="1"/>
    <col min="63" max="63" width="1" style="111" customWidth="1"/>
    <col min="64" max="65" width="2.125" style="111" customWidth="1"/>
    <col min="66" max="16384" width="8.875" style="27"/>
  </cols>
  <sheetData>
    <row r="2" spans="2:63" s="112" customFormat="1" ht="14.25" customHeight="1" x14ac:dyDescent="0.15">
      <c r="B2" s="113" t="s">
        <v>398</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row>
    <row r="3" spans="2:63" s="115" customFormat="1" ht="17.25" customHeight="1" x14ac:dyDescent="0.15">
      <c r="B3" s="988" t="s">
        <v>60</v>
      </c>
      <c r="C3" s="989"/>
      <c r="D3" s="989"/>
      <c r="E3" s="990"/>
      <c r="F3" s="1038" t="str">
        <f>'様式A-1'!D3</f>
        <v>ムクノトンネル　クダリ</v>
      </c>
      <c r="G3" s="1039"/>
      <c r="H3" s="1039"/>
      <c r="I3" s="1039"/>
      <c r="J3" s="1039"/>
      <c r="K3" s="1039"/>
      <c r="L3" s="1039"/>
      <c r="M3" s="1039"/>
      <c r="N3" s="1039"/>
      <c r="O3" s="1039"/>
      <c r="P3" s="1039"/>
      <c r="Q3" s="1039"/>
      <c r="R3" s="1039"/>
      <c r="S3" s="1039"/>
      <c r="T3" s="1040"/>
      <c r="U3" s="1026" t="s">
        <v>399</v>
      </c>
      <c r="V3" s="1027"/>
      <c r="W3" s="1027"/>
      <c r="X3" s="1028"/>
      <c r="Y3" s="1028"/>
      <c r="Z3" s="1004" t="str">
        <f>'様式A-1'!J3</f>
        <v>山口県道57号下関港線（下り）</v>
      </c>
      <c r="AA3" s="1005"/>
      <c r="AB3" s="1005"/>
      <c r="AC3" s="1005"/>
      <c r="AD3" s="1005"/>
      <c r="AE3" s="1005"/>
      <c r="AF3" s="1005"/>
      <c r="AG3" s="1005"/>
      <c r="AH3" s="1006"/>
      <c r="AI3" s="1007" t="s">
        <v>249</v>
      </c>
      <c r="AJ3" s="1008"/>
      <c r="AK3" s="1008"/>
      <c r="AL3" s="1008"/>
      <c r="AM3" s="1008"/>
      <c r="AN3" s="1009"/>
      <c r="AO3" s="1029" t="str">
        <f>'様式B (1)'!S3</f>
        <v>アジア航測株式会社</v>
      </c>
      <c r="AP3" s="1030"/>
      <c r="AQ3" s="1030"/>
      <c r="AR3" s="1030"/>
      <c r="AS3" s="1030"/>
      <c r="AT3" s="1030"/>
      <c r="AU3" s="1030"/>
      <c r="AV3" s="1031"/>
      <c r="AW3" s="1014" t="s">
        <v>250</v>
      </c>
      <c r="AX3" s="1015"/>
      <c r="AY3" s="1015"/>
      <c r="AZ3" s="1015"/>
      <c r="BA3" s="1015"/>
      <c r="BB3" s="1016"/>
      <c r="BC3" s="1020">
        <f>'様式B (1)'!P2</f>
        <v>45890</v>
      </c>
      <c r="BD3" s="1021"/>
      <c r="BE3" s="1021"/>
      <c r="BF3" s="1021"/>
      <c r="BG3" s="1021"/>
      <c r="BH3" s="1021"/>
      <c r="BI3" s="1021"/>
      <c r="BJ3" s="1021"/>
      <c r="BK3" s="1022"/>
    </row>
    <row r="4" spans="2:63" s="115" customFormat="1" ht="17.25" customHeight="1" x14ac:dyDescent="0.15">
      <c r="B4" s="997" t="s">
        <v>400</v>
      </c>
      <c r="C4" s="998"/>
      <c r="D4" s="998"/>
      <c r="E4" s="999"/>
      <c r="F4" s="1000" t="str">
        <f>'様式A-1'!D4</f>
        <v>椋野トンネル（下り）</v>
      </c>
      <c r="G4" s="1001"/>
      <c r="H4" s="1001"/>
      <c r="I4" s="1001"/>
      <c r="J4" s="1001"/>
      <c r="K4" s="1001"/>
      <c r="L4" s="1001"/>
      <c r="M4" s="1001"/>
      <c r="N4" s="1001"/>
      <c r="O4" s="1001"/>
      <c r="P4" s="1001"/>
      <c r="Q4" s="1001"/>
      <c r="R4" s="1001"/>
      <c r="S4" s="1001"/>
      <c r="T4" s="1002"/>
      <c r="U4" s="1026" t="s">
        <v>401</v>
      </c>
      <c r="V4" s="1027"/>
      <c r="W4" s="1027"/>
      <c r="X4" s="1028"/>
      <c r="Y4" s="1028"/>
      <c r="Z4" s="1004" t="str">
        <f>'様式A-1'!R3</f>
        <v>山口県
下関土木建築事務所</v>
      </c>
      <c r="AA4" s="1005"/>
      <c r="AB4" s="1005"/>
      <c r="AC4" s="1005"/>
      <c r="AD4" s="1005"/>
      <c r="AE4" s="1005"/>
      <c r="AF4" s="1005"/>
      <c r="AG4" s="1005"/>
      <c r="AH4" s="1006"/>
      <c r="AI4" s="1010"/>
      <c r="AJ4" s="1011"/>
      <c r="AK4" s="1011"/>
      <c r="AL4" s="1011"/>
      <c r="AM4" s="1011"/>
      <c r="AN4" s="1012"/>
      <c r="AO4" s="1032" t="str">
        <f>'様式B (1)'!S4</f>
        <v>飯田　琢巳</v>
      </c>
      <c r="AP4" s="1033"/>
      <c r="AQ4" s="1033"/>
      <c r="AR4" s="1033"/>
      <c r="AS4" s="1033"/>
      <c r="AT4" s="1033"/>
      <c r="AU4" s="1033"/>
      <c r="AV4" s="1034"/>
      <c r="AW4" s="1017"/>
      <c r="AX4" s="1018"/>
      <c r="AY4" s="1018"/>
      <c r="AZ4" s="1018"/>
      <c r="BA4" s="1018"/>
      <c r="BB4" s="1019"/>
      <c r="BC4" s="1023"/>
      <c r="BD4" s="1024"/>
      <c r="BE4" s="1024"/>
      <c r="BF4" s="1024"/>
      <c r="BG4" s="1024"/>
      <c r="BH4" s="1024"/>
      <c r="BI4" s="1024"/>
      <c r="BJ4" s="1024"/>
      <c r="BK4" s="1025"/>
    </row>
    <row r="5" spans="2:63" ht="42.75" customHeight="1" x14ac:dyDescent="0.15">
      <c r="B5" s="1046" t="s">
        <v>311</v>
      </c>
      <c r="C5" s="1043"/>
      <c r="D5" s="1043"/>
      <c r="E5" s="1043"/>
      <c r="F5" s="1043"/>
      <c r="G5" s="1044"/>
      <c r="H5" s="1042" t="s">
        <v>286</v>
      </c>
      <c r="I5" s="1043"/>
      <c r="J5" s="1043"/>
      <c r="K5" s="1043"/>
      <c r="L5" s="1043"/>
      <c r="M5" s="1043"/>
      <c r="N5" s="1043"/>
      <c r="O5" s="1044"/>
      <c r="P5" s="1045" t="s">
        <v>402</v>
      </c>
      <c r="Q5" s="954"/>
      <c r="R5" s="954"/>
      <c r="S5" s="954"/>
      <c r="T5" s="954"/>
      <c r="U5" s="954"/>
      <c r="V5" s="954"/>
      <c r="W5" s="954"/>
      <c r="X5" s="954"/>
      <c r="Y5" s="954"/>
      <c r="Z5" s="954"/>
      <c r="AA5" s="954"/>
      <c r="AB5" s="954"/>
      <c r="AC5" s="954"/>
      <c r="AD5" s="954"/>
      <c r="AE5" s="954"/>
      <c r="AF5" s="954"/>
      <c r="AG5" s="954"/>
      <c r="AH5" s="954"/>
      <c r="AI5" s="954"/>
      <c r="AJ5" s="954"/>
      <c r="AK5" s="954"/>
      <c r="AL5" s="954"/>
      <c r="AM5" s="954"/>
      <c r="AN5" s="1045" t="s">
        <v>403</v>
      </c>
      <c r="AO5" s="954"/>
      <c r="AP5" s="954"/>
      <c r="AQ5" s="954"/>
      <c r="AR5" s="954"/>
      <c r="AS5" s="954"/>
      <c r="AT5" s="954"/>
      <c r="AU5" s="954"/>
      <c r="AV5" s="954"/>
      <c r="AW5" s="954"/>
      <c r="AX5" s="954"/>
      <c r="AY5" s="954"/>
      <c r="AZ5" s="954"/>
      <c r="BA5" s="954"/>
      <c r="BB5" s="954"/>
      <c r="BC5" s="954"/>
      <c r="BD5" s="954"/>
      <c r="BE5" s="954"/>
      <c r="BF5" s="954"/>
      <c r="BG5" s="954"/>
      <c r="BH5" s="954"/>
      <c r="BI5" s="954"/>
      <c r="BJ5" s="954"/>
      <c r="BK5" s="955"/>
    </row>
    <row r="6" spans="2:63" ht="29.25" customHeight="1" x14ac:dyDescent="0.15">
      <c r="B6" s="1041"/>
      <c r="C6" s="702"/>
      <c r="D6" s="702"/>
      <c r="E6" s="702"/>
      <c r="F6" s="702"/>
      <c r="G6" s="703"/>
      <c r="H6" s="1003"/>
      <c r="I6" s="1003"/>
      <c r="J6" s="1003"/>
      <c r="K6" s="1003"/>
      <c r="L6" s="1003"/>
      <c r="M6" s="1003"/>
      <c r="N6" s="1003"/>
      <c r="O6" s="1003"/>
      <c r="P6" s="986"/>
      <c r="Q6" s="987"/>
      <c r="R6" s="987"/>
      <c r="S6" s="987"/>
      <c r="T6" s="987"/>
      <c r="U6" s="987"/>
      <c r="V6" s="987"/>
      <c r="W6" s="987"/>
      <c r="X6" s="987"/>
      <c r="Y6" s="987"/>
      <c r="Z6" s="987"/>
      <c r="AA6" s="987"/>
      <c r="AB6" s="987"/>
      <c r="AC6" s="987"/>
      <c r="AD6" s="987"/>
      <c r="AE6" s="987"/>
      <c r="AF6" s="987"/>
      <c r="AG6" s="987"/>
      <c r="AH6" s="987"/>
      <c r="AI6" s="987"/>
      <c r="AJ6" s="987"/>
      <c r="AK6" s="987"/>
      <c r="AL6" s="987"/>
      <c r="AM6" s="987"/>
      <c r="AN6" s="1035"/>
      <c r="AO6" s="1036"/>
      <c r="AP6" s="1036"/>
      <c r="AQ6" s="1036"/>
      <c r="AR6" s="1036"/>
      <c r="AS6" s="1036"/>
      <c r="AT6" s="1036"/>
      <c r="AU6" s="1036"/>
      <c r="AV6" s="1036"/>
      <c r="AW6" s="1036"/>
      <c r="AX6" s="1036"/>
      <c r="AY6" s="1036"/>
      <c r="AZ6" s="1036"/>
      <c r="BA6" s="1036"/>
      <c r="BB6" s="1036"/>
      <c r="BC6" s="1036"/>
      <c r="BD6" s="1036"/>
      <c r="BE6" s="1036"/>
      <c r="BF6" s="1036"/>
      <c r="BG6" s="1036"/>
      <c r="BH6" s="1036"/>
      <c r="BI6" s="1036"/>
      <c r="BJ6" s="1036"/>
      <c r="BK6" s="1037"/>
    </row>
    <row r="7" spans="2:63" ht="29.25" customHeight="1" x14ac:dyDescent="0.15">
      <c r="B7" s="1041"/>
      <c r="C7" s="702"/>
      <c r="D7" s="702"/>
      <c r="E7" s="702"/>
      <c r="F7" s="702"/>
      <c r="G7" s="703"/>
      <c r="H7" s="1003"/>
      <c r="I7" s="1003"/>
      <c r="J7" s="1003"/>
      <c r="K7" s="1003"/>
      <c r="L7" s="1003"/>
      <c r="M7" s="1003"/>
      <c r="N7" s="1003"/>
      <c r="O7" s="1003"/>
      <c r="P7" s="986"/>
      <c r="Q7" s="987"/>
      <c r="R7" s="987"/>
      <c r="S7" s="987"/>
      <c r="T7" s="987"/>
      <c r="U7" s="987"/>
      <c r="V7" s="987"/>
      <c r="W7" s="987"/>
      <c r="X7" s="987"/>
      <c r="Y7" s="987"/>
      <c r="Z7" s="987"/>
      <c r="AA7" s="987"/>
      <c r="AB7" s="987"/>
      <c r="AC7" s="987"/>
      <c r="AD7" s="987"/>
      <c r="AE7" s="987"/>
      <c r="AF7" s="987"/>
      <c r="AG7" s="987"/>
      <c r="AH7" s="987"/>
      <c r="AI7" s="987"/>
      <c r="AJ7" s="987"/>
      <c r="AK7" s="987"/>
      <c r="AL7" s="987"/>
      <c r="AM7" s="987"/>
      <c r="AN7" s="1035"/>
      <c r="AO7" s="1036"/>
      <c r="AP7" s="1036"/>
      <c r="AQ7" s="1036"/>
      <c r="AR7" s="1036"/>
      <c r="AS7" s="1036"/>
      <c r="AT7" s="1036"/>
      <c r="AU7" s="1036"/>
      <c r="AV7" s="1036"/>
      <c r="AW7" s="1036"/>
      <c r="AX7" s="1036"/>
      <c r="AY7" s="1036"/>
      <c r="AZ7" s="1036"/>
      <c r="BA7" s="1036"/>
      <c r="BB7" s="1036"/>
      <c r="BC7" s="1036"/>
      <c r="BD7" s="1036"/>
      <c r="BE7" s="1036"/>
      <c r="BF7" s="1036"/>
      <c r="BG7" s="1036"/>
      <c r="BH7" s="1036"/>
      <c r="BI7" s="1036"/>
      <c r="BJ7" s="1036"/>
      <c r="BK7" s="1037"/>
    </row>
    <row r="8" spans="2:63" ht="29.25" customHeight="1" x14ac:dyDescent="0.15">
      <c r="B8" s="991"/>
      <c r="C8" s="992"/>
      <c r="D8" s="992"/>
      <c r="E8" s="992"/>
      <c r="F8" s="992"/>
      <c r="G8" s="993"/>
      <c r="H8" s="994"/>
      <c r="I8" s="994"/>
      <c r="J8" s="994"/>
      <c r="K8" s="994"/>
      <c r="L8" s="994"/>
      <c r="M8" s="994"/>
      <c r="N8" s="994"/>
      <c r="O8" s="994"/>
      <c r="P8" s="995"/>
      <c r="Q8" s="996"/>
      <c r="R8" s="996"/>
      <c r="S8" s="996"/>
      <c r="T8" s="996"/>
      <c r="U8" s="996"/>
      <c r="V8" s="996"/>
      <c r="W8" s="996"/>
      <c r="X8" s="996"/>
      <c r="Y8" s="996"/>
      <c r="Z8" s="996"/>
      <c r="AA8" s="996"/>
      <c r="AB8" s="996"/>
      <c r="AC8" s="996"/>
      <c r="AD8" s="996"/>
      <c r="AE8" s="996"/>
      <c r="AF8" s="996"/>
      <c r="AG8" s="996"/>
      <c r="AH8" s="996"/>
      <c r="AI8" s="996"/>
      <c r="AJ8" s="996"/>
      <c r="AK8" s="996"/>
      <c r="AL8" s="996"/>
      <c r="AM8" s="996"/>
      <c r="AN8" s="995"/>
      <c r="AO8" s="996"/>
      <c r="AP8" s="996"/>
      <c r="AQ8" s="996"/>
      <c r="AR8" s="996"/>
      <c r="AS8" s="996"/>
      <c r="AT8" s="996"/>
      <c r="AU8" s="996"/>
      <c r="AV8" s="996"/>
      <c r="AW8" s="996"/>
      <c r="AX8" s="996"/>
      <c r="AY8" s="996"/>
      <c r="AZ8" s="996"/>
      <c r="BA8" s="996"/>
      <c r="BB8" s="996"/>
      <c r="BC8" s="996"/>
      <c r="BD8" s="996"/>
      <c r="BE8" s="996"/>
      <c r="BF8" s="996"/>
      <c r="BG8" s="996"/>
      <c r="BH8" s="996"/>
      <c r="BI8" s="996"/>
      <c r="BJ8" s="996"/>
      <c r="BK8" s="1013"/>
    </row>
    <row r="9" spans="2:63" ht="29.25" customHeight="1" x14ac:dyDescent="0.15">
      <c r="B9" s="991"/>
      <c r="C9" s="992"/>
      <c r="D9" s="992"/>
      <c r="E9" s="992"/>
      <c r="F9" s="992"/>
      <c r="G9" s="993"/>
      <c r="H9" s="994"/>
      <c r="I9" s="994"/>
      <c r="J9" s="994"/>
      <c r="K9" s="994"/>
      <c r="L9" s="994"/>
      <c r="M9" s="994"/>
      <c r="N9" s="994"/>
      <c r="O9" s="994"/>
      <c r="P9" s="995"/>
      <c r="Q9" s="996"/>
      <c r="R9" s="996"/>
      <c r="S9" s="996"/>
      <c r="T9" s="996"/>
      <c r="U9" s="996"/>
      <c r="V9" s="996"/>
      <c r="W9" s="996"/>
      <c r="X9" s="996"/>
      <c r="Y9" s="996"/>
      <c r="Z9" s="996"/>
      <c r="AA9" s="996"/>
      <c r="AB9" s="996"/>
      <c r="AC9" s="996"/>
      <c r="AD9" s="996"/>
      <c r="AE9" s="996"/>
      <c r="AF9" s="996"/>
      <c r="AG9" s="996"/>
      <c r="AH9" s="996"/>
      <c r="AI9" s="996"/>
      <c r="AJ9" s="996"/>
      <c r="AK9" s="996"/>
      <c r="AL9" s="996"/>
      <c r="AM9" s="996"/>
      <c r="AN9" s="995"/>
      <c r="AO9" s="996"/>
      <c r="AP9" s="996"/>
      <c r="AQ9" s="996"/>
      <c r="AR9" s="996"/>
      <c r="AS9" s="996"/>
      <c r="AT9" s="996"/>
      <c r="AU9" s="996"/>
      <c r="AV9" s="996"/>
      <c r="AW9" s="996"/>
      <c r="AX9" s="996"/>
      <c r="AY9" s="996"/>
      <c r="AZ9" s="996"/>
      <c r="BA9" s="996"/>
      <c r="BB9" s="996"/>
      <c r="BC9" s="996"/>
      <c r="BD9" s="996"/>
      <c r="BE9" s="996"/>
      <c r="BF9" s="996"/>
      <c r="BG9" s="996"/>
      <c r="BH9" s="996"/>
      <c r="BI9" s="996"/>
      <c r="BJ9" s="996"/>
      <c r="BK9" s="1013"/>
    </row>
    <row r="10" spans="2:63" ht="29.25" customHeight="1" x14ac:dyDescent="0.15">
      <c r="B10" s="991"/>
      <c r="C10" s="992"/>
      <c r="D10" s="992"/>
      <c r="E10" s="992"/>
      <c r="F10" s="992"/>
      <c r="G10" s="993"/>
      <c r="H10" s="994"/>
      <c r="I10" s="994"/>
      <c r="J10" s="994"/>
      <c r="K10" s="994"/>
      <c r="L10" s="994"/>
      <c r="M10" s="994"/>
      <c r="N10" s="994"/>
      <c r="O10" s="994"/>
      <c r="P10" s="995"/>
      <c r="Q10" s="996"/>
      <c r="R10" s="996"/>
      <c r="S10" s="996"/>
      <c r="T10" s="996"/>
      <c r="U10" s="996"/>
      <c r="V10" s="996"/>
      <c r="W10" s="996"/>
      <c r="X10" s="996"/>
      <c r="Y10" s="996"/>
      <c r="Z10" s="996"/>
      <c r="AA10" s="996"/>
      <c r="AB10" s="996"/>
      <c r="AC10" s="996"/>
      <c r="AD10" s="996"/>
      <c r="AE10" s="996"/>
      <c r="AF10" s="996"/>
      <c r="AG10" s="996"/>
      <c r="AH10" s="996"/>
      <c r="AI10" s="996"/>
      <c r="AJ10" s="996"/>
      <c r="AK10" s="996"/>
      <c r="AL10" s="996"/>
      <c r="AM10" s="996"/>
      <c r="AN10" s="995"/>
      <c r="AO10" s="996"/>
      <c r="AP10" s="996"/>
      <c r="AQ10" s="996"/>
      <c r="AR10" s="996"/>
      <c r="AS10" s="996"/>
      <c r="AT10" s="996"/>
      <c r="AU10" s="996"/>
      <c r="AV10" s="996"/>
      <c r="AW10" s="996"/>
      <c r="AX10" s="996"/>
      <c r="AY10" s="996"/>
      <c r="AZ10" s="996"/>
      <c r="BA10" s="996"/>
      <c r="BB10" s="996"/>
      <c r="BC10" s="996"/>
      <c r="BD10" s="996"/>
      <c r="BE10" s="996"/>
      <c r="BF10" s="996"/>
      <c r="BG10" s="996"/>
      <c r="BH10" s="996"/>
      <c r="BI10" s="996"/>
      <c r="BJ10" s="996"/>
      <c r="BK10" s="1013"/>
    </row>
    <row r="11" spans="2:63" ht="29.25" customHeight="1" x14ac:dyDescent="0.15">
      <c r="B11" s="991"/>
      <c r="C11" s="992"/>
      <c r="D11" s="992"/>
      <c r="E11" s="992"/>
      <c r="F11" s="992"/>
      <c r="G11" s="993"/>
      <c r="H11" s="994"/>
      <c r="I11" s="994"/>
      <c r="J11" s="994"/>
      <c r="K11" s="994"/>
      <c r="L11" s="994"/>
      <c r="M11" s="994"/>
      <c r="N11" s="994"/>
      <c r="O11" s="994"/>
      <c r="P11" s="995"/>
      <c r="Q11" s="996"/>
      <c r="R11" s="996"/>
      <c r="S11" s="996"/>
      <c r="T11" s="996"/>
      <c r="U11" s="996"/>
      <c r="V11" s="996"/>
      <c r="W11" s="996"/>
      <c r="X11" s="996"/>
      <c r="Y11" s="996"/>
      <c r="Z11" s="996"/>
      <c r="AA11" s="996"/>
      <c r="AB11" s="996"/>
      <c r="AC11" s="996"/>
      <c r="AD11" s="996"/>
      <c r="AE11" s="996"/>
      <c r="AF11" s="996"/>
      <c r="AG11" s="996"/>
      <c r="AH11" s="996"/>
      <c r="AI11" s="996"/>
      <c r="AJ11" s="996"/>
      <c r="AK11" s="996"/>
      <c r="AL11" s="996"/>
      <c r="AM11" s="996"/>
      <c r="AN11" s="995"/>
      <c r="AO11" s="996"/>
      <c r="AP11" s="996"/>
      <c r="AQ11" s="996"/>
      <c r="AR11" s="996"/>
      <c r="AS11" s="996"/>
      <c r="AT11" s="996"/>
      <c r="AU11" s="996"/>
      <c r="AV11" s="996"/>
      <c r="AW11" s="996"/>
      <c r="AX11" s="996"/>
      <c r="AY11" s="996"/>
      <c r="AZ11" s="996"/>
      <c r="BA11" s="996"/>
      <c r="BB11" s="996"/>
      <c r="BC11" s="996"/>
      <c r="BD11" s="996"/>
      <c r="BE11" s="996"/>
      <c r="BF11" s="996"/>
      <c r="BG11" s="996"/>
      <c r="BH11" s="996"/>
      <c r="BI11" s="996"/>
      <c r="BJ11" s="996"/>
      <c r="BK11" s="1013"/>
    </row>
    <row r="12" spans="2:63" ht="29.25" customHeight="1" x14ac:dyDescent="0.15">
      <c r="B12" s="991"/>
      <c r="C12" s="992"/>
      <c r="D12" s="992"/>
      <c r="E12" s="992"/>
      <c r="F12" s="992"/>
      <c r="G12" s="993"/>
      <c r="H12" s="994"/>
      <c r="I12" s="994"/>
      <c r="J12" s="994"/>
      <c r="K12" s="994"/>
      <c r="L12" s="994"/>
      <c r="M12" s="994"/>
      <c r="N12" s="994"/>
      <c r="O12" s="994"/>
      <c r="P12" s="995"/>
      <c r="Q12" s="996"/>
      <c r="R12" s="996"/>
      <c r="S12" s="996"/>
      <c r="T12" s="996"/>
      <c r="U12" s="996"/>
      <c r="V12" s="996"/>
      <c r="W12" s="996"/>
      <c r="X12" s="996"/>
      <c r="Y12" s="996"/>
      <c r="Z12" s="996"/>
      <c r="AA12" s="996"/>
      <c r="AB12" s="996"/>
      <c r="AC12" s="996"/>
      <c r="AD12" s="996"/>
      <c r="AE12" s="996"/>
      <c r="AF12" s="996"/>
      <c r="AG12" s="996"/>
      <c r="AH12" s="996"/>
      <c r="AI12" s="996"/>
      <c r="AJ12" s="996"/>
      <c r="AK12" s="996"/>
      <c r="AL12" s="996"/>
      <c r="AM12" s="996"/>
      <c r="AN12" s="995"/>
      <c r="AO12" s="996"/>
      <c r="AP12" s="996"/>
      <c r="AQ12" s="996"/>
      <c r="AR12" s="996"/>
      <c r="AS12" s="996"/>
      <c r="AT12" s="996"/>
      <c r="AU12" s="996"/>
      <c r="AV12" s="996"/>
      <c r="AW12" s="996"/>
      <c r="AX12" s="996"/>
      <c r="AY12" s="996"/>
      <c r="AZ12" s="996"/>
      <c r="BA12" s="996"/>
      <c r="BB12" s="996"/>
      <c r="BC12" s="996"/>
      <c r="BD12" s="996"/>
      <c r="BE12" s="996"/>
      <c r="BF12" s="996"/>
      <c r="BG12" s="996"/>
      <c r="BH12" s="996"/>
      <c r="BI12" s="996"/>
      <c r="BJ12" s="996"/>
      <c r="BK12" s="1013"/>
    </row>
    <row r="13" spans="2:63" ht="29.25" customHeight="1" x14ac:dyDescent="0.15">
      <c r="B13" s="991"/>
      <c r="C13" s="992"/>
      <c r="D13" s="992"/>
      <c r="E13" s="992"/>
      <c r="F13" s="992"/>
      <c r="G13" s="993"/>
      <c r="H13" s="994"/>
      <c r="I13" s="994"/>
      <c r="J13" s="994"/>
      <c r="K13" s="994"/>
      <c r="L13" s="994"/>
      <c r="M13" s="994"/>
      <c r="N13" s="994"/>
      <c r="O13" s="994"/>
      <c r="P13" s="995"/>
      <c r="Q13" s="996"/>
      <c r="R13" s="996"/>
      <c r="S13" s="996"/>
      <c r="T13" s="996"/>
      <c r="U13" s="996"/>
      <c r="V13" s="996"/>
      <c r="W13" s="996"/>
      <c r="X13" s="996"/>
      <c r="Y13" s="996"/>
      <c r="Z13" s="996"/>
      <c r="AA13" s="996"/>
      <c r="AB13" s="996"/>
      <c r="AC13" s="996"/>
      <c r="AD13" s="996"/>
      <c r="AE13" s="996"/>
      <c r="AF13" s="996"/>
      <c r="AG13" s="996"/>
      <c r="AH13" s="996"/>
      <c r="AI13" s="996"/>
      <c r="AJ13" s="996"/>
      <c r="AK13" s="996"/>
      <c r="AL13" s="996"/>
      <c r="AM13" s="996"/>
      <c r="AN13" s="995"/>
      <c r="AO13" s="996"/>
      <c r="AP13" s="996"/>
      <c r="AQ13" s="996"/>
      <c r="AR13" s="996"/>
      <c r="AS13" s="996"/>
      <c r="AT13" s="996"/>
      <c r="AU13" s="996"/>
      <c r="AV13" s="996"/>
      <c r="AW13" s="996"/>
      <c r="AX13" s="996"/>
      <c r="AY13" s="996"/>
      <c r="AZ13" s="996"/>
      <c r="BA13" s="996"/>
      <c r="BB13" s="996"/>
      <c r="BC13" s="996"/>
      <c r="BD13" s="996"/>
      <c r="BE13" s="996"/>
      <c r="BF13" s="996"/>
      <c r="BG13" s="996"/>
      <c r="BH13" s="996"/>
      <c r="BI13" s="996"/>
      <c r="BJ13" s="996"/>
      <c r="BK13" s="1013"/>
    </row>
    <row r="14" spans="2:63" ht="29.25" customHeight="1" x14ac:dyDescent="0.15">
      <c r="B14" s="991"/>
      <c r="C14" s="992"/>
      <c r="D14" s="992"/>
      <c r="E14" s="992"/>
      <c r="F14" s="992"/>
      <c r="G14" s="993"/>
      <c r="H14" s="994"/>
      <c r="I14" s="994"/>
      <c r="J14" s="994"/>
      <c r="K14" s="994"/>
      <c r="L14" s="994"/>
      <c r="M14" s="994"/>
      <c r="N14" s="994"/>
      <c r="O14" s="994"/>
      <c r="P14" s="995"/>
      <c r="Q14" s="996"/>
      <c r="R14" s="996"/>
      <c r="S14" s="996"/>
      <c r="T14" s="996"/>
      <c r="U14" s="996"/>
      <c r="V14" s="996"/>
      <c r="W14" s="996"/>
      <c r="X14" s="996"/>
      <c r="Y14" s="996"/>
      <c r="Z14" s="996"/>
      <c r="AA14" s="996"/>
      <c r="AB14" s="996"/>
      <c r="AC14" s="996"/>
      <c r="AD14" s="996"/>
      <c r="AE14" s="996"/>
      <c r="AF14" s="996"/>
      <c r="AG14" s="996"/>
      <c r="AH14" s="996"/>
      <c r="AI14" s="996"/>
      <c r="AJ14" s="996"/>
      <c r="AK14" s="996"/>
      <c r="AL14" s="996"/>
      <c r="AM14" s="996"/>
      <c r="AN14" s="995"/>
      <c r="AO14" s="996"/>
      <c r="AP14" s="996"/>
      <c r="AQ14" s="996"/>
      <c r="AR14" s="996"/>
      <c r="AS14" s="996"/>
      <c r="AT14" s="996"/>
      <c r="AU14" s="996"/>
      <c r="AV14" s="996"/>
      <c r="AW14" s="996"/>
      <c r="AX14" s="996"/>
      <c r="AY14" s="996"/>
      <c r="AZ14" s="996"/>
      <c r="BA14" s="996"/>
      <c r="BB14" s="996"/>
      <c r="BC14" s="996"/>
      <c r="BD14" s="996"/>
      <c r="BE14" s="996"/>
      <c r="BF14" s="996"/>
      <c r="BG14" s="996"/>
      <c r="BH14" s="996"/>
      <c r="BI14" s="996"/>
      <c r="BJ14" s="996"/>
      <c r="BK14" s="1013"/>
    </row>
    <row r="15" spans="2:63" ht="29.25" customHeight="1" x14ac:dyDescent="0.15">
      <c r="B15" s="991"/>
      <c r="C15" s="992"/>
      <c r="D15" s="992"/>
      <c r="E15" s="992"/>
      <c r="F15" s="992"/>
      <c r="G15" s="993"/>
      <c r="H15" s="994"/>
      <c r="I15" s="994"/>
      <c r="J15" s="994"/>
      <c r="K15" s="994"/>
      <c r="L15" s="994"/>
      <c r="M15" s="994"/>
      <c r="N15" s="994"/>
      <c r="O15" s="994"/>
      <c r="P15" s="995"/>
      <c r="Q15" s="996"/>
      <c r="R15" s="996"/>
      <c r="S15" s="996"/>
      <c r="T15" s="996"/>
      <c r="U15" s="996"/>
      <c r="V15" s="996"/>
      <c r="W15" s="996"/>
      <c r="X15" s="996"/>
      <c r="Y15" s="996"/>
      <c r="Z15" s="996"/>
      <c r="AA15" s="996"/>
      <c r="AB15" s="996"/>
      <c r="AC15" s="996"/>
      <c r="AD15" s="996"/>
      <c r="AE15" s="996"/>
      <c r="AF15" s="996"/>
      <c r="AG15" s="996"/>
      <c r="AH15" s="996"/>
      <c r="AI15" s="996"/>
      <c r="AJ15" s="996"/>
      <c r="AK15" s="996"/>
      <c r="AL15" s="996"/>
      <c r="AM15" s="996"/>
      <c r="AN15" s="995"/>
      <c r="AO15" s="996"/>
      <c r="AP15" s="996"/>
      <c r="AQ15" s="996"/>
      <c r="AR15" s="996"/>
      <c r="AS15" s="996"/>
      <c r="AT15" s="996"/>
      <c r="AU15" s="996"/>
      <c r="AV15" s="996"/>
      <c r="AW15" s="996"/>
      <c r="AX15" s="996"/>
      <c r="AY15" s="996"/>
      <c r="AZ15" s="996"/>
      <c r="BA15" s="996"/>
      <c r="BB15" s="996"/>
      <c r="BC15" s="996"/>
      <c r="BD15" s="996"/>
      <c r="BE15" s="996"/>
      <c r="BF15" s="996"/>
      <c r="BG15" s="996"/>
      <c r="BH15" s="996"/>
      <c r="BI15" s="996"/>
      <c r="BJ15" s="996"/>
      <c r="BK15" s="1013"/>
    </row>
    <row r="16" spans="2:63" ht="29.25" customHeight="1" x14ac:dyDescent="0.15">
      <c r="B16" s="991"/>
      <c r="C16" s="992"/>
      <c r="D16" s="992"/>
      <c r="E16" s="992"/>
      <c r="F16" s="992"/>
      <c r="G16" s="993"/>
      <c r="H16" s="994"/>
      <c r="I16" s="994"/>
      <c r="J16" s="994"/>
      <c r="K16" s="994"/>
      <c r="L16" s="994"/>
      <c r="M16" s="994"/>
      <c r="N16" s="994"/>
      <c r="O16" s="994"/>
      <c r="P16" s="995"/>
      <c r="Q16" s="996"/>
      <c r="R16" s="996"/>
      <c r="S16" s="996"/>
      <c r="T16" s="996"/>
      <c r="U16" s="996"/>
      <c r="V16" s="996"/>
      <c r="W16" s="996"/>
      <c r="X16" s="996"/>
      <c r="Y16" s="996"/>
      <c r="Z16" s="996"/>
      <c r="AA16" s="996"/>
      <c r="AB16" s="996"/>
      <c r="AC16" s="996"/>
      <c r="AD16" s="996"/>
      <c r="AE16" s="996"/>
      <c r="AF16" s="996"/>
      <c r="AG16" s="996"/>
      <c r="AH16" s="996"/>
      <c r="AI16" s="996"/>
      <c r="AJ16" s="996"/>
      <c r="AK16" s="996"/>
      <c r="AL16" s="996"/>
      <c r="AM16" s="996"/>
      <c r="AN16" s="995"/>
      <c r="AO16" s="996"/>
      <c r="AP16" s="996"/>
      <c r="AQ16" s="996"/>
      <c r="AR16" s="996"/>
      <c r="AS16" s="996"/>
      <c r="AT16" s="996"/>
      <c r="AU16" s="996"/>
      <c r="AV16" s="996"/>
      <c r="AW16" s="996"/>
      <c r="AX16" s="996"/>
      <c r="AY16" s="996"/>
      <c r="AZ16" s="996"/>
      <c r="BA16" s="996"/>
      <c r="BB16" s="996"/>
      <c r="BC16" s="996"/>
      <c r="BD16" s="996"/>
      <c r="BE16" s="996"/>
      <c r="BF16" s="996"/>
      <c r="BG16" s="996"/>
      <c r="BH16" s="996"/>
      <c r="BI16" s="996"/>
      <c r="BJ16" s="996"/>
      <c r="BK16" s="1013"/>
    </row>
    <row r="17" spans="2:63" ht="29.25" customHeight="1" x14ac:dyDescent="0.15">
      <c r="B17" s="991"/>
      <c r="C17" s="992"/>
      <c r="D17" s="992"/>
      <c r="E17" s="992"/>
      <c r="F17" s="992"/>
      <c r="G17" s="993"/>
      <c r="H17" s="994"/>
      <c r="I17" s="994"/>
      <c r="J17" s="994"/>
      <c r="K17" s="994"/>
      <c r="L17" s="994"/>
      <c r="M17" s="994"/>
      <c r="N17" s="994"/>
      <c r="O17" s="994"/>
      <c r="P17" s="995"/>
      <c r="Q17" s="996"/>
      <c r="R17" s="996"/>
      <c r="S17" s="996"/>
      <c r="T17" s="996"/>
      <c r="U17" s="996"/>
      <c r="V17" s="996"/>
      <c r="W17" s="996"/>
      <c r="X17" s="996"/>
      <c r="Y17" s="996"/>
      <c r="Z17" s="996"/>
      <c r="AA17" s="996"/>
      <c r="AB17" s="996"/>
      <c r="AC17" s="996"/>
      <c r="AD17" s="996"/>
      <c r="AE17" s="996"/>
      <c r="AF17" s="996"/>
      <c r="AG17" s="996"/>
      <c r="AH17" s="996"/>
      <c r="AI17" s="996"/>
      <c r="AJ17" s="996"/>
      <c r="AK17" s="996"/>
      <c r="AL17" s="996"/>
      <c r="AM17" s="996"/>
      <c r="AN17" s="995"/>
      <c r="AO17" s="996"/>
      <c r="AP17" s="996"/>
      <c r="AQ17" s="996"/>
      <c r="AR17" s="996"/>
      <c r="AS17" s="996"/>
      <c r="AT17" s="996"/>
      <c r="AU17" s="996"/>
      <c r="AV17" s="996"/>
      <c r="AW17" s="996"/>
      <c r="AX17" s="996"/>
      <c r="AY17" s="996"/>
      <c r="AZ17" s="996"/>
      <c r="BA17" s="996"/>
      <c r="BB17" s="996"/>
      <c r="BC17" s="996"/>
      <c r="BD17" s="996"/>
      <c r="BE17" s="996"/>
      <c r="BF17" s="996"/>
      <c r="BG17" s="996"/>
      <c r="BH17" s="996"/>
      <c r="BI17" s="996"/>
      <c r="BJ17" s="996"/>
      <c r="BK17" s="1013"/>
    </row>
    <row r="18" spans="2:63" ht="29.25" customHeight="1" x14ac:dyDescent="0.15">
      <c r="B18" s="991"/>
      <c r="C18" s="992"/>
      <c r="D18" s="992"/>
      <c r="E18" s="992"/>
      <c r="F18" s="992"/>
      <c r="G18" s="993"/>
      <c r="H18" s="994"/>
      <c r="I18" s="994"/>
      <c r="J18" s="994"/>
      <c r="K18" s="994"/>
      <c r="L18" s="994"/>
      <c r="M18" s="994"/>
      <c r="N18" s="994"/>
      <c r="O18" s="994"/>
      <c r="P18" s="995"/>
      <c r="Q18" s="996"/>
      <c r="R18" s="996"/>
      <c r="S18" s="996"/>
      <c r="T18" s="996"/>
      <c r="U18" s="996"/>
      <c r="V18" s="996"/>
      <c r="W18" s="996"/>
      <c r="X18" s="996"/>
      <c r="Y18" s="996"/>
      <c r="Z18" s="996"/>
      <c r="AA18" s="996"/>
      <c r="AB18" s="996"/>
      <c r="AC18" s="996"/>
      <c r="AD18" s="996"/>
      <c r="AE18" s="996"/>
      <c r="AF18" s="996"/>
      <c r="AG18" s="996"/>
      <c r="AH18" s="996"/>
      <c r="AI18" s="996"/>
      <c r="AJ18" s="996"/>
      <c r="AK18" s="996"/>
      <c r="AL18" s="996"/>
      <c r="AM18" s="996"/>
      <c r="AN18" s="995"/>
      <c r="AO18" s="996"/>
      <c r="AP18" s="996"/>
      <c r="AQ18" s="996"/>
      <c r="AR18" s="996"/>
      <c r="AS18" s="996"/>
      <c r="AT18" s="996"/>
      <c r="AU18" s="996"/>
      <c r="AV18" s="996"/>
      <c r="AW18" s="996"/>
      <c r="AX18" s="996"/>
      <c r="AY18" s="996"/>
      <c r="AZ18" s="996"/>
      <c r="BA18" s="996"/>
      <c r="BB18" s="996"/>
      <c r="BC18" s="996"/>
      <c r="BD18" s="996"/>
      <c r="BE18" s="996"/>
      <c r="BF18" s="996"/>
      <c r="BG18" s="996"/>
      <c r="BH18" s="996"/>
      <c r="BI18" s="996"/>
      <c r="BJ18" s="996"/>
      <c r="BK18" s="1013"/>
    </row>
    <row r="19" spans="2:63" ht="29.25" customHeight="1" x14ac:dyDescent="0.15">
      <c r="B19" s="991"/>
      <c r="C19" s="992"/>
      <c r="D19" s="992"/>
      <c r="E19" s="992"/>
      <c r="F19" s="992"/>
      <c r="G19" s="993"/>
      <c r="H19" s="994"/>
      <c r="I19" s="994"/>
      <c r="J19" s="994"/>
      <c r="K19" s="994"/>
      <c r="L19" s="994"/>
      <c r="M19" s="994"/>
      <c r="N19" s="994"/>
      <c r="O19" s="994"/>
      <c r="P19" s="995"/>
      <c r="Q19" s="996"/>
      <c r="R19" s="996"/>
      <c r="S19" s="996"/>
      <c r="T19" s="996"/>
      <c r="U19" s="996"/>
      <c r="V19" s="996"/>
      <c r="W19" s="996"/>
      <c r="X19" s="996"/>
      <c r="Y19" s="996"/>
      <c r="Z19" s="996"/>
      <c r="AA19" s="996"/>
      <c r="AB19" s="996"/>
      <c r="AC19" s="996"/>
      <c r="AD19" s="996"/>
      <c r="AE19" s="996"/>
      <c r="AF19" s="996"/>
      <c r="AG19" s="996"/>
      <c r="AH19" s="996"/>
      <c r="AI19" s="996"/>
      <c r="AJ19" s="996"/>
      <c r="AK19" s="996"/>
      <c r="AL19" s="996"/>
      <c r="AM19" s="996"/>
      <c r="AN19" s="995"/>
      <c r="AO19" s="996"/>
      <c r="AP19" s="996"/>
      <c r="AQ19" s="996"/>
      <c r="AR19" s="996"/>
      <c r="AS19" s="996"/>
      <c r="AT19" s="996"/>
      <c r="AU19" s="996"/>
      <c r="AV19" s="996"/>
      <c r="AW19" s="996"/>
      <c r="AX19" s="996"/>
      <c r="AY19" s="996"/>
      <c r="AZ19" s="996"/>
      <c r="BA19" s="996"/>
      <c r="BB19" s="996"/>
      <c r="BC19" s="996"/>
      <c r="BD19" s="996"/>
      <c r="BE19" s="996"/>
      <c r="BF19" s="996"/>
      <c r="BG19" s="996"/>
      <c r="BH19" s="996"/>
      <c r="BI19" s="996"/>
      <c r="BJ19" s="996"/>
      <c r="BK19" s="1013"/>
    </row>
    <row r="20" spans="2:63" x14ac:dyDescent="0.15">
      <c r="B20" s="116"/>
      <c r="C20" s="116"/>
      <c r="D20" s="29" t="s">
        <v>404</v>
      </c>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row>
    <row r="21" spans="2:63" x14ac:dyDescent="0.15">
      <c r="D21" s="3" t="s">
        <v>405</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4" priority="2" operator="equal">
      <formula>0</formula>
    </cfRule>
    <cfRule type="cellIs" priority="3" operator="equal">
      <formula>0</formula>
    </cfRule>
  </conditionalFormatting>
  <conditionalFormatting sqref="Z3:AH4">
    <cfRule type="cellIs" dxfId="3"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tabColor theme="9" tint="-0.249977111117893"/>
    <pageSetUpPr fitToPage="1"/>
  </sheetPr>
  <dimension ref="A1:AJ67"/>
  <sheetViews>
    <sheetView showGridLines="0" showZeros="0" view="pageBreakPreview" topLeftCell="A35" zoomScale="115" zoomScaleNormal="85" zoomScaleSheetLayoutView="115" workbookViewId="0">
      <selection activeCell="AD39" sqref="AD39"/>
    </sheetView>
  </sheetViews>
  <sheetFormatPr defaultColWidth="9" defaultRowHeight="12" x14ac:dyDescent="0.15"/>
  <cols>
    <col min="1" max="1" width="2.75" style="117" customWidth="1"/>
    <col min="2" max="3" width="5.75" style="119" customWidth="1"/>
    <col min="4" max="4" width="5.625" style="119" customWidth="1"/>
    <col min="5" max="16" width="4.75" style="117" customWidth="1"/>
    <col min="17" max="28" width="6.375" style="117" customWidth="1"/>
    <col min="29" max="29" width="4" style="117" customWidth="1"/>
    <col min="30" max="16384" width="9" style="117"/>
  </cols>
  <sheetData>
    <row r="1" spans="1:36" ht="20.25" customHeight="1" x14ac:dyDescent="0.15">
      <c r="B1" s="118" t="s">
        <v>406</v>
      </c>
      <c r="C1" s="30"/>
      <c r="D1" s="30"/>
      <c r="E1" s="31"/>
      <c r="F1" s="31"/>
      <c r="G1" s="31"/>
      <c r="H1" s="31"/>
      <c r="I1" s="31"/>
      <c r="J1" s="31"/>
      <c r="K1" s="31"/>
      <c r="L1" s="31"/>
      <c r="M1" s="31"/>
      <c r="N1" s="31"/>
      <c r="O1" s="31"/>
      <c r="P1" s="31"/>
      <c r="Q1" s="31"/>
      <c r="R1" s="31"/>
      <c r="S1" s="31"/>
      <c r="T1" s="31"/>
      <c r="U1" s="31"/>
      <c r="V1" s="31"/>
      <c r="W1" s="31"/>
      <c r="X1" s="31"/>
      <c r="Y1" s="31"/>
      <c r="Z1" s="31"/>
      <c r="AA1" s="31"/>
      <c r="AB1" s="31"/>
      <c r="AC1" s="31"/>
    </row>
    <row r="2" spans="1:36" x14ac:dyDescent="0.15">
      <c r="B2" s="1061" t="s">
        <v>407</v>
      </c>
      <c r="C2" s="1061"/>
      <c r="D2" s="1061"/>
      <c r="E2" s="1061"/>
      <c r="F2" s="1058" t="str">
        <f>'様式A-1'!D3</f>
        <v>ムクノトンネル　クダリ</v>
      </c>
      <c r="G2" s="1058"/>
      <c r="H2" s="1058"/>
      <c r="I2" s="1058"/>
      <c r="J2" s="1058"/>
      <c r="K2" s="1058"/>
      <c r="L2" s="1059" t="s">
        <v>408</v>
      </c>
      <c r="M2" s="1059"/>
      <c r="N2" s="1059"/>
      <c r="O2" s="1058" t="str">
        <f>'様式A-1'!J3</f>
        <v>山口県道57号下関港線（下り）</v>
      </c>
      <c r="P2" s="1058"/>
      <c r="Q2" s="1058"/>
      <c r="R2" s="1058"/>
      <c r="S2" s="1058"/>
      <c r="T2" s="1054" t="s">
        <v>307</v>
      </c>
      <c r="U2" s="1055"/>
      <c r="V2" s="1098" t="str">
        <f>'様式B (1)'!S3</f>
        <v>アジア航測株式会社</v>
      </c>
      <c r="W2" s="1099"/>
      <c r="X2" s="1099"/>
      <c r="Y2" s="1067" t="s">
        <v>409</v>
      </c>
      <c r="Z2" s="1047">
        <f>'様式B (1)'!P2</f>
        <v>45890</v>
      </c>
      <c r="AA2" s="1048"/>
      <c r="AB2" s="1049"/>
    </row>
    <row r="3" spans="1:36" ht="12" customHeight="1" x14ac:dyDescent="0.15">
      <c r="A3" s="117" t="s">
        <v>410</v>
      </c>
      <c r="B3" s="1053" t="s">
        <v>411</v>
      </c>
      <c r="C3" s="1053"/>
      <c r="D3" s="1053"/>
      <c r="E3" s="1053"/>
      <c r="F3" s="1060" t="str">
        <f>'様式A-1'!D4</f>
        <v>椋野トンネル（下り）</v>
      </c>
      <c r="G3" s="1060"/>
      <c r="H3" s="1060"/>
      <c r="I3" s="1060"/>
      <c r="J3" s="1060"/>
      <c r="K3" s="1060"/>
      <c r="L3" s="1059" t="s">
        <v>412</v>
      </c>
      <c r="M3" s="1059"/>
      <c r="N3" s="1059"/>
      <c r="O3" s="1097" t="str">
        <f>'様式A-1'!R3</f>
        <v>山口県
下関土木建築事務所</v>
      </c>
      <c r="P3" s="1097"/>
      <c r="Q3" s="1097"/>
      <c r="R3" s="1097"/>
      <c r="S3" s="1097"/>
      <c r="T3" s="1056"/>
      <c r="U3" s="1057"/>
      <c r="V3" s="1100"/>
      <c r="W3" s="1101"/>
      <c r="X3" s="1101"/>
      <c r="Y3" s="1068"/>
      <c r="Z3" s="1050"/>
      <c r="AA3" s="1051"/>
      <c r="AB3" s="1052"/>
    </row>
    <row r="4" spans="1:36" ht="12" customHeight="1" x14ac:dyDescent="0.15">
      <c r="B4" s="1098"/>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22"/>
      <c r="AA4" s="56"/>
      <c r="AB4" s="123"/>
      <c r="AC4" s="57"/>
      <c r="AD4" s="265"/>
      <c r="AE4" s="265"/>
      <c r="AF4" s="265"/>
      <c r="AG4" s="265"/>
      <c r="AH4" s="265"/>
      <c r="AI4" s="265"/>
      <c r="AJ4" s="265"/>
    </row>
    <row r="5" spans="1:36" ht="12.75" customHeight="1" thickBot="1" x14ac:dyDescent="0.2">
      <c r="B5" s="1102" t="s">
        <v>413</v>
      </c>
      <c r="C5" s="1103"/>
      <c r="D5" s="1103"/>
      <c r="E5" s="1103"/>
      <c r="F5" s="1103"/>
      <c r="G5" s="1103"/>
      <c r="H5" s="1103"/>
      <c r="I5" s="1103"/>
      <c r="J5" s="1103"/>
      <c r="K5" s="1103"/>
      <c r="L5" s="1103"/>
      <c r="M5" s="1103"/>
      <c r="N5" s="1103"/>
      <c r="O5" s="1103"/>
      <c r="P5" s="1103"/>
      <c r="Q5" s="1103"/>
      <c r="R5" s="1103"/>
      <c r="S5" s="1103"/>
      <c r="T5" s="1103"/>
      <c r="U5" s="1103"/>
      <c r="V5" s="1103"/>
      <c r="W5" s="1103"/>
      <c r="X5" s="1103"/>
      <c r="Y5" s="1103"/>
      <c r="Z5" s="1103"/>
      <c r="AA5" s="1103"/>
      <c r="AB5" s="1104"/>
      <c r="AC5" s="31"/>
      <c r="AD5" s="265"/>
      <c r="AE5" s="265"/>
      <c r="AF5" s="265"/>
      <c r="AG5" s="265"/>
      <c r="AH5" s="265"/>
      <c r="AI5" s="265"/>
      <c r="AJ5" s="265"/>
    </row>
    <row r="6" spans="1:36" ht="13.5" customHeight="1" x14ac:dyDescent="0.15">
      <c r="B6" s="1074" t="s">
        <v>346</v>
      </c>
      <c r="C6" s="1075"/>
      <c r="D6" s="1076"/>
      <c r="E6" s="1077" t="s">
        <v>347</v>
      </c>
      <c r="F6" s="1078"/>
      <c r="G6" s="1078"/>
      <c r="H6" s="1078"/>
      <c r="I6" s="1078"/>
      <c r="J6" s="1078"/>
      <c r="K6" s="1078"/>
      <c r="L6" s="1078"/>
      <c r="M6" s="1078"/>
      <c r="N6" s="1078"/>
      <c r="O6" s="1078"/>
      <c r="P6" s="1078"/>
      <c r="Q6" s="1077" t="s">
        <v>348</v>
      </c>
      <c r="R6" s="1078"/>
      <c r="S6" s="1078"/>
      <c r="T6" s="1078"/>
      <c r="U6" s="1078"/>
      <c r="V6" s="1078"/>
      <c r="W6" s="1078"/>
      <c r="X6" s="1078"/>
      <c r="Y6" s="1078"/>
      <c r="Z6" s="1078"/>
      <c r="AA6" s="1078"/>
      <c r="AB6" s="1094"/>
      <c r="AC6" s="54"/>
      <c r="AD6" s="54"/>
    </row>
    <row r="7" spans="1:36" ht="13.5" x14ac:dyDescent="0.15">
      <c r="B7" s="1064" t="s">
        <v>349</v>
      </c>
      <c r="C7" s="1069" t="s">
        <v>350</v>
      </c>
      <c r="D7" s="1072" t="s">
        <v>351</v>
      </c>
      <c r="E7" s="1062" t="s">
        <v>414</v>
      </c>
      <c r="F7" s="1063"/>
      <c r="G7" s="1063"/>
      <c r="H7" s="1063"/>
      <c r="I7" s="1063"/>
      <c r="J7" s="1063"/>
      <c r="K7" s="1063"/>
      <c r="L7" s="1063"/>
      <c r="M7" s="1063"/>
      <c r="N7" s="1063"/>
      <c r="O7" s="1063"/>
      <c r="P7" s="1066"/>
      <c r="Q7" s="1062" t="s">
        <v>353</v>
      </c>
      <c r="R7" s="1063"/>
      <c r="S7" s="1063"/>
      <c r="T7" s="1063"/>
      <c r="U7" s="1095" t="s">
        <v>354</v>
      </c>
      <c r="V7" s="1063"/>
      <c r="W7" s="1063"/>
      <c r="X7" s="1063"/>
      <c r="Y7" s="1063"/>
      <c r="Z7" s="1063"/>
      <c r="AA7" s="1063"/>
      <c r="AB7" s="1096"/>
      <c r="AC7" s="54"/>
      <c r="AD7" s="54"/>
    </row>
    <row r="8" spans="1:36" ht="13.5" x14ac:dyDescent="0.15">
      <c r="B8" s="1064"/>
      <c r="C8" s="1070"/>
      <c r="D8" s="1072"/>
      <c r="E8" s="1062" t="s">
        <v>356</v>
      </c>
      <c r="F8" s="1063"/>
      <c r="G8" s="1063"/>
      <c r="H8" s="1066"/>
      <c r="I8" s="1063" t="s">
        <v>357</v>
      </c>
      <c r="J8" s="1063"/>
      <c r="K8" s="1063"/>
      <c r="L8" s="1066"/>
      <c r="M8" s="1063" t="s">
        <v>358</v>
      </c>
      <c r="N8" s="1063"/>
      <c r="O8" s="1063"/>
      <c r="P8" s="1066"/>
      <c r="Q8" s="1062" t="s">
        <v>359</v>
      </c>
      <c r="R8" s="1063"/>
      <c r="S8" s="1063"/>
      <c r="T8" s="1063"/>
      <c r="U8" s="1095" t="s">
        <v>357</v>
      </c>
      <c r="V8" s="1063"/>
      <c r="W8" s="1063"/>
      <c r="X8" s="1063"/>
      <c r="Y8" s="1095" t="s">
        <v>358</v>
      </c>
      <c r="Z8" s="1063"/>
      <c r="AA8" s="1063"/>
      <c r="AB8" s="1096"/>
      <c r="AC8" s="53"/>
      <c r="AD8" s="53"/>
      <c r="AE8" s="53"/>
      <c r="AF8" s="53"/>
      <c r="AG8" s="53"/>
      <c r="AH8" s="53"/>
      <c r="AI8" s="53"/>
      <c r="AJ8" s="53"/>
    </row>
    <row r="9" spans="1:36" s="119" customFormat="1" x14ac:dyDescent="0.15">
      <c r="B9" s="1065"/>
      <c r="C9" s="1071"/>
      <c r="D9" s="1073"/>
      <c r="E9" s="58" t="s">
        <v>360</v>
      </c>
      <c r="F9" s="61" t="s">
        <v>361</v>
      </c>
      <c r="G9" s="61" t="s">
        <v>362</v>
      </c>
      <c r="H9" s="263" t="s">
        <v>363</v>
      </c>
      <c r="I9" s="64" t="s">
        <v>360</v>
      </c>
      <c r="J9" s="61" t="s">
        <v>361</v>
      </c>
      <c r="K9" s="61" t="s">
        <v>362</v>
      </c>
      <c r="L9" s="263" t="s">
        <v>363</v>
      </c>
      <c r="M9" s="64" t="s">
        <v>360</v>
      </c>
      <c r="N9" s="61" t="s">
        <v>361</v>
      </c>
      <c r="O9" s="61" t="s">
        <v>362</v>
      </c>
      <c r="P9" s="263" t="s">
        <v>363</v>
      </c>
      <c r="Q9" s="261" t="s">
        <v>360</v>
      </c>
      <c r="R9" s="74" t="s">
        <v>361</v>
      </c>
      <c r="S9" s="61" t="s">
        <v>362</v>
      </c>
      <c r="T9" s="262" t="s">
        <v>363</v>
      </c>
      <c r="U9" s="264" t="s">
        <v>360</v>
      </c>
      <c r="V9" s="74" t="s">
        <v>361</v>
      </c>
      <c r="W9" s="61" t="s">
        <v>362</v>
      </c>
      <c r="X9" s="262" t="s">
        <v>363</v>
      </c>
      <c r="Y9" s="264" t="s">
        <v>360</v>
      </c>
      <c r="Z9" s="74" t="s">
        <v>361</v>
      </c>
      <c r="AA9" s="61" t="s">
        <v>362</v>
      </c>
      <c r="AB9" s="98" t="s">
        <v>363</v>
      </c>
      <c r="AC9" s="53"/>
      <c r="AD9" s="53"/>
      <c r="AE9" s="53"/>
      <c r="AF9" s="53"/>
      <c r="AG9" s="53"/>
      <c r="AH9" s="53"/>
      <c r="AI9" s="53"/>
      <c r="AJ9" s="53"/>
    </row>
    <row r="10" spans="1:36" x14ac:dyDescent="0.15">
      <c r="B10" s="278" t="str">
        <f>'様式D-3_PS'!AV5</f>
        <v>PS</v>
      </c>
      <c r="C10" s="279">
        <f>'様式D-3_PS'!AW5</f>
        <v>2.5</v>
      </c>
      <c r="D10" s="280" t="str">
        <f>'様式D-3_PS'!AX5</f>
        <v>Ⅱ</v>
      </c>
      <c r="E10" s="59">
        <f>'様式D-3_PS'!AY5</f>
        <v>0</v>
      </c>
      <c r="F10" s="62">
        <f>'様式D-3_PS'!AZ5</f>
        <v>0</v>
      </c>
      <c r="G10" s="62"/>
      <c r="H10" s="281">
        <f>'様式D-3_PS'!BB5</f>
        <v>0</v>
      </c>
      <c r="I10" s="282">
        <f>'様式D-3_PS'!BC5</f>
        <v>0</v>
      </c>
      <c r="J10" s="62">
        <f>'様式D-3_PS'!BD5</f>
        <v>0</v>
      </c>
      <c r="K10" s="62">
        <f>'様式D-3_PS'!BE5</f>
        <v>1</v>
      </c>
      <c r="L10" s="281">
        <f>'様式D-3_PS'!BF5</f>
        <v>0</v>
      </c>
      <c r="M10" s="282">
        <f>'様式D-3_PS'!BG5</f>
        <v>0</v>
      </c>
      <c r="N10" s="62">
        <f>'様式D-3_PS'!BH5</f>
        <v>0</v>
      </c>
      <c r="O10" s="62">
        <f>'様式D-3_PS'!BI5</f>
        <v>0</v>
      </c>
      <c r="P10" s="281">
        <f>'様式D-3_PS'!BJ5</f>
        <v>0</v>
      </c>
      <c r="Q10" s="283"/>
      <c r="R10" s="284"/>
      <c r="S10" s="284"/>
      <c r="T10" s="285"/>
      <c r="U10" s="286">
        <f>'様式D-3_PS'!BO5</f>
        <v>0</v>
      </c>
      <c r="V10" s="96">
        <f>'様式D-3_PS'!BP5</f>
        <v>0</v>
      </c>
      <c r="W10" s="96">
        <f>'様式D-3_PS'!BQ5</f>
        <v>1.1599999999999999</v>
      </c>
      <c r="X10" s="287">
        <f>'様式D-3_PS'!BR5</f>
        <v>0</v>
      </c>
      <c r="Y10" s="286">
        <f>'様式D-3_PS'!BS5</f>
        <v>0</v>
      </c>
      <c r="Z10" s="96">
        <f>'様式D-3_PS'!BT5</f>
        <v>0</v>
      </c>
      <c r="AA10" s="96">
        <f>'様式D-3_PS'!BU5</f>
        <v>0</v>
      </c>
      <c r="AB10" s="288">
        <f>'様式D-3_PS'!BV5</f>
        <v>0</v>
      </c>
      <c r="AC10" s="53"/>
      <c r="AD10" s="53"/>
      <c r="AE10" s="53"/>
      <c r="AF10" s="53"/>
      <c r="AG10" s="53"/>
      <c r="AH10" s="53"/>
      <c r="AI10" s="53"/>
      <c r="AJ10" s="53"/>
    </row>
    <row r="11" spans="1:36" x14ac:dyDescent="0.15">
      <c r="B11" s="289" t="str">
        <f>'様式D-3_S01'!AV5</f>
        <v>S1</v>
      </c>
      <c r="C11" s="290">
        <f>'様式D-3_S01'!AW5</f>
        <v>9</v>
      </c>
      <c r="D11" s="291" t="str">
        <f>'様式D-3_S01'!AX5</f>
        <v>Ⅱ</v>
      </c>
      <c r="E11" s="59">
        <f>'様式D-3_S01'!AY5</f>
        <v>0</v>
      </c>
      <c r="F11" s="62">
        <f>'様式D-3_S01'!AZ5</f>
        <v>0</v>
      </c>
      <c r="G11" s="62">
        <f>'様式D-3_S01'!BA5</f>
        <v>0</v>
      </c>
      <c r="H11" s="281">
        <f>'様式D-3_S01'!BB5</f>
        <v>0</v>
      </c>
      <c r="I11" s="282">
        <f>'様式D-3_S01'!BC5</f>
        <v>0</v>
      </c>
      <c r="J11" s="62">
        <f>'様式D-3_S01'!BD5</f>
        <v>0</v>
      </c>
      <c r="K11" s="62">
        <f>'様式D-3_S01'!BE5</f>
        <v>0</v>
      </c>
      <c r="L11" s="281">
        <f>'様式D-3_S01'!BF5</f>
        <v>2</v>
      </c>
      <c r="M11" s="282">
        <f>'様式D-3_S01'!BG5</f>
        <v>0</v>
      </c>
      <c r="N11" s="62">
        <f>'様式D-3_S01'!BH5</f>
        <v>0</v>
      </c>
      <c r="O11" s="62">
        <f>'様式D-3_S01'!BI5</f>
        <v>0</v>
      </c>
      <c r="P11" s="281">
        <f>'様式D-3_S01'!BJ5</f>
        <v>1</v>
      </c>
      <c r="Q11" s="292"/>
      <c r="R11" s="284"/>
      <c r="S11" s="284"/>
      <c r="T11" s="291"/>
      <c r="U11" s="293">
        <f>'様式D-3_S01'!BO5</f>
        <v>0</v>
      </c>
      <c r="V11" s="96">
        <f>'様式D-3_S01'!BP5</f>
        <v>0</v>
      </c>
      <c r="W11" s="96">
        <f>'様式D-3_S01'!BQ5</f>
        <v>0</v>
      </c>
      <c r="X11" s="288">
        <f>'様式D-3_S01'!BR5</f>
        <v>1.6</v>
      </c>
      <c r="Y11" s="286">
        <f>'様式D-3_S01'!BS5</f>
        <v>0</v>
      </c>
      <c r="Z11" s="96">
        <f>'様式D-3_S01'!BT5</f>
        <v>0</v>
      </c>
      <c r="AA11" s="96">
        <f>'様式D-3_S01'!BU5</f>
        <v>0</v>
      </c>
      <c r="AB11" s="99">
        <f>'様式D-3_S01'!BV5</f>
        <v>4.45</v>
      </c>
      <c r="AC11" s="53"/>
      <c r="AD11" s="53"/>
      <c r="AE11" s="53"/>
      <c r="AF11" s="53"/>
      <c r="AG11" s="53"/>
      <c r="AH11" s="53"/>
      <c r="AI11" s="53"/>
      <c r="AJ11" s="53"/>
    </row>
    <row r="12" spans="1:36" x14ac:dyDescent="0.15">
      <c r="B12" s="278" t="str">
        <f>'様式D-3_S02'!AV5</f>
        <v>S2</v>
      </c>
      <c r="C12" s="294">
        <f>'様式D-3_S02'!AW5</f>
        <v>8.8000000000000007</v>
      </c>
      <c r="D12" s="280" t="str">
        <f>'様式D-3_S02'!AX5</f>
        <v>Ⅱ</v>
      </c>
      <c r="E12" s="59">
        <f>'様式D-3_S02'!AY5</f>
        <v>0</v>
      </c>
      <c r="F12" s="62">
        <f>'様式D-3_S02'!AZ5</f>
        <v>0</v>
      </c>
      <c r="G12" s="62">
        <f>'様式D-3_S02'!BA5</f>
        <v>0</v>
      </c>
      <c r="H12" s="281">
        <f>'様式D-3_S02'!BB5</f>
        <v>0</v>
      </c>
      <c r="I12" s="282">
        <f>'様式D-3_S02'!BC5</f>
        <v>0</v>
      </c>
      <c r="J12" s="62">
        <f>'様式D-3_S02'!BD5</f>
        <v>0</v>
      </c>
      <c r="K12" s="62">
        <f>'様式D-3_S02'!BE5</f>
        <v>0</v>
      </c>
      <c r="L12" s="281">
        <f>'様式D-3_S02'!BF5</f>
        <v>1</v>
      </c>
      <c r="M12" s="282">
        <f>'様式D-3_S02'!BG5</f>
        <v>0</v>
      </c>
      <c r="N12" s="62">
        <f>'様式D-3_S02'!BH5</f>
        <v>0</v>
      </c>
      <c r="O12" s="62">
        <f>'様式D-3_S02'!BI5</f>
        <v>0</v>
      </c>
      <c r="P12" s="281">
        <f>'様式D-3_S02'!BJ5</f>
        <v>0</v>
      </c>
      <c r="Q12" s="283"/>
      <c r="R12" s="284"/>
      <c r="S12" s="295"/>
      <c r="T12" s="291"/>
      <c r="U12" s="293">
        <f>'様式D-3_S02'!BO5</f>
        <v>0</v>
      </c>
      <c r="V12" s="96">
        <f>'様式D-3_S02'!BP5</f>
        <v>0</v>
      </c>
      <c r="W12" s="96">
        <f>'様式D-3_S02'!BQ5</f>
        <v>0</v>
      </c>
      <c r="X12" s="288">
        <f>'様式D-3_S02'!BR5</f>
        <v>0.4</v>
      </c>
      <c r="Y12" s="286">
        <f>'様式D-3_S02'!BS5</f>
        <v>0</v>
      </c>
      <c r="Z12" s="96">
        <f>'様式D-3_S02'!BT5</f>
        <v>0</v>
      </c>
      <c r="AA12" s="96">
        <f>'様式D-3_S02'!BU5</f>
        <v>0</v>
      </c>
      <c r="AB12" s="99">
        <f>'様式D-3_S02'!BV5</f>
        <v>0</v>
      </c>
      <c r="AC12" s="53"/>
      <c r="AD12" s="53"/>
      <c r="AE12" s="53"/>
      <c r="AF12" s="53"/>
      <c r="AG12" s="53"/>
      <c r="AH12" s="53"/>
      <c r="AI12" s="53"/>
      <c r="AJ12" s="53"/>
    </row>
    <row r="13" spans="1:36" x14ac:dyDescent="0.15">
      <c r="B13" s="278" t="str">
        <f>'様式D-3_S03'!AV5</f>
        <v>S3</v>
      </c>
      <c r="C13" s="294">
        <f>'様式D-3_S03'!AW5</f>
        <v>9.1999999999999993</v>
      </c>
      <c r="D13" s="280" t="str">
        <f>'様式D-3_S03'!AX5</f>
        <v>Ⅱ</v>
      </c>
      <c r="E13" s="59">
        <f>'様式D-3_S03'!AY5</f>
        <v>0</v>
      </c>
      <c r="F13" s="62">
        <f>'様式D-3_S03'!AZ5</f>
        <v>0</v>
      </c>
      <c r="G13" s="62">
        <f>'様式D-3_S03'!BA5</f>
        <v>0</v>
      </c>
      <c r="H13" s="281">
        <f>'様式D-3_S03'!BB5</f>
        <v>0</v>
      </c>
      <c r="I13" s="282">
        <f>'様式D-3_S03'!BC5</f>
        <v>0</v>
      </c>
      <c r="J13" s="62">
        <f>'様式D-3_S03'!BD5</f>
        <v>0</v>
      </c>
      <c r="K13" s="62">
        <f>'様式D-3_S03'!BE5</f>
        <v>0</v>
      </c>
      <c r="L13" s="281">
        <f>'様式D-3_S03'!BF5</f>
        <v>1</v>
      </c>
      <c r="M13" s="282">
        <f>'様式D-3_S03'!BG5</f>
        <v>0</v>
      </c>
      <c r="N13" s="62">
        <f>'様式D-3_S03'!BH5</f>
        <v>0</v>
      </c>
      <c r="O13" s="62">
        <f>'様式D-3_S03'!BI5</f>
        <v>0</v>
      </c>
      <c r="P13" s="281">
        <f>'様式D-3_S03'!BJ5</f>
        <v>1</v>
      </c>
      <c r="Q13" s="283"/>
      <c r="R13" s="284"/>
      <c r="S13" s="295"/>
      <c r="T13" s="291"/>
      <c r="U13" s="293">
        <f>'様式D-3_S03'!BO5</f>
        <v>0</v>
      </c>
      <c r="V13" s="96">
        <f>'様式D-3_S03'!BP5</f>
        <v>0</v>
      </c>
      <c r="W13" s="96">
        <f>'様式D-3_S03'!BQ5</f>
        <v>0</v>
      </c>
      <c r="X13" s="288">
        <f>'様式D-3_S03'!BR5</f>
        <v>0.02</v>
      </c>
      <c r="Y13" s="286">
        <f>'様式D-3_S03'!BS5</f>
        <v>0</v>
      </c>
      <c r="Z13" s="96">
        <f>'様式D-3_S03'!BT5</f>
        <v>0</v>
      </c>
      <c r="AA13" s="96">
        <f>'様式D-3_S03'!BU5</f>
        <v>0</v>
      </c>
      <c r="AB13" s="99">
        <f>'様式D-3_S03'!BV5</f>
        <v>3.84</v>
      </c>
      <c r="AC13" s="53"/>
      <c r="AD13" s="53"/>
      <c r="AE13" s="53"/>
      <c r="AF13" s="53"/>
      <c r="AG13" s="53"/>
      <c r="AH13" s="53"/>
      <c r="AI13" s="53"/>
      <c r="AJ13" s="53"/>
    </row>
    <row r="14" spans="1:36" x14ac:dyDescent="0.15">
      <c r="B14" s="278" t="str">
        <f>'様式D-3_S04'!AV5</f>
        <v>S4</v>
      </c>
      <c r="C14" s="294">
        <f>'様式D-3_S04'!AW5</f>
        <v>6</v>
      </c>
      <c r="D14" s="280" t="str">
        <f>'様式D-3_S04'!AX5</f>
        <v>Ⅱ</v>
      </c>
      <c r="E14" s="59">
        <f>'様式D-3_S04'!AY5</f>
        <v>0</v>
      </c>
      <c r="F14" s="62">
        <f>'様式D-3_S04'!AZ5</f>
        <v>0</v>
      </c>
      <c r="G14" s="62">
        <f>'様式D-3_S04'!BA5</f>
        <v>0</v>
      </c>
      <c r="H14" s="281">
        <f>'様式D-3_S04'!BB5</f>
        <v>0</v>
      </c>
      <c r="I14" s="282">
        <f>'様式D-3_S04'!BC5</f>
        <v>0</v>
      </c>
      <c r="J14" s="62">
        <f>'様式D-3_S04'!BD5</f>
        <v>0</v>
      </c>
      <c r="K14" s="62">
        <f>'様式D-3_S04'!BE5</f>
        <v>0</v>
      </c>
      <c r="L14" s="281">
        <f>'様式D-3_S04'!BF5</f>
        <v>1</v>
      </c>
      <c r="M14" s="282">
        <f>'様式D-3_S04'!BG5</f>
        <v>0</v>
      </c>
      <c r="N14" s="62">
        <f>'様式D-3_S04'!BH5</f>
        <v>0</v>
      </c>
      <c r="O14" s="62">
        <f>'様式D-3_S04'!BI5</f>
        <v>0</v>
      </c>
      <c r="P14" s="281">
        <f>'様式D-3_S04'!BJ5</f>
        <v>0</v>
      </c>
      <c r="Q14" s="283"/>
      <c r="R14" s="284"/>
      <c r="S14" s="284"/>
      <c r="T14" s="291"/>
      <c r="U14" s="293">
        <f>'様式D-3_S04'!BO5</f>
        <v>0</v>
      </c>
      <c r="V14" s="96">
        <f>'様式D-3_S04'!BP5</f>
        <v>0</v>
      </c>
      <c r="W14" s="96">
        <f>'様式D-3_S04'!BQ5</f>
        <v>0</v>
      </c>
      <c r="X14" s="288">
        <f>'様式D-3_S04'!BR5</f>
        <v>0.25</v>
      </c>
      <c r="Y14" s="286">
        <f>'様式D-3_S04'!BS5</f>
        <v>0</v>
      </c>
      <c r="Z14" s="96">
        <f>'様式D-3_S04'!BT5</f>
        <v>0</v>
      </c>
      <c r="AA14" s="96">
        <f>'様式D-3_S04'!BU5</f>
        <v>0</v>
      </c>
      <c r="AB14" s="99">
        <f>'様式D-3_S04'!BV5</f>
        <v>0</v>
      </c>
      <c r="AC14" s="53"/>
      <c r="AD14" s="53"/>
      <c r="AE14" s="53"/>
      <c r="AF14" s="53"/>
      <c r="AG14" s="53"/>
      <c r="AH14" s="53"/>
      <c r="AI14" s="53"/>
      <c r="AJ14" s="53"/>
    </row>
    <row r="15" spans="1:36" x14ac:dyDescent="0.15">
      <c r="B15" s="278" t="str">
        <f>'様式D-3_S05'!AV5</f>
        <v>S5</v>
      </c>
      <c r="C15" s="294">
        <f>'様式D-3_S05'!AW5</f>
        <v>3</v>
      </c>
      <c r="D15" s="147" t="str">
        <f>'様式D-3_S05'!AX5</f>
        <v>Ⅰ</v>
      </c>
      <c r="E15" s="59">
        <f>'様式D-3_S05'!AY5</f>
        <v>0</v>
      </c>
      <c r="F15" s="62">
        <f>'様式D-3_S05'!AZ5</f>
        <v>0</v>
      </c>
      <c r="G15" s="62">
        <f>'様式D-3_S05'!BA5</f>
        <v>0</v>
      </c>
      <c r="H15" s="32">
        <f>'様式D-3_S05'!BB5</f>
        <v>0</v>
      </c>
      <c r="I15" s="65">
        <f>'様式D-3_S05'!BC5</f>
        <v>0</v>
      </c>
      <c r="J15" s="62">
        <f>'様式D-3_S05'!BD5</f>
        <v>0</v>
      </c>
      <c r="K15" s="62">
        <f>'様式D-3_S05'!BE5</f>
        <v>0</v>
      </c>
      <c r="L15" s="32">
        <f>'様式D-3_S05'!BF5</f>
        <v>0</v>
      </c>
      <c r="M15" s="65">
        <f>'様式D-3_S05'!BG5</f>
        <v>0</v>
      </c>
      <c r="N15" s="62">
        <f>'様式D-3_S05'!BH5</f>
        <v>0</v>
      </c>
      <c r="O15" s="62">
        <f>'様式D-3_S05'!BI5</f>
        <v>0</v>
      </c>
      <c r="P15" s="32">
        <f>'様式D-3_S05'!BJ5</f>
        <v>0</v>
      </c>
      <c r="Q15" s="94"/>
      <c r="R15" s="93"/>
      <c r="S15" s="95"/>
      <c r="T15" s="92"/>
      <c r="U15" s="75">
        <f>'様式D-3_S05'!BO5</f>
        <v>0</v>
      </c>
      <c r="V15" s="76">
        <f>'様式D-3_S05'!BP5</f>
        <v>0</v>
      </c>
      <c r="W15" s="96">
        <f>'様式D-3_S05'!BQ5</f>
        <v>0</v>
      </c>
      <c r="X15" s="77">
        <f>'様式D-3_S05'!BR5</f>
        <v>0</v>
      </c>
      <c r="Y15" s="75">
        <f>'様式D-3_S05'!BS5</f>
        <v>0</v>
      </c>
      <c r="Z15" s="76">
        <f>'様式D-3_S05'!BT5</f>
        <v>0</v>
      </c>
      <c r="AA15" s="96">
        <f>'様式D-3_S05'!BU5</f>
        <v>0</v>
      </c>
      <c r="AB15" s="99">
        <f>'様式D-3_S05'!BV5</f>
        <v>0</v>
      </c>
      <c r="AC15" s="53"/>
      <c r="AD15" s="53"/>
      <c r="AE15" s="53"/>
      <c r="AF15" s="53"/>
      <c r="AG15" s="53"/>
      <c r="AH15" s="53"/>
      <c r="AI15" s="53"/>
      <c r="AJ15" s="53"/>
    </row>
    <row r="16" spans="1:36" x14ac:dyDescent="0.15">
      <c r="B16" s="278" t="str">
        <f>'様式D-3_S06'!AV5</f>
        <v>S6</v>
      </c>
      <c r="C16" s="294">
        <f>'様式D-3_S06'!AW5</f>
        <v>9</v>
      </c>
      <c r="D16" s="148" t="str">
        <f>'様式D-3_S06'!AX5</f>
        <v>Ⅱ</v>
      </c>
      <c r="E16" s="59">
        <f>'様式D-3_S06'!AY5</f>
        <v>0</v>
      </c>
      <c r="F16" s="62">
        <f>'様式D-3_S06'!AZ5</f>
        <v>0</v>
      </c>
      <c r="G16" s="62">
        <f>'様式D-3_S06'!BA5</f>
        <v>0</v>
      </c>
      <c r="H16" s="32">
        <f>'様式D-3_S06'!BB5</f>
        <v>0</v>
      </c>
      <c r="I16" s="65">
        <f>'様式D-3_S06'!BC5</f>
        <v>0</v>
      </c>
      <c r="J16" s="62">
        <f>'様式D-3_S06'!BD5</f>
        <v>0</v>
      </c>
      <c r="K16" s="62">
        <f>'様式D-3_S06'!BE5</f>
        <v>2</v>
      </c>
      <c r="L16" s="32">
        <f>'様式D-3_S06'!BF5</f>
        <v>1</v>
      </c>
      <c r="M16" s="65">
        <f>'様式D-3_S06'!BG5</f>
        <v>0</v>
      </c>
      <c r="N16" s="62">
        <f>'様式D-3_S06'!BH5</f>
        <v>0</v>
      </c>
      <c r="O16" s="62">
        <f>'様式D-3_S06'!BI5</f>
        <v>0</v>
      </c>
      <c r="P16" s="32">
        <f>'様式D-3_S06'!BJ5</f>
        <v>0</v>
      </c>
      <c r="Q16" s="94"/>
      <c r="R16" s="93"/>
      <c r="S16" s="95"/>
      <c r="T16" s="92"/>
      <c r="U16" s="75">
        <f>'様式D-3_S06'!BO5</f>
        <v>0</v>
      </c>
      <c r="V16" s="76">
        <f>'様式D-3_S06'!BP5</f>
        <v>0</v>
      </c>
      <c r="W16" s="96">
        <f>'様式D-3_S06'!BQ5</f>
        <v>0.04</v>
      </c>
      <c r="X16" s="77">
        <f>'様式D-3_S06'!BR5</f>
        <v>0.79</v>
      </c>
      <c r="Y16" s="75">
        <f>'様式D-3_S06'!BS5</f>
        <v>0</v>
      </c>
      <c r="Z16" s="76">
        <f>'様式D-3_S06'!BT5</f>
        <v>0</v>
      </c>
      <c r="AA16" s="96">
        <f>'様式D-3_S06'!BU5</f>
        <v>0</v>
      </c>
      <c r="AB16" s="99">
        <f>'様式D-3_S06'!BV5</f>
        <v>0</v>
      </c>
      <c r="AC16" s="53"/>
      <c r="AD16" s="53"/>
      <c r="AE16" s="53"/>
      <c r="AF16" s="53"/>
      <c r="AG16" s="53"/>
      <c r="AH16" s="53"/>
      <c r="AI16" s="53"/>
      <c r="AJ16" s="53"/>
    </row>
    <row r="17" spans="2:36" x14ac:dyDescent="0.15">
      <c r="B17" s="278" t="str">
        <f>'様式D-3_S07'!AV5</f>
        <v>S7</v>
      </c>
      <c r="C17" s="294">
        <f>'様式D-3_S07'!AW5</f>
        <v>8.9</v>
      </c>
      <c r="D17" s="148" t="str">
        <f>'様式D-3_S07'!AX5</f>
        <v>Ⅱ</v>
      </c>
      <c r="E17" s="59">
        <f>'様式D-3_S07'!AY5</f>
        <v>0</v>
      </c>
      <c r="F17" s="62">
        <f>'様式D-3_S07'!AZ5</f>
        <v>0</v>
      </c>
      <c r="G17" s="62">
        <f>'様式D-3_S07'!BA5</f>
        <v>0</v>
      </c>
      <c r="H17" s="32">
        <v>1</v>
      </c>
      <c r="I17" s="65">
        <f>'様式D-3_S07'!BC5</f>
        <v>0</v>
      </c>
      <c r="J17" s="62">
        <f>'様式D-3_S07'!BD5</f>
        <v>0</v>
      </c>
      <c r="K17" s="62">
        <f>'様式D-3_S07'!BE5</f>
        <v>0</v>
      </c>
      <c r="L17" s="32">
        <f>'様式D-3_S07'!BF5</f>
        <v>1</v>
      </c>
      <c r="M17" s="65">
        <f>'様式D-3_S07'!BG5</f>
        <v>0</v>
      </c>
      <c r="N17" s="62">
        <f>'様式D-3_S07'!BH5</f>
        <v>0</v>
      </c>
      <c r="O17" s="62">
        <f>'様式D-3_S07'!BI5</f>
        <v>0</v>
      </c>
      <c r="P17" s="32">
        <f>'様式D-3_S07'!BJ5</f>
        <v>1</v>
      </c>
      <c r="Q17" s="94"/>
      <c r="R17" s="93"/>
      <c r="S17" s="95"/>
      <c r="T17" s="92">
        <v>8.9</v>
      </c>
      <c r="U17" s="75">
        <f>'様式D-3_S07'!BO5</f>
        <v>0</v>
      </c>
      <c r="V17" s="76">
        <f>'様式D-3_S07'!BP5</f>
        <v>0</v>
      </c>
      <c r="W17" s="96">
        <f>'様式D-3_S07'!BQ5</f>
        <v>0</v>
      </c>
      <c r="X17" s="77">
        <f>'様式D-3_S07'!BR5</f>
        <v>0.98</v>
      </c>
      <c r="Y17" s="75">
        <f>'様式D-3_S07'!BS5</f>
        <v>0</v>
      </c>
      <c r="Z17" s="76">
        <f>'様式D-3_S07'!BT5</f>
        <v>0</v>
      </c>
      <c r="AA17" s="96">
        <f>'様式D-3_S07'!BU5</f>
        <v>0</v>
      </c>
      <c r="AB17" s="99">
        <f>'様式D-3_S07'!BV5</f>
        <v>3.35</v>
      </c>
      <c r="AC17" s="53"/>
      <c r="AD17" s="53"/>
      <c r="AE17" s="53"/>
      <c r="AF17" s="53"/>
      <c r="AG17" s="53"/>
      <c r="AH17" s="53"/>
      <c r="AI17" s="53"/>
      <c r="AJ17" s="53"/>
    </row>
    <row r="18" spans="2:36" x14ac:dyDescent="0.15">
      <c r="B18" s="278" t="str">
        <f>'様式D-3_S08'!AV5</f>
        <v>S8</v>
      </c>
      <c r="C18" s="294">
        <f>'様式D-3_S08'!AW5</f>
        <v>9</v>
      </c>
      <c r="D18" s="148" t="str">
        <f>'様式D-3_S08'!AX5</f>
        <v>Ⅱ</v>
      </c>
      <c r="E18" s="59">
        <f>'様式D-3_S08'!AY5</f>
        <v>0</v>
      </c>
      <c r="F18" s="62">
        <f>'様式D-3_S08'!AZ5</f>
        <v>0</v>
      </c>
      <c r="G18" s="62">
        <f>'様式D-3_S08'!BA5</f>
        <v>0</v>
      </c>
      <c r="H18" s="32">
        <f>'様式D-3_S08'!BB5</f>
        <v>0</v>
      </c>
      <c r="I18" s="65">
        <f>'様式D-3_S08'!BC5</f>
        <v>0</v>
      </c>
      <c r="J18" s="62">
        <f>'様式D-3_S08'!BD5</f>
        <v>0</v>
      </c>
      <c r="K18" s="62">
        <f>'様式D-3_S08'!BE5</f>
        <v>1</v>
      </c>
      <c r="L18" s="32">
        <f>'様式D-3_S08'!BF5</f>
        <v>1</v>
      </c>
      <c r="M18" s="65">
        <f>'様式D-3_S08'!BG5</f>
        <v>0</v>
      </c>
      <c r="N18" s="62">
        <f>'様式D-3_S08'!BH5</f>
        <v>0</v>
      </c>
      <c r="O18" s="62">
        <f>'様式D-3_S08'!BI5</f>
        <v>0</v>
      </c>
      <c r="P18" s="32">
        <f>'様式D-3_S08'!BJ5</f>
        <v>0</v>
      </c>
      <c r="Q18" s="94"/>
      <c r="R18" s="93"/>
      <c r="S18" s="95"/>
      <c r="T18" s="92"/>
      <c r="U18" s="75">
        <f>'様式D-3_S08'!BO5</f>
        <v>0</v>
      </c>
      <c r="V18" s="76">
        <f>'様式D-3_S08'!BP5</f>
        <v>0</v>
      </c>
      <c r="W18" s="96">
        <f>'様式D-3_S08'!BQ5</f>
        <v>0.01</v>
      </c>
      <c r="X18" s="77">
        <f>'様式D-3_S08'!BR5</f>
        <v>7.74</v>
      </c>
      <c r="Y18" s="75">
        <f>'様式D-3_S08'!BS5</f>
        <v>0</v>
      </c>
      <c r="Z18" s="76">
        <f>'様式D-3_S08'!BT5</f>
        <v>0</v>
      </c>
      <c r="AA18" s="96">
        <f>'様式D-3_S08'!BU5</f>
        <v>0</v>
      </c>
      <c r="AB18" s="99">
        <f>'様式D-3_S08'!BV5</f>
        <v>0</v>
      </c>
      <c r="AC18" s="53"/>
      <c r="AD18" s="53"/>
      <c r="AE18" s="53"/>
      <c r="AF18" s="53"/>
      <c r="AG18" s="53"/>
      <c r="AH18" s="53"/>
      <c r="AI18" s="53"/>
      <c r="AJ18" s="53"/>
    </row>
    <row r="19" spans="2:36" x14ac:dyDescent="0.15">
      <c r="B19" s="278" t="str">
        <f>'様式D-3_S09'!AV5</f>
        <v>S9</v>
      </c>
      <c r="C19" s="294">
        <f>'様式D-3_S09'!AW5</f>
        <v>8.8000000000000007</v>
      </c>
      <c r="D19" s="148" t="str">
        <f>'様式D-3_S09'!AX5</f>
        <v>Ⅱ</v>
      </c>
      <c r="E19" s="59">
        <f>'様式D-3_S09'!AY5</f>
        <v>0</v>
      </c>
      <c r="F19" s="62">
        <f>'様式D-3_S09'!AZ5</f>
        <v>0</v>
      </c>
      <c r="G19" s="62">
        <f>'様式D-3_S09'!BA5</f>
        <v>0</v>
      </c>
      <c r="H19" s="32">
        <f>'様式D-3_S09'!BB5</f>
        <v>0</v>
      </c>
      <c r="I19" s="65">
        <f>'様式D-3_S09'!BC5</f>
        <v>0</v>
      </c>
      <c r="J19" s="62">
        <f>'様式D-3_S09'!BD5</f>
        <v>0</v>
      </c>
      <c r="K19" s="62">
        <f>'様式D-3_S09'!BE5</f>
        <v>0</v>
      </c>
      <c r="L19" s="32">
        <f>'様式D-3_S09'!BF5</f>
        <v>3</v>
      </c>
      <c r="M19" s="65">
        <f>'様式D-3_S09'!BG5</f>
        <v>0</v>
      </c>
      <c r="N19" s="62">
        <f>'様式D-3_S09'!BH5</f>
        <v>0</v>
      </c>
      <c r="O19" s="62">
        <f>'様式D-3_S09'!BI5</f>
        <v>0</v>
      </c>
      <c r="P19" s="32">
        <f>'様式D-3_S09'!BJ5</f>
        <v>1</v>
      </c>
      <c r="Q19" s="94"/>
      <c r="R19" s="93"/>
      <c r="S19" s="95"/>
      <c r="T19" s="92"/>
      <c r="U19" s="75">
        <f>'様式D-3_S09'!BO5</f>
        <v>0</v>
      </c>
      <c r="V19" s="76">
        <f>'様式D-3_S09'!BP5</f>
        <v>0</v>
      </c>
      <c r="W19" s="96">
        <f>'様式D-3_S09'!BQ5</f>
        <v>0</v>
      </c>
      <c r="X19" s="77">
        <f>'様式D-3_S09'!BR5</f>
        <v>13.059999999999999</v>
      </c>
      <c r="Y19" s="75">
        <f>'様式D-3_S09'!BS5</f>
        <v>0</v>
      </c>
      <c r="Z19" s="76">
        <f>'様式D-3_S09'!BT5</f>
        <v>0</v>
      </c>
      <c r="AA19" s="96">
        <f>'様式D-3_S09'!BU5</f>
        <v>0</v>
      </c>
      <c r="AB19" s="99">
        <f>'様式D-3_S09'!BV5</f>
        <v>3.45</v>
      </c>
      <c r="AC19" s="53"/>
      <c r="AD19" s="53"/>
      <c r="AE19" s="53"/>
      <c r="AF19" s="53"/>
      <c r="AG19" s="53"/>
      <c r="AH19" s="53"/>
      <c r="AI19" s="53"/>
      <c r="AJ19" s="53"/>
    </row>
    <row r="20" spans="2:36" x14ac:dyDescent="0.15">
      <c r="B20" s="278" t="str">
        <f>'様式D-3_S10'!AV5</f>
        <v>S10</v>
      </c>
      <c r="C20" s="294">
        <f>'様式D-3_S10'!AW5</f>
        <v>8.6999999999999993</v>
      </c>
      <c r="D20" s="148" t="str">
        <f>'様式D-3_S10'!AX5</f>
        <v>Ⅱ</v>
      </c>
      <c r="E20" s="59">
        <f>'様式D-3_S10'!AY5</f>
        <v>0</v>
      </c>
      <c r="F20" s="62">
        <f>'様式D-3_S10'!AZ5</f>
        <v>0</v>
      </c>
      <c r="G20" s="62">
        <f>'様式D-3_S10'!BA5</f>
        <v>0</v>
      </c>
      <c r="H20" s="32">
        <f>'様式D-3_S10'!BB5</f>
        <v>0</v>
      </c>
      <c r="I20" s="65">
        <f>'様式D-3_S10'!BC5</f>
        <v>0</v>
      </c>
      <c r="J20" s="62">
        <f>'様式D-3_S10'!BD5</f>
        <v>0</v>
      </c>
      <c r="K20" s="62">
        <f>'様式D-3_S10'!BE5</f>
        <v>0</v>
      </c>
      <c r="L20" s="32">
        <f>'様式D-3_S10'!BF5</f>
        <v>2</v>
      </c>
      <c r="M20" s="65">
        <f>'様式D-3_S10'!BG5</f>
        <v>0</v>
      </c>
      <c r="N20" s="62">
        <f>'様式D-3_S10'!BH5</f>
        <v>0</v>
      </c>
      <c r="O20" s="62">
        <f>'様式D-3_S10'!BI5</f>
        <v>0</v>
      </c>
      <c r="P20" s="32">
        <f>'様式D-3_S10'!BJ5</f>
        <v>1</v>
      </c>
      <c r="Q20" s="94"/>
      <c r="R20" s="93"/>
      <c r="S20" s="95"/>
      <c r="T20" s="92"/>
      <c r="U20" s="75">
        <f>'様式D-3_S10'!BO5</f>
        <v>0</v>
      </c>
      <c r="V20" s="76">
        <f>'様式D-3_S10'!BP5</f>
        <v>0</v>
      </c>
      <c r="W20" s="96">
        <f>'様式D-3_S10'!BQ5</f>
        <v>0</v>
      </c>
      <c r="X20" s="77">
        <f>'様式D-3_S10'!BR5</f>
        <v>0.5</v>
      </c>
      <c r="Y20" s="75">
        <f>'様式D-3_S10'!BS5</f>
        <v>0</v>
      </c>
      <c r="Z20" s="76">
        <f>'様式D-3_S10'!BT5</f>
        <v>0</v>
      </c>
      <c r="AA20" s="96">
        <f>'様式D-3_S10'!BU5</f>
        <v>0</v>
      </c>
      <c r="AB20" s="99">
        <f>'様式D-3_S10'!BV5</f>
        <v>3.3</v>
      </c>
      <c r="AC20" s="53"/>
      <c r="AD20" s="53"/>
      <c r="AE20" s="53"/>
      <c r="AF20" s="53"/>
      <c r="AG20" s="53"/>
      <c r="AH20" s="53"/>
      <c r="AI20" s="53"/>
      <c r="AJ20" s="53"/>
    </row>
    <row r="21" spans="2:36" x14ac:dyDescent="0.15">
      <c r="B21" s="278" t="str">
        <f>'様式D-3_S11'!AV5</f>
        <v>S11</v>
      </c>
      <c r="C21" s="294">
        <f>'様式D-3_S11'!AW5</f>
        <v>9.1999999999999993</v>
      </c>
      <c r="D21" s="148" t="str">
        <f>'様式D-3_S11'!AX5</f>
        <v>Ⅱ</v>
      </c>
      <c r="E21" s="59">
        <f>'様式D-3_S11'!AY5</f>
        <v>0</v>
      </c>
      <c r="F21" s="62">
        <f>'様式D-3_S11'!AZ5</f>
        <v>0</v>
      </c>
      <c r="G21" s="62">
        <f>'様式D-3_S11'!BA5</f>
        <v>0</v>
      </c>
      <c r="H21" s="32">
        <f>'様式D-3_S11'!BB5</f>
        <v>0</v>
      </c>
      <c r="I21" s="65">
        <f>'様式D-3_S11'!BC5</f>
        <v>0</v>
      </c>
      <c r="J21" s="62">
        <f>'様式D-3_S11'!BD5</f>
        <v>0</v>
      </c>
      <c r="K21" s="62">
        <f>'様式D-3_S11'!BE5</f>
        <v>0</v>
      </c>
      <c r="L21" s="32">
        <f>'様式D-3_S11'!BF5</f>
        <v>0</v>
      </c>
      <c r="M21" s="65">
        <f>'様式D-3_S11'!BG5</f>
        <v>0</v>
      </c>
      <c r="N21" s="62">
        <f>'様式D-3_S11'!BH5</f>
        <v>0</v>
      </c>
      <c r="O21" s="62">
        <f>'様式D-3_S11'!BI5</f>
        <v>0</v>
      </c>
      <c r="P21" s="32">
        <f>'様式D-3_S11'!BJ5</f>
        <v>2</v>
      </c>
      <c r="Q21" s="94"/>
      <c r="R21" s="93"/>
      <c r="S21" s="95"/>
      <c r="T21" s="92"/>
      <c r="U21" s="75">
        <f>'様式D-3_S11'!BO5</f>
        <v>0</v>
      </c>
      <c r="V21" s="76">
        <f>'様式D-3_S11'!BP5</f>
        <v>0</v>
      </c>
      <c r="W21" s="96">
        <f>'様式D-3_S11'!BQ5</f>
        <v>0</v>
      </c>
      <c r="X21" s="77">
        <f>'様式D-3_S11'!BR5</f>
        <v>0</v>
      </c>
      <c r="Y21" s="75">
        <f>'様式D-3_S11'!BS5</f>
        <v>0</v>
      </c>
      <c r="Z21" s="76">
        <f>'様式D-3_S11'!BT5</f>
        <v>0</v>
      </c>
      <c r="AA21" s="96">
        <f>'様式D-3_S11'!BU5</f>
        <v>0</v>
      </c>
      <c r="AB21" s="99">
        <f>'様式D-3_S11'!BV5</f>
        <v>6.5</v>
      </c>
      <c r="AC21" s="53"/>
      <c r="AD21" s="53"/>
      <c r="AE21" s="53"/>
      <c r="AF21" s="53"/>
      <c r="AG21" s="53"/>
      <c r="AH21" s="53"/>
      <c r="AI21" s="53"/>
      <c r="AJ21" s="53"/>
    </row>
    <row r="22" spans="2:36" x14ac:dyDescent="0.15">
      <c r="B22" s="278" t="str">
        <f>'様式D-3_S12'!AV5</f>
        <v>S12</v>
      </c>
      <c r="C22" s="294">
        <f>'様式D-3_S12'!AW5</f>
        <v>9</v>
      </c>
      <c r="D22" s="148" t="str">
        <f>'様式D-3_S12'!AX5</f>
        <v>Ⅱ</v>
      </c>
      <c r="E22" s="59">
        <f>'様式D-3_S12'!AY5</f>
        <v>0</v>
      </c>
      <c r="F22" s="62">
        <f>'様式D-3_S12'!AZ5</f>
        <v>0</v>
      </c>
      <c r="G22" s="62">
        <f>'様式D-3_S12'!BA5</f>
        <v>0</v>
      </c>
      <c r="H22" s="32">
        <f>'様式D-3_S12'!BB5</f>
        <v>0</v>
      </c>
      <c r="I22" s="65">
        <f>'様式D-3_S12'!BC5</f>
        <v>0</v>
      </c>
      <c r="J22" s="62">
        <f>'様式D-3_S12'!BD5</f>
        <v>0</v>
      </c>
      <c r="K22" s="62">
        <f>'様式D-3_S12'!BE5</f>
        <v>0</v>
      </c>
      <c r="L22" s="32">
        <f>'様式D-3_S12'!BF5</f>
        <v>2</v>
      </c>
      <c r="M22" s="65">
        <f>'様式D-3_S12'!BG5</f>
        <v>0</v>
      </c>
      <c r="N22" s="62">
        <f>'様式D-3_S12'!BH5</f>
        <v>0</v>
      </c>
      <c r="O22" s="62">
        <f>'様式D-3_S12'!BI5</f>
        <v>0</v>
      </c>
      <c r="P22" s="32">
        <f>'様式D-3_S12'!BJ5</f>
        <v>0</v>
      </c>
      <c r="Q22" s="94"/>
      <c r="R22" s="93"/>
      <c r="S22" s="95"/>
      <c r="T22" s="92"/>
      <c r="U22" s="75">
        <f>'様式D-3_S12'!BO5</f>
        <v>0</v>
      </c>
      <c r="V22" s="76">
        <f>'様式D-3_S12'!BP5</f>
        <v>0</v>
      </c>
      <c r="W22" s="96">
        <f>'様式D-3_S12'!BQ5</f>
        <v>0</v>
      </c>
      <c r="X22" s="77">
        <f>'様式D-3_S12'!BR5</f>
        <v>6.8</v>
      </c>
      <c r="Y22" s="75">
        <f>'様式D-3_S12'!BS5</f>
        <v>0</v>
      </c>
      <c r="Z22" s="76">
        <f>'様式D-3_S12'!BT5</f>
        <v>0</v>
      </c>
      <c r="AA22" s="96">
        <f>'様式D-3_S12'!BU5</f>
        <v>0</v>
      </c>
      <c r="AB22" s="99">
        <f>'様式D-3_S12'!BV5</f>
        <v>0</v>
      </c>
      <c r="AC22" s="53"/>
      <c r="AD22" s="53"/>
      <c r="AE22" s="53"/>
      <c r="AF22" s="53"/>
      <c r="AG22" s="53"/>
      <c r="AH22" s="53"/>
      <c r="AI22" s="53"/>
      <c r="AJ22" s="53"/>
    </row>
    <row r="23" spans="2:36" x14ac:dyDescent="0.15">
      <c r="B23" s="278" t="str">
        <f>'様式D-3_S13'!AV5</f>
        <v>S13</v>
      </c>
      <c r="C23" s="294">
        <f>'様式D-3_S13'!AW5</f>
        <v>8.9</v>
      </c>
      <c r="D23" s="148" t="str">
        <f>'様式D-3_S13'!AX5</f>
        <v>Ⅱ</v>
      </c>
      <c r="E23" s="59">
        <f>'様式D-3_S13'!AY5</f>
        <v>0</v>
      </c>
      <c r="F23" s="62">
        <f>'様式D-3_S13'!AZ5</f>
        <v>0</v>
      </c>
      <c r="G23" s="62">
        <f>'様式D-3_S13'!BA5</f>
        <v>0</v>
      </c>
      <c r="H23" s="32">
        <f>'様式D-3_S13'!BB5</f>
        <v>0</v>
      </c>
      <c r="I23" s="65">
        <f>'様式D-3_S13'!BC5</f>
        <v>0</v>
      </c>
      <c r="J23" s="62">
        <f>'様式D-3_S13'!BD5</f>
        <v>0</v>
      </c>
      <c r="K23" s="62">
        <f>'様式D-3_S13'!BE5</f>
        <v>1</v>
      </c>
      <c r="L23" s="32">
        <f>'様式D-3_S13'!BF5</f>
        <v>2</v>
      </c>
      <c r="M23" s="65">
        <f>'様式D-3_S13'!BG5</f>
        <v>0</v>
      </c>
      <c r="N23" s="62">
        <f>'様式D-3_S13'!BH5</f>
        <v>0</v>
      </c>
      <c r="O23" s="62">
        <f>'様式D-3_S13'!BI5</f>
        <v>0</v>
      </c>
      <c r="P23" s="32">
        <f>'様式D-3_S13'!BJ5</f>
        <v>1</v>
      </c>
      <c r="Q23" s="94"/>
      <c r="R23" s="93"/>
      <c r="S23" s="95"/>
      <c r="T23" s="92"/>
      <c r="U23" s="75">
        <f>'様式D-3_S13'!BO5</f>
        <v>0</v>
      </c>
      <c r="V23" s="76">
        <f>'様式D-3_S13'!BP5</f>
        <v>0</v>
      </c>
      <c r="W23" s="96">
        <f>'様式D-3_S13'!BQ5</f>
        <v>0.06</v>
      </c>
      <c r="X23" s="77">
        <f>'様式D-3_S13'!BR5</f>
        <v>2.39</v>
      </c>
      <c r="Y23" s="75">
        <f>'様式D-3_S13'!BS5</f>
        <v>0</v>
      </c>
      <c r="Z23" s="76">
        <f>'様式D-3_S13'!BT5</f>
        <v>0</v>
      </c>
      <c r="AA23" s="96">
        <f>'様式D-3_S13'!BU5</f>
        <v>0</v>
      </c>
      <c r="AB23" s="99">
        <f>'様式D-3_S13'!BV5</f>
        <v>2.7</v>
      </c>
      <c r="AC23" s="53"/>
      <c r="AD23" s="53"/>
      <c r="AE23" s="53"/>
      <c r="AF23" s="53"/>
      <c r="AG23" s="53"/>
      <c r="AH23" s="53"/>
      <c r="AI23" s="53"/>
      <c r="AJ23" s="53"/>
    </row>
    <row r="24" spans="2:36" x14ac:dyDescent="0.15">
      <c r="B24" s="278" t="str">
        <f>'様式D-3_S14'!AV5</f>
        <v>S14</v>
      </c>
      <c r="C24" s="294">
        <f>'様式D-3_S14'!AW5</f>
        <v>8</v>
      </c>
      <c r="D24" s="148" t="str">
        <f>'様式D-3_S14'!AX5</f>
        <v>Ⅱ</v>
      </c>
      <c r="E24" s="59">
        <f>'様式D-3_S14'!AY5</f>
        <v>0</v>
      </c>
      <c r="F24" s="62">
        <f>'様式D-3_S14'!AZ5</f>
        <v>0</v>
      </c>
      <c r="G24" s="62">
        <f>'様式D-3_S14'!BA5</f>
        <v>0</v>
      </c>
      <c r="H24" s="32">
        <f>'様式D-3_S14'!BB5</f>
        <v>0</v>
      </c>
      <c r="I24" s="65">
        <f>'様式D-3_S14'!BC5</f>
        <v>0</v>
      </c>
      <c r="J24" s="62">
        <f>'様式D-3_S14'!BD5</f>
        <v>0</v>
      </c>
      <c r="K24" s="62">
        <f>'様式D-3_S14'!BE5</f>
        <v>0</v>
      </c>
      <c r="L24" s="32">
        <f>'様式D-3_S14'!BF5</f>
        <v>1</v>
      </c>
      <c r="M24" s="65">
        <f>'様式D-3_S14'!BG5</f>
        <v>0</v>
      </c>
      <c r="N24" s="62">
        <f>'様式D-3_S14'!BH5</f>
        <v>0</v>
      </c>
      <c r="O24" s="62">
        <f>'様式D-3_S14'!BI5</f>
        <v>0</v>
      </c>
      <c r="P24" s="32">
        <f>'様式D-3_S14'!BJ5</f>
        <v>3</v>
      </c>
      <c r="Q24" s="94"/>
      <c r="R24" s="93"/>
      <c r="S24" s="95"/>
      <c r="T24" s="92"/>
      <c r="U24" s="75">
        <f>'様式D-3_S14'!BO5</f>
        <v>0</v>
      </c>
      <c r="V24" s="76">
        <f>'様式D-3_S14'!BP5</f>
        <v>0</v>
      </c>
      <c r="W24" s="96">
        <f>'様式D-3_S14'!BQ5</f>
        <v>0</v>
      </c>
      <c r="X24" s="77">
        <f>'様式D-3_S14'!BR5</f>
        <v>0.6</v>
      </c>
      <c r="Y24" s="75">
        <f>'様式D-3_S14'!BS5</f>
        <v>0</v>
      </c>
      <c r="Z24" s="76">
        <f>'様式D-3_S14'!BT5</f>
        <v>0</v>
      </c>
      <c r="AA24" s="96">
        <f>'様式D-3_S14'!BU5</f>
        <v>0</v>
      </c>
      <c r="AB24" s="99">
        <f>'様式D-3_S14'!BV5</f>
        <v>7.85</v>
      </c>
      <c r="AC24" s="53"/>
      <c r="AD24" s="53"/>
      <c r="AE24" s="53"/>
      <c r="AF24" s="53"/>
      <c r="AG24" s="53"/>
      <c r="AH24" s="53"/>
      <c r="AI24" s="53"/>
      <c r="AJ24" s="53"/>
    </row>
    <row r="25" spans="2:36" x14ac:dyDescent="0.15">
      <c r="B25" s="278" t="str">
        <f>'様式D-3_S15'!AV5</f>
        <v>S15</v>
      </c>
      <c r="C25" s="294">
        <f>'様式D-3_S15'!AW5</f>
        <v>9.3000000000000007</v>
      </c>
      <c r="D25" s="148" t="str">
        <f>'様式D-3_S15'!AX5</f>
        <v>Ⅱ</v>
      </c>
      <c r="E25" s="59">
        <f>'様式D-3_S15'!AY5</f>
        <v>0</v>
      </c>
      <c r="F25" s="62">
        <f>'様式D-3_S15'!AZ5</f>
        <v>0</v>
      </c>
      <c r="G25" s="62">
        <f>'様式D-3_S15'!BA5</f>
        <v>0</v>
      </c>
      <c r="H25" s="32">
        <f>'様式D-3_S15'!BB5</f>
        <v>0</v>
      </c>
      <c r="I25" s="65">
        <f>'様式D-3_S15'!BC5</f>
        <v>0</v>
      </c>
      <c r="J25" s="62">
        <f>'様式D-3_S15'!BD5</f>
        <v>0</v>
      </c>
      <c r="K25" s="62">
        <f>'様式D-3_S15'!BE5</f>
        <v>0</v>
      </c>
      <c r="L25" s="32">
        <f>'様式D-3_S15'!BF5</f>
        <v>0</v>
      </c>
      <c r="M25" s="65">
        <f>'様式D-3_S15'!BG5</f>
        <v>0</v>
      </c>
      <c r="N25" s="62">
        <f>'様式D-3_S15'!BH5</f>
        <v>0</v>
      </c>
      <c r="O25" s="62">
        <f>'様式D-3_S15'!BI5</f>
        <v>0</v>
      </c>
      <c r="P25" s="32">
        <f>'様式D-3_S15'!BJ5</f>
        <v>3</v>
      </c>
      <c r="Q25" s="94"/>
      <c r="R25" s="93"/>
      <c r="S25" s="95"/>
      <c r="T25" s="92"/>
      <c r="U25" s="75">
        <f>'様式D-3_S15'!BO5</f>
        <v>0</v>
      </c>
      <c r="V25" s="76">
        <f>'様式D-3_S15'!BP5</f>
        <v>0</v>
      </c>
      <c r="W25" s="96">
        <f>'様式D-3_S15'!BQ5</f>
        <v>0</v>
      </c>
      <c r="X25" s="77">
        <f>'様式D-3_S15'!BR5</f>
        <v>0</v>
      </c>
      <c r="Y25" s="75">
        <f>'様式D-3_S15'!BS5</f>
        <v>0</v>
      </c>
      <c r="Z25" s="76">
        <f>'様式D-3_S15'!BT5</f>
        <v>0</v>
      </c>
      <c r="AA25" s="96">
        <f>'様式D-3_S15'!BU5</f>
        <v>0</v>
      </c>
      <c r="AB25" s="99">
        <f>'様式D-3_S15'!BV5</f>
        <v>10.629999999999999</v>
      </c>
      <c r="AC25" s="53"/>
      <c r="AD25" s="53"/>
      <c r="AE25" s="53"/>
      <c r="AF25" s="53"/>
      <c r="AG25" s="53"/>
      <c r="AH25" s="53"/>
      <c r="AI25" s="53"/>
      <c r="AJ25" s="53"/>
    </row>
    <row r="26" spans="2:36" x14ac:dyDescent="0.15">
      <c r="B26" s="278" t="str">
        <f>'様式D-3_S16'!AV5</f>
        <v>S16</v>
      </c>
      <c r="C26" s="294">
        <f>'様式D-3_S16'!AW5</f>
        <v>8.6999999999999993</v>
      </c>
      <c r="D26" s="148" t="str">
        <f>'様式D-3_S16'!AX5</f>
        <v>Ⅱ</v>
      </c>
      <c r="E26" s="59">
        <f>'様式D-3_S16'!AY5</f>
        <v>0</v>
      </c>
      <c r="F26" s="62">
        <f>'様式D-3_S16'!AZ5</f>
        <v>0</v>
      </c>
      <c r="G26" s="62">
        <f>'様式D-3_S16'!BA5</f>
        <v>0</v>
      </c>
      <c r="H26" s="32">
        <f>'様式D-3_S16'!BB5</f>
        <v>0</v>
      </c>
      <c r="I26" s="65">
        <f>'様式D-3_S16'!BC5</f>
        <v>0</v>
      </c>
      <c r="J26" s="62">
        <f>'様式D-3_S16'!BD5</f>
        <v>0</v>
      </c>
      <c r="K26" s="62">
        <f>'様式D-3_S16'!BE5</f>
        <v>0</v>
      </c>
      <c r="L26" s="32">
        <f>'様式D-3_S16'!BF5</f>
        <v>0</v>
      </c>
      <c r="M26" s="65">
        <f>'様式D-3_S16'!BG5</f>
        <v>0</v>
      </c>
      <c r="N26" s="62">
        <f>'様式D-3_S16'!BH5</f>
        <v>0</v>
      </c>
      <c r="O26" s="62">
        <f>'様式D-3_S16'!BI5</f>
        <v>0</v>
      </c>
      <c r="P26" s="32">
        <f>'様式D-3_S16'!BJ5</f>
        <v>1</v>
      </c>
      <c r="Q26" s="94"/>
      <c r="R26" s="93"/>
      <c r="S26" s="95"/>
      <c r="T26" s="92"/>
      <c r="U26" s="75">
        <f>'様式D-3_S16'!BO5</f>
        <v>0</v>
      </c>
      <c r="V26" s="76">
        <f>'様式D-3_S16'!BP5</f>
        <v>0</v>
      </c>
      <c r="W26" s="96">
        <f>'様式D-3_S16'!BQ5</f>
        <v>0</v>
      </c>
      <c r="X26" s="77">
        <f>'様式D-3_S16'!BR5</f>
        <v>0</v>
      </c>
      <c r="Y26" s="75">
        <f>'様式D-3_S16'!BS5</f>
        <v>0</v>
      </c>
      <c r="Z26" s="76">
        <f>'様式D-3_S16'!BT5</f>
        <v>0</v>
      </c>
      <c r="AA26" s="96">
        <f>'様式D-3_S16'!BU5</f>
        <v>0</v>
      </c>
      <c r="AB26" s="99">
        <f>'様式D-3_S16'!BV5</f>
        <v>1.2</v>
      </c>
      <c r="AC26" s="53"/>
      <c r="AD26" s="53"/>
      <c r="AE26" s="53"/>
      <c r="AF26" s="53"/>
      <c r="AG26" s="53"/>
      <c r="AH26" s="53"/>
      <c r="AI26" s="53"/>
      <c r="AJ26" s="53"/>
    </row>
    <row r="27" spans="2:36" x14ac:dyDescent="0.15">
      <c r="B27" s="278" t="str">
        <f>'様式D-3_S17'!AV5</f>
        <v>S17</v>
      </c>
      <c r="C27" s="294">
        <f>'様式D-3_S17'!AW5</f>
        <v>9</v>
      </c>
      <c r="D27" s="148" t="str">
        <f>'様式D-3_S17'!AX5</f>
        <v>Ⅱ</v>
      </c>
      <c r="E27" s="59">
        <f>'様式D-3_S17'!AY5</f>
        <v>0</v>
      </c>
      <c r="F27" s="62">
        <f>'様式D-3_S17'!AZ5</f>
        <v>0</v>
      </c>
      <c r="G27" s="62">
        <f>'様式D-3_S17'!BA5</f>
        <v>0</v>
      </c>
      <c r="H27" s="32">
        <f>'様式D-3_S17'!BB5</f>
        <v>0</v>
      </c>
      <c r="I27" s="65">
        <f>'様式D-3_S17'!BC5</f>
        <v>0</v>
      </c>
      <c r="J27" s="62">
        <f>'様式D-3_S17'!BD5</f>
        <v>0</v>
      </c>
      <c r="K27" s="62">
        <f>'様式D-3_S17'!BE5</f>
        <v>0</v>
      </c>
      <c r="L27" s="32">
        <f>'様式D-3_S17'!BF5</f>
        <v>1</v>
      </c>
      <c r="M27" s="65">
        <f>'様式D-3_S17'!BG5</f>
        <v>0</v>
      </c>
      <c r="N27" s="62">
        <f>'様式D-3_S17'!BH5</f>
        <v>0</v>
      </c>
      <c r="O27" s="62">
        <f>'様式D-3_S17'!BI5</f>
        <v>0</v>
      </c>
      <c r="P27" s="32">
        <f>'様式D-3_S17'!BJ5</f>
        <v>3</v>
      </c>
      <c r="Q27" s="94"/>
      <c r="R27" s="93"/>
      <c r="S27" s="95"/>
      <c r="T27" s="92"/>
      <c r="U27" s="75">
        <f>'様式D-3_S17'!BO5</f>
        <v>0</v>
      </c>
      <c r="V27" s="76">
        <f>'様式D-3_S17'!BP5</f>
        <v>0</v>
      </c>
      <c r="W27" s="96">
        <f>'様式D-3_S17'!BQ5</f>
        <v>0</v>
      </c>
      <c r="X27" s="77">
        <f>'様式D-3_S17'!BR5</f>
        <v>0.87</v>
      </c>
      <c r="Y27" s="75">
        <f>'様式D-3_S17'!BS5</f>
        <v>0</v>
      </c>
      <c r="Z27" s="76">
        <f>'様式D-3_S17'!BT5</f>
        <v>0</v>
      </c>
      <c r="AA27" s="96">
        <f>'様式D-3_S17'!BU5</f>
        <v>0</v>
      </c>
      <c r="AB27" s="99">
        <f>'様式D-3_S17'!BV5</f>
        <v>9.0500000000000007</v>
      </c>
      <c r="AC27" s="53"/>
      <c r="AD27" s="53"/>
      <c r="AE27" s="53"/>
      <c r="AF27" s="53"/>
      <c r="AG27" s="53"/>
      <c r="AH27" s="53"/>
      <c r="AI27" s="53"/>
      <c r="AJ27" s="53"/>
    </row>
    <row r="28" spans="2:36" x14ac:dyDescent="0.15">
      <c r="B28" s="278" t="str">
        <f>'様式D-3_S18'!AV5</f>
        <v>S18</v>
      </c>
      <c r="C28" s="294">
        <f>'様式D-3_S18'!AW5</f>
        <v>9.1999999999999993</v>
      </c>
      <c r="D28" s="148" t="str">
        <f>'様式D-3_S18'!AX5</f>
        <v>Ⅱ</v>
      </c>
      <c r="E28" s="59">
        <f>'様式D-3_S18'!AY5</f>
        <v>0</v>
      </c>
      <c r="F28" s="62">
        <f>'様式D-3_S18'!AZ5</f>
        <v>0</v>
      </c>
      <c r="G28" s="62">
        <f>'様式D-3_S18'!BA5</f>
        <v>0</v>
      </c>
      <c r="H28" s="32">
        <f>'様式D-3_S18'!BB5</f>
        <v>0</v>
      </c>
      <c r="I28" s="65">
        <f>'様式D-3_S18'!BC5</f>
        <v>0</v>
      </c>
      <c r="J28" s="62">
        <f>'様式D-3_S18'!BD5</f>
        <v>0</v>
      </c>
      <c r="K28" s="62">
        <f>'様式D-3_S18'!BE5</f>
        <v>2</v>
      </c>
      <c r="L28" s="32">
        <f>'様式D-3_S18'!BF5</f>
        <v>1</v>
      </c>
      <c r="M28" s="65">
        <f>'様式D-3_S18'!BG5</f>
        <v>0</v>
      </c>
      <c r="N28" s="62">
        <f>'様式D-3_S18'!BH5</f>
        <v>0</v>
      </c>
      <c r="O28" s="62">
        <f>'様式D-3_S18'!BI5</f>
        <v>0</v>
      </c>
      <c r="P28" s="32">
        <f>'様式D-3_S18'!BJ5</f>
        <v>1</v>
      </c>
      <c r="Q28" s="94"/>
      <c r="R28" s="93"/>
      <c r="S28" s="95"/>
      <c r="T28" s="92"/>
      <c r="U28" s="75">
        <f>'様式D-3_S18'!BO5</f>
        <v>0</v>
      </c>
      <c r="V28" s="76">
        <f>'様式D-3_S18'!BP5</f>
        <v>0</v>
      </c>
      <c r="W28" s="96">
        <f>'様式D-3_S18'!BQ5</f>
        <v>0.25</v>
      </c>
      <c r="X28" s="77">
        <f>'様式D-3_S18'!BR5</f>
        <v>0.51</v>
      </c>
      <c r="Y28" s="75">
        <f>'様式D-3_S18'!BS5</f>
        <v>0</v>
      </c>
      <c r="Z28" s="76">
        <f>'様式D-3_S18'!BT5</f>
        <v>0</v>
      </c>
      <c r="AA28" s="96">
        <f>'様式D-3_S18'!BU5</f>
        <v>0</v>
      </c>
      <c r="AB28" s="99">
        <f>'様式D-3_S18'!BV5</f>
        <v>4.0999999999999996</v>
      </c>
      <c r="AC28" s="53"/>
      <c r="AD28" s="53"/>
      <c r="AE28" s="53"/>
      <c r="AF28" s="53"/>
      <c r="AG28" s="53"/>
      <c r="AH28" s="53"/>
      <c r="AI28" s="53"/>
      <c r="AJ28" s="53"/>
    </row>
    <row r="29" spans="2:36" x14ac:dyDescent="0.15">
      <c r="B29" s="278" t="str">
        <f>'様式D-3_S19'!AV5</f>
        <v>S19</v>
      </c>
      <c r="C29" s="294">
        <f>'様式D-3_S19'!AW5</f>
        <v>8.6999999999999993</v>
      </c>
      <c r="D29" s="148" t="str">
        <f>'様式D-3_S19'!AX5</f>
        <v>Ⅱ</v>
      </c>
      <c r="E29" s="59">
        <f>'様式D-3_S19'!AY5</f>
        <v>0</v>
      </c>
      <c r="F29" s="62">
        <f>'様式D-3_S19'!AZ5</f>
        <v>0</v>
      </c>
      <c r="G29" s="62">
        <f>'様式D-3_S19'!BA5</f>
        <v>0</v>
      </c>
      <c r="H29" s="32">
        <f>'様式D-3_S19'!BB5</f>
        <v>0</v>
      </c>
      <c r="I29" s="65">
        <f>'様式D-3_S19'!BC5</f>
        <v>0</v>
      </c>
      <c r="J29" s="62">
        <f>'様式D-3_S19'!BD5</f>
        <v>0</v>
      </c>
      <c r="K29" s="62">
        <f>'様式D-3_S19'!BE5</f>
        <v>0</v>
      </c>
      <c r="L29" s="32">
        <f>'様式D-3_S19'!BF5</f>
        <v>0</v>
      </c>
      <c r="M29" s="65">
        <f>'様式D-3_S19'!BG5</f>
        <v>0</v>
      </c>
      <c r="N29" s="62">
        <f>'様式D-3_S19'!BH5</f>
        <v>0</v>
      </c>
      <c r="O29" s="62">
        <f>'様式D-3_S19'!BI5</f>
        <v>0</v>
      </c>
      <c r="P29" s="32">
        <f>'様式D-3_S19'!BJ5</f>
        <v>1</v>
      </c>
      <c r="Q29" s="94"/>
      <c r="R29" s="93"/>
      <c r="S29" s="95"/>
      <c r="T29" s="92"/>
      <c r="U29" s="75">
        <f>'様式D-3_S19'!BO5</f>
        <v>0</v>
      </c>
      <c r="V29" s="76">
        <f>'様式D-3_S19'!BP5</f>
        <v>0</v>
      </c>
      <c r="W29" s="96">
        <f>'様式D-3_S19'!BQ5</f>
        <v>0</v>
      </c>
      <c r="X29" s="77">
        <f>'様式D-3_S19'!BR5</f>
        <v>0</v>
      </c>
      <c r="Y29" s="75">
        <f>'様式D-3_S19'!BS5</f>
        <v>0</v>
      </c>
      <c r="Z29" s="76">
        <f>'様式D-3_S19'!BT5</f>
        <v>0</v>
      </c>
      <c r="AA29" s="96">
        <f>'様式D-3_S19'!BU5</f>
        <v>0</v>
      </c>
      <c r="AB29" s="99">
        <f>'様式D-3_S19'!BV5</f>
        <v>1.2</v>
      </c>
      <c r="AC29" s="53"/>
      <c r="AD29" s="53"/>
      <c r="AE29" s="53"/>
      <c r="AF29" s="53"/>
      <c r="AG29" s="53"/>
      <c r="AH29" s="53"/>
      <c r="AI29" s="53"/>
      <c r="AJ29" s="53"/>
    </row>
    <row r="30" spans="2:36" x14ac:dyDescent="0.15">
      <c r="B30" s="278" t="str">
        <f>'様式D-3_S20'!AV5</f>
        <v>S20</v>
      </c>
      <c r="C30" s="294">
        <f>'様式D-3_S20'!AW5</f>
        <v>9.1</v>
      </c>
      <c r="D30" s="148" t="str">
        <f>'様式D-3_S20'!AX5</f>
        <v>Ⅱ</v>
      </c>
      <c r="E30" s="59">
        <f>'様式D-3_S20'!AY5</f>
        <v>0</v>
      </c>
      <c r="F30" s="62">
        <f>'様式D-3_S20'!AZ5</f>
        <v>0</v>
      </c>
      <c r="G30" s="62">
        <f>'様式D-3_S20'!BA5</f>
        <v>0</v>
      </c>
      <c r="H30" s="32">
        <f>'様式D-3_S20'!BB5</f>
        <v>0</v>
      </c>
      <c r="I30" s="65">
        <f>'様式D-3_S20'!BC5</f>
        <v>0</v>
      </c>
      <c r="J30" s="62">
        <f>'様式D-3_S20'!BD5</f>
        <v>0</v>
      </c>
      <c r="K30" s="62">
        <f>'様式D-3_S20'!BE5</f>
        <v>0</v>
      </c>
      <c r="L30" s="32">
        <f>'様式D-3_S20'!BF5</f>
        <v>1</v>
      </c>
      <c r="M30" s="65">
        <f>'様式D-3_S20'!BG5</f>
        <v>0</v>
      </c>
      <c r="N30" s="62">
        <f>'様式D-3_S20'!BH5</f>
        <v>0</v>
      </c>
      <c r="O30" s="62">
        <f>'様式D-3_S20'!BI5</f>
        <v>0</v>
      </c>
      <c r="P30" s="32">
        <f>'様式D-3_S20'!BJ5</f>
        <v>3</v>
      </c>
      <c r="Q30" s="94"/>
      <c r="R30" s="93"/>
      <c r="S30" s="95"/>
      <c r="T30" s="92"/>
      <c r="U30" s="75">
        <f>'様式D-3_S20'!BO5</f>
        <v>0</v>
      </c>
      <c r="V30" s="76">
        <f>'様式D-3_S20'!BP5</f>
        <v>0</v>
      </c>
      <c r="W30" s="96">
        <f>'様式D-3_S20'!BQ5</f>
        <v>0</v>
      </c>
      <c r="X30" s="77">
        <f>'様式D-3_S20'!BR5</f>
        <v>0.94</v>
      </c>
      <c r="Y30" s="75">
        <f>'様式D-3_S20'!BS5</f>
        <v>0</v>
      </c>
      <c r="Z30" s="76">
        <f>'様式D-3_S20'!BT5</f>
        <v>0</v>
      </c>
      <c r="AA30" s="96">
        <f>'様式D-3_S20'!BU5</f>
        <v>0</v>
      </c>
      <c r="AB30" s="99">
        <f>'様式D-3_S20'!BV5</f>
        <v>8.5500000000000007</v>
      </c>
      <c r="AC30" s="53"/>
      <c r="AD30" s="53"/>
      <c r="AE30" s="53"/>
      <c r="AF30" s="53"/>
      <c r="AG30" s="53"/>
      <c r="AH30" s="53"/>
      <c r="AI30" s="53"/>
      <c r="AJ30" s="53"/>
    </row>
    <row r="31" spans="2:36" x14ac:dyDescent="0.15">
      <c r="B31" s="278" t="str">
        <f>'様式D-3_S21'!AV5</f>
        <v>S21</v>
      </c>
      <c r="C31" s="294">
        <f>'様式D-3_S21'!AW5</f>
        <v>8.9</v>
      </c>
      <c r="D31" s="148" t="str">
        <f>'様式D-3_S21'!AX5</f>
        <v>Ⅱ</v>
      </c>
      <c r="E31" s="59">
        <f>'様式D-3_S21'!AY5</f>
        <v>0</v>
      </c>
      <c r="F31" s="62">
        <f>'様式D-3_S21'!AZ5</f>
        <v>0</v>
      </c>
      <c r="G31" s="62">
        <f>'様式D-3_S21'!BA5</f>
        <v>0</v>
      </c>
      <c r="H31" s="32">
        <f>'様式D-3_S21'!BB5</f>
        <v>0</v>
      </c>
      <c r="I31" s="65">
        <f>'様式D-3_S21'!BC5</f>
        <v>0</v>
      </c>
      <c r="J31" s="62">
        <f>'様式D-3_S21'!BD5</f>
        <v>0</v>
      </c>
      <c r="K31" s="62">
        <f>'様式D-3_S21'!BE5</f>
        <v>0</v>
      </c>
      <c r="L31" s="32">
        <f>'様式D-3_S21'!BF5</f>
        <v>0</v>
      </c>
      <c r="M31" s="65">
        <f>'様式D-3_S21'!BG5</f>
        <v>0</v>
      </c>
      <c r="N31" s="62">
        <f>'様式D-3_S21'!BH5</f>
        <v>0</v>
      </c>
      <c r="O31" s="62">
        <f>'様式D-3_S21'!BI5</f>
        <v>0</v>
      </c>
      <c r="P31" s="32">
        <f>'様式D-3_S21'!BJ5</f>
        <v>2</v>
      </c>
      <c r="Q31" s="94"/>
      <c r="R31" s="93"/>
      <c r="S31" s="95"/>
      <c r="T31" s="92"/>
      <c r="U31" s="75">
        <f>'様式D-3_S21'!BO5</f>
        <v>0</v>
      </c>
      <c r="V31" s="76">
        <f>'様式D-3_S21'!BP5</f>
        <v>0</v>
      </c>
      <c r="W31" s="96">
        <f>'様式D-3_S21'!BQ5</f>
        <v>0</v>
      </c>
      <c r="X31" s="77">
        <f>'様式D-3_S21'!BR5</f>
        <v>0</v>
      </c>
      <c r="Y31" s="75">
        <f>'様式D-3_S21'!BS5</f>
        <v>0</v>
      </c>
      <c r="Z31" s="76">
        <f>'様式D-3_S21'!BT5</f>
        <v>0</v>
      </c>
      <c r="AA31" s="96">
        <f>'様式D-3_S21'!BU5</f>
        <v>0</v>
      </c>
      <c r="AB31" s="99">
        <f>'様式D-3_S21'!BV5</f>
        <v>4.45</v>
      </c>
      <c r="AC31" s="53"/>
      <c r="AD31" s="53"/>
      <c r="AE31" s="53"/>
      <c r="AF31" s="53"/>
      <c r="AG31" s="53"/>
      <c r="AH31" s="53"/>
      <c r="AI31" s="53"/>
      <c r="AJ31" s="53"/>
    </row>
    <row r="32" spans="2:36" x14ac:dyDescent="0.15">
      <c r="B32" s="278" t="str">
        <f>'様式D-3_S22'!AV5</f>
        <v>S22</v>
      </c>
      <c r="C32" s="294">
        <f>'様式D-3_S22'!AW5</f>
        <v>8.9</v>
      </c>
      <c r="D32" s="148" t="str">
        <f>'様式D-3_S22'!AX5</f>
        <v>Ⅱ</v>
      </c>
      <c r="E32" s="59">
        <f>'様式D-3_S22'!AY5</f>
        <v>0</v>
      </c>
      <c r="F32" s="62">
        <f>'様式D-3_S22'!AZ5</f>
        <v>0</v>
      </c>
      <c r="G32" s="62">
        <f>'様式D-3_S22'!BA5</f>
        <v>0</v>
      </c>
      <c r="H32" s="32">
        <f>'様式D-3_S22'!BB5</f>
        <v>0</v>
      </c>
      <c r="I32" s="65">
        <f>'様式D-3_S22'!BC5</f>
        <v>0</v>
      </c>
      <c r="J32" s="62">
        <f>'様式D-3_S22'!BD5</f>
        <v>0</v>
      </c>
      <c r="K32" s="62">
        <f>'様式D-3_S22'!BE5</f>
        <v>2</v>
      </c>
      <c r="L32" s="32">
        <f>'様式D-3_S22'!BF5</f>
        <v>0</v>
      </c>
      <c r="M32" s="65">
        <f>'様式D-3_S22'!BG5</f>
        <v>0</v>
      </c>
      <c r="N32" s="62">
        <f>'様式D-3_S22'!BH5</f>
        <v>0</v>
      </c>
      <c r="O32" s="62">
        <f>'様式D-3_S22'!BI5</f>
        <v>0</v>
      </c>
      <c r="P32" s="32">
        <f>'様式D-3_S22'!BJ5</f>
        <v>5</v>
      </c>
      <c r="Q32" s="94"/>
      <c r="R32" s="93"/>
      <c r="S32" s="95"/>
      <c r="T32" s="92"/>
      <c r="U32" s="75">
        <f>'様式D-3_S22'!BO5</f>
        <v>0</v>
      </c>
      <c r="V32" s="76">
        <f>'様式D-3_S22'!BP5</f>
        <v>0</v>
      </c>
      <c r="W32" s="96">
        <f>'様式D-3_S22'!BQ5</f>
        <v>0.29000000000000004</v>
      </c>
      <c r="X32" s="77">
        <f>'様式D-3_S22'!BR5</f>
        <v>0</v>
      </c>
      <c r="Y32" s="75">
        <f>'様式D-3_S22'!BS5</f>
        <v>0</v>
      </c>
      <c r="Z32" s="76">
        <f>'様式D-3_S22'!BT5</f>
        <v>0</v>
      </c>
      <c r="AA32" s="96">
        <f>'様式D-3_S22'!BU5</f>
        <v>0</v>
      </c>
      <c r="AB32" s="99">
        <f>'様式D-3_S22'!BV5</f>
        <v>10.27</v>
      </c>
      <c r="AC32" s="53"/>
      <c r="AD32" s="53"/>
      <c r="AE32" s="53"/>
      <c r="AF32" s="53"/>
      <c r="AG32" s="53"/>
      <c r="AH32" s="53"/>
      <c r="AI32" s="53"/>
      <c r="AJ32" s="53"/>
    </row>
    <row r="33" spans="2:36" x14ac:dyDescent="0.15">
      <c r="B33" s="278" t="str">
        <f>'様式D-3_S23'!AV5</f>
        <v>S23</v>
      </c>
      <c r="C33" s="294">
        <f>'様式D-3_S23'!AW5</f>
        <v>9</v>
      </c>
      <c r="D33" s="148" t="str">
        <f>'様式D-3_S23'!AX5</f>
        <v>Ⅱ</v>
      </c>
      <c r="E33" s="59">
        <f>'様式D-3_S23'!AY5</f>
        <v>0</v>
      </c>
      <c r="F33" s="62">
        <f>'様式D-3_S23'!AZ5</f>
        <v>0</v>
      </c>
      <c r="G33" s="62">
        <f>'様式D-3_S23'!BA5</f>
        <v>0</v>
      </c>
      <c r="H33" s="32">
        <f>'様式D-3_S23'!BB5</f>
        <v>0</v>
      </c>
      <c r="I33" s="65">
        <f>'様式D-3_S23'!BC5</f>
        <v>0</v>
      </c>
      <c r="J33" s="62">
        <f>'様式D-3_S23'!BD5</f>
        <v>0</v>
      </c>
      <c r="K33" s="62">
        <f>'様式D-3_S23'!BE5</f>
        <v>0</v>
      </c>
      <c r="L33" s="32">
        <f>'様式D-3_S23'!BF5</f>
        <v>0</v>
      </c>
      <c r="M33" s="65">
        <f>'様式D-3_S23'!BG5</f>
        <v>0</v>
      </c>
      <c r="N33" s="62">
        <f>'様式D-3_S23'!BH5</f>
        <v>0</v>
      </c>
      <c r="O33" s="62">
        <f>'様式D-3_S23'!BI5</f>
        <v>0</v>
      </c>
      <c r="P33" s="32">
        <f>'様式D-3_S23'!BJ5</f>
        <v>3</v>
      </c>
      <c r="Q33" s="94"/>
      <c r="R33" s="93"/>
      <c r="S33" s="95"/>
      <c r="T33" s="92"/>
      <c r="U33" s="75">
        <f>'様式D-3_S23'!BO5</f>
        <v>0</v>
      </c>
      <c r="V33" s="76">
        <f>'様式D-3_S23'!BP5</f>
        <v>0</v>
      </c>
      <c r="W33" s="96">
        <f>'様式D-3_S23'!BQ5</f>
        <v>0</v>
      </c>
      <c r="X33" s="77">
        <f>'様式D-3_S23'!BR5</f>
        <v>0</v>
      </c>
      <c r="Y33" s="75">
        <f>'様式D-3_S23'!BS5</f>
        <v>0</v>
      </c>
      <c r="Z33" s="76">
        <f>'様式D-3_S23'!BT5</f>
        <v>0</v>
      </c>
      <c r="AA33" s="96">
        <f>'様式D-3_S23'!BU5</f>
        <v>0</v>
      </c>
      <c r="AB33" s="99">
        <f>'様式D-3_S23'!BV5</f>
        <v>14.349999999999998</v>
      </c>
      <c r="AC33" s="53"/>
      <c r="AD33" s="53"/>
      <c r="AE33" s="53"/>
      <c r="AF33" s="53"/>
      <c r="AG33" s="53"/>
      <c r="AH33" s="53"/>
      <c r="AI33" s="53"/>
      <c r="AJ33" s="53"/>
    </row>
    <row r="34" spans="2:36" x14ac:dyDescent="0.15">
      <c r="B34" s="278" t="str">
        <f>'様式D-3_S24'!AV5</f>
        <v>S24</v>
      </c>
      <c r="C34" s="294">
        <f>'様式D-3_S24'!AW5</f>
        <v>8.9</v>
      </c>
      <c r="D34" s="148" t="str">
        <f>'様式D-3_S24'!AX5</f>
        <v>Ⅱ</v>
      </c>
      <c r="E34" s="59">
        <f>'様式D-3_S24'!AY5</f>
        <v>0</v>
      </c>
      <c r="F34" s="62">
        <f>'様式D-3_S24'!AZ5</f>
        <v>0</v>
      </c>
      <c r="G34" s="62">
        <f>'様式D-3_S24'!BA5</f>
        <v>0</v>
      </c>
      <c r="H34" s="32">
        <f>'様式D-3_S24'!BB5</f>
        <v>0</v>
      </c>
      <c r="I34" s="65">
        <f>'様式D-3_S24'!BC5</f>
        <v>0</v>
      </c>
      <c r="J34" s="62">
        <f>'様式D-3_S24'!BD5</f>
        <v>0</v>
      </c>
      <c r="K34" s="62">
        <f>'様式D-3_S24'!BE5</f>
        <v>0</v>
      </c>
      <c r="L34" s="32">
        <f>'様式D-3_S24'!BF5</f>
        <v>0</v>
      </c>
      <c r="M34" s="65">
        <f>'様式D-3_S24'!BG5</f>
        <v>0</v>
      </c>
      <c r="N34" s="62">
        <f>'様式D-3_S24'!BH5</f>
        <v>0</v>
      </c>
      <c r="O34" s="62">
        <f>'様式D-3_S24'!BI5</f>
        <v>0</v>
      </c>
      <c r="P34" s="32">
        <f>'様式D-3_S24'!BJ5</f>
        <v>3</v>
      </c>
      <c r="Q34" s="94"/>
      <c r="R34" s="93"/>
      <c r="S34" s="95"/>
      <c r="T34" s="92"/>
      <c r="U34" s="75">
        <f>'様式D-3_S24'!BO5</f>
        <v>0</v>
      </c>
      <c r="V34" s="76">
        <f>'様式D-3_S24'!BP5</f>
        <v>0</v>
      </c>
      <c r="W34" s="96">
        <f>'様式D-3_S24'!BQ5</f>
        <v>0</v>
      </c>
      <c r="X34" s="77">
        <f>'様式D-3_S24'!BR5</f>
        <v>0</v>
      </c>
      <c r="Y34" s="75">
        <f>'様式D-3_S24'!BS5</f>
        <v>0</v>
      </c>
      <c r="Z34" s="76">
        <f>'様式D-3_S24'!BT5</f>
        <v>0</v>
      </c>
      <c r="AA34" s="96">
        <f>'様式D-3_S24'!BU5</f>
        <v>0</v>
      </c>
      <c r="AB34" s="99">
        <f>'様式D-3_S24'!BV5</f>
        <v>6.25</v>
      </c>
      <c r="AC34" s="53"/>
      <c r="AD34" s="53"/>
      <c r="AE34" s="53"/>
      <c r="AF34" s="53"/>
      <c r="AG34" s="53"/>
      <c r="AH34" s="53"/>
      <c r="AI34" s="53"/>
      <c r="AJ34" s="53"/>
    </row>
    <row r="35" spans="2:36" x14ac:dyDescent="0.15">
      <c r="B35" s="278" t="str">
        <f>'様式D-3_S25'!AV5</f>
        <v>S25</v>
      </c>
      <c r="C35" s="294">
        <f>'様式D-3_S25'!AW5</f>
        <v>9.1</v>
      </c>
      <c r="D35" s="148" t="str">
        <f>'様式D-3_S25'!AX5</f>
        <v>Ⅱ</v>
      </c>
      <c r="E35" s="59">
        <f>'様式D-3_S25'!AY5</f>
        <v>0</v>
      </c>
      <c r="F35" s="62">
        <f>'様式D-3_S25'!AZ5</f>
        <v>0</v>
      </c>
      <c r="G35" s="62">
        <f>'様式D-3_S25'!BA5</f>
        <v>0</v>
      </c>
      <c r="H35" s="32">
        <f>'様式D-3_S25'!BB5</f>
        <v>0</v>
      </c>
      <c r="I35" s="65">
        <f>'様式D-3_S25'!BC5</f>
        <v>0</v>
      </c>
      <c r="J35" s="62">
        <f>'様式D-3_S25'!BD5</f>
        <v>0</v>
      </c>
      <c r="K35" s="62">
        <f>'様式D-3_S25'!BE5</f>
        <v>1</v>
      </c>
      <c r="L35" s="32">
        <f>'様式D-3_S25'!BF5</f>
        <v>1</v>
      </c>
      <c r="M35" s="65">
        <f>'様式D-3_S25'!BG5</f>
        <v>0</v>
      </c>
      <c r="N35" s="62">
        <f>'様式D-3_S25'!BH5</f>
        <v>0</v>
      </c>
      <c r="O35" s="62">
        <f>'様式D-3_S25'!BI5</f>
        <v>0</v>
      </c>
      <c r="P35" s="32">
        <f>'様式D-3_S25'!BJ5</f>
        <v>3</v>
      </c>
      <c r="Q35" s="94"/>
      <c r="R35" s="93"/>
      <c r="S35" s="95"/>
      <c r="T35" s="92"/>
      <c r="U35" s="75">
        <f>'様式D-3_S25'!BO5</f>
        <v>0</v>
      </c>
      <c r="V35" s="76">
        <f>'様式D-3_S25'!BP5</f>
        <v>0</v>
      </c>
      <c r="W35" s="96">
        <f>'様式D-3_S25'!BQ5</f>
        <v>0.01</v>
      </c>
      <c r="X35" s="77">
        <f>'様式D-3_S25'!BR5</f>
        <v>0.42</v>
      </c>
      <c r="Y35" s="75">
        <f>'様式D-3_S25'!BS5</f>
        <v>0</v>
      </c>
      <c r="Z35" s="76">
        <f>'様式D-3_S25'!BT5</f>
        <v>0</v>
      </c>
      <c r="AA35" s="96">
        <f>'様式D-3_S25'!BU5</f>
        <v>0</v>
      </c>
      <c r="AB35" s="99">
        <f>'様式D-3_S25'!BV5</f>
        <v>9.35</v>
      </c>
      <c r="AC35" s="53"/>
      <c r="AD35" s="53"/>
      <c r="AE35" s="53"/>
      <c r="AF35" s="53"/>
      <c r="AG35" s="53"/>
      <c r="AH35" s="53"/>
      <c r="AI35" s="53"/>
      <c r="AJ35" s="53"/>
    </row>
    <row r="36" spans="2:36" x14ac:dyDescent="0.15">
      <c r="B36" s="278" t="str">
        <f>'様式D-3_S26'!AV5</f>
        <v>S26</v>
      </c>
      <c r="C36" s="294">
        <f>'様式D-3_S26'!AW5</f>
        <v>9.1</v>
      </c>
      <c r="D36" s="148" t="str">
        <f>'様式D-3_S26'!AX5</f>
        <v>Ⅱ</v>
      </c>
      <c r="E36" s="59">
        <f>'様式D-3_S26'!AY5</f>
        <v>0</v>
      </c>
      <c r="F36" s="62">
        <f>'様式D-3_S26'!AZ5</f>
        <v>0</v>
      </c>
      <c r="G36" s="62">
        <f>'様式D-3_S26'!BA5</f>
        <v>0</v>
      </c>
      <c r="H36" s="32">
        <f>'様式D-3_S26'!BB5</f>
        <v>0</v>
      </c>
      <c r="I36" s="65">
        <f>'様式D-3_S26'!BC5</f>
        <v>0</v>
      </c>
      <c r="J36" s="62">
        <f>'様式D-3_S26'!BD5</f>
        <v>0</v>
      </c>
      <c r="K36" s="62">
        <f>'様式D-3_S26'!BE5</f>
        <v>0</v>
      </c>
      <c r="L36" s="32">
        <f>'様式D-3_S26'!BF5</f>
        <v>3</v>
      </c>
      <c r="M36" s="65">
        <f>'様式D-3_S26'!BG5</f>
        <v>0</v>
      </c>
      <c r="N36" s="62">
        <f>'様式D-3_S26'!BH5</f>
        <v>0</v>
      </c>
      <c r="O36" s="62">
        <f>'様式D-3_S26'!BI5</f>
        <v>0</v>
      </c>
      <c r="P36" s="32">
        <f>'様式D-3_S26'!BJ5</f>
        <v>4</v>
      </c>
      <c r="Q36" s="94"/>
      <c r="R36" s="93"/>
      <c r="S36" s="95"/>
      <c r="T36" s="92"/>
      <c r="U36" s="75">
        <f>'様式D-3_S26'!BO5</f>
        <v>0</v>
      </c>
      <c r="V36" s="76">
        <f>'様式D-3_S26'!BP5</f>
        <v>0</v>
      </c>
      <c r="W36" s="96">
        <f>'様式D-3_S26'!BQ5</f>
        <v>0</v>
      </c>
      <c r="X36" s="77">
        <f>'様式D-3_S26'!BR5</f>
        <v>0.95000000000000007</v>
      </c>
      <c r="Y36" s="75">
        <f>'様式D-3_S26'!BS5</f>
        <v>0</v>
      </c>
      <c r="Z36" s="76">
        <f>'様式D-3_S26'!BT5</f>
        <v>0</v>
      </c>
      <c r="AA36" s="96">
        <f>'様式D-3_S26'!BU5</f>
        <v>0</v>
      </c>
      <c r="AB36" s="99">
        <f>'様式D-3_S26'!BV5</f>
        <v>8.15</v>
      </c>
      <c r="AC36" s="53"/>
      <c r="AD36" s="53"/>
      <c r="AE36" s="53"/>
      <c r="AF36" s="53"/>
      <c r="AG36" s="53"/>
      <c r="AH36" s="53"/>
      <c r="AI36" s="53"/>
      <c r="AJ36" s="53"/>
    </row>
    <row r="37" spans="2:36" x14ac:dyDescent="0.15">
      <c r="B37" s="278" t="str">
        <f>'様式D-3_S27'!AV5</f>
        <v>S27</v>
      </c>
      <c r="C37" s="294">
        <f>'様式D-3_S27'!AW5</f>
        <v>8.6</v>
      </c>
      <c r="D37" s="148" t="str">
        <f>'様式D-3_S27'!AX5</f>
        <v>Ⅱ</v>
      </c>
      <c r="E37" s="59">
        <f>'様式D-3_S27'!AY5</f>
        <v>0</v>
      </c>
      <c r="F37" s="62">
        <f>'様式D-3_S27'!AZ5</f>
        <v>0</v>
      </c>
      <c r="G37" s="62">
        <f>'様式D-3_S27'!BA5</f>
        <v>0</v>
      </c>
      <c r="H37" s="32">
        <f>'様式D-3_S27'!BB5</f>
        <v>0</v>
      </c>
      <c r="I37" s="65">
        <f>'様式D-3_S27'!BC5</f>
        <v>0</v>
      </c>
      <c r="J37" s="62">
        <f>'様式D-3_S27'!BD5</f>
        <v>0</v>
      </c>
      <c r="K37" s="62">
        <f>'様式D-3_S27'!BE5</f>
        <v>3</v>
      </c>
      <c r="L37" s="32">
        <f>'様式D-3_S27'!BF5</f>
        <v>1</v>
      </c>
      <c r="M37" s="65">
        <f>'様式D-3_S27'!BG5</f>
        <v>0</v>
      </c>
      <c r="N37" s="62">
        <f>'様式D-3_S27'!BH5</f>
        <v>0</v>
      </c>
      <c r="O37" s="62">
        <f>'様式D-3_S27'!BI5</f>
        <v>0</v>
      </c>
      <c r="P37" s="32">
        <f>'様式D-3_S27'!BJ5</f>
        <v>2</v>
      </c>
      <c r="Q37" s="94"/>
      <c r="R37" s="93"/>
      <c r="S37" s="95"/>
      <c r="T37" s="92"/>
      <c r="U37" s="75">
        <f>'様式D-3_S27'!BO5</f>
        <v>0</v>
      </c>
      <c r="V37" s="76">
        <f>'様式D-3_S27'!BP5</f>
        <v>0</v>
      </c>
      <c r="W37" s="96">
        <f>'様式D-3_S27'!BQ5</f>
        <v>0.15000000000000002</v>
      </c>
      <c r="X37" s="77">
        <f>'様式D-3_S27'!BR5</f>
        <v>0.08</v>
      </c>
      <c r="Y37" s="75">
        <f>'様式D-3_S27'!BS5</f>
        <v>0</v>
      </c>
      <c r="Z37" s="76">
        <f>'様式D-3_S27'!BT5</f>
        <v>0</v>
      </c>
      <c r="AA37" s="96">
        <f>'様式D-3_S27'!BU5</f>
        <v>0</v>
      </c>
      <c r="AB37" s="99">
        <f>'様式D-3_S27'!BV5</f>
        <v>4.1999999999999993</v>
      </c>
      <c r="AC37" s="53"/>
      <c r="AD37" s="53"/>
      <c r="AE37" s="53"/>
      <c r="AF37" s="53"/>
      <c r="AG37" s="53"/>
      <c r="AH37" s="53"/>
      <c r="AI37" s="53"/>
      <c r="AJ37" s="53"/>
    </row>
    <row r="38" spans="2:36" x14ac:dyDescent="0.15">
      <c r="B38" s="278" t="str">
        <f>'様式D-3_S28'!AV5</f>
        <v>S28</v>
      </c>
      <c r="C38" s="294">
        <f>'様式D-3_S28'!AW5</f>
        <v>8.8000000000000007</v>
      </c>
      <c r="D38" s="148" t="str">
        <f>'様式D-3_S28'!AX5</f>
        <v>Ⅱ</v>
      </c>
      <c r="E38" s="59">
        <f>'様式D-3_S28'!AY5</f>
        <v>0</v>
      </c>
      <c r="F38" s="62">
        <f>'様式D-3_S28'!AZ5</f>
        <v>0</v>
      </c>
      <c r="G38" s="62">
        <f>'様式D-3_S28'!BA5</f>
        <v>0</v>
      </c>
      <c r="H38" s="32">
        <f>'様式D-3_S28'!BB5</f>
        <v>0</v>
      </c>
      <c r="I38" s="65">
        <f>'様式D-3_S28'!BC5</f>
        <v>0</v>
      </c>
      <c r="J38" s="62">
        <f>'様式D-3_S28'!BD5</f>
        <v>0</v>
      </c>
      <c r="K38" s="62">
        <f>'様式D-3_S28'!BE5</f>
        <v>0</v>
      </c>
      <c r="L38" s="32">
        <f>'様式D-3_S28'!BF5</f>
        <v>0</v>
      </c>
      <c r="M38" s="65">
        <f>'様式D-3_S28'!BG5</f>
        <v>0</v>
      </c>
      <c r="N38" s="62">
        <f>'様式D-3_S28'!BH5</f>
        <v>0</v>
      </c>
      <c r="O38" s="62">
        <f>'様式D-3_S28'!BI5</f>
        <v>0</v>
      </c>
      <c r="P38" s="32">
        <f>'様式D-3_S28'!BJ5</f>
        <v>2</v>
      </c>
      <c r="Q38" s="94"/>
      <c r="R38" s="93"/>
      <c r="S38" s="95"/>
      <c r="T38" s="92"/>
      <c r="U38" s="75">
        <f>'様式D-3_S28'!BO5</f>
        <v>0</v>
      </c>
      <c r="V38" s="76">
        <f>'様式D-3_S28'!BP5</f>
        <v>0</v>
      </c>
      <c r="W38" s="96">
        <f>'様式D-3_S28'!BQ5</f>
        <v>0</v>
      </c>
      <c r="X38" s="77">
        <f>'様式D-3_S28'!BR5</f>
        <v>0</v>
      </c>
      <c r="Y38" s="75">
        <f>'様式D-3_S28'!BS5</f>
        <v>0</v>
      </c>
      <c r="Z38" s="76">
        <f>'様式D-3_S28'!BT5</f>
        <v>0</v>
      </c>
      <c r="AA38" s="96">
        <f>'様式D-3_S28'!BU5</f>
        <v>0</v>
      </c>
      <c r="AB38" s="99">
        <f>'様式D-3_S28'!BV5</f>
        <v>4.9000000000000004</v>
      </c>
      <c r="AC38" s="53"/>
      <c r="AD38" s="53"/>
      <c r="AE38" s="53"/>
      <c r="AF38" s="53"/>
      <c r="AG38" s="53"/>
      <c r="AH38" s="53"/>
      <c r="AI38" s="53"/>
      <c r="AJ38" s="53"/>
    </row>
    <row r="39" spans="2:36" x14ac:dyDescent="0.15">
      <c r="B39" s="278" t="str">
        <f>'様式D-3_S29'!AV5</f>
        <v>S29</v>
      </c>
      <c r="C39" s="294">
        <f>'様式D-3_S29'!AW5</f>
        <v>9.1999999999999993</v>
      </c>
      <c r="D39" s="148" t="str">
        <f>'様式D-3_S29'!AX5</f>
        <v>Ⅱ</v>
      </c>
      <c r="E39" s="59">
        <f>'様式D-3_S29'!AY5</f>
        <v>0</v>
      </c>
      <c r="F39" s="62">
        <f>'様式D-3_S29'!AZ5</f>
        <v>0</v>
      </c>
      <c r="G39" s="62">
        <f>'様式D-3_S29'!BA5</f>
        <v>0</v>
      </c>
      <c r="H39" s="32">
        <f>'様式D-3_S29'!BB5</f>
        <v>0</v>
      </c>
      <c r="I39" s="65">
        <f>'様式D-3_S29'!BC5</f>
        <v>0</v>
      </c>
      <c r="J39" s="62">
        <f>'様式D-3_S29'!BD5</f>
        <v>0</v>
      </c>
      <c r="K39" s="62">
        <f>'様式D-3_S29'!BE5</f>
        <v>0</v>
      </c>
      <c r="L39" s="32">
        <f>'様式D-3_S29'!BF5</f>
        <v>1</v>
      </c>
      <c r="M39" s="65">
        <f>'様式D-3_S29'!BG5</f>
        <v>0</v>
      </c>
      <c r="N39" s="62">
        <f>'様式D-3_S29'!BH5</f>
        <v>0</v>
      </c>
      <c r="O39" s="62">
        <f>'様式D-3_S29'!BI5</f>
        <v>0</v>
      </c>
      <c r="P39" s="32">
        <f>'様式D-3_S29'!BJ5</f>
        <v>1</v>
      </c>
      <c r="Q39" s="94"/>
      <c r="R39" s="93"/>
      <c r="S39" s="95"/>
      <c r="T39" s="92"/>
      <c r="U39" s="75">
        <f>'様式D-3_S29'!BO5</f>
        <v>0</v>
      </c>
      <c r="V39" s="76">
        <f>'様式D-3_S29'!BP5</f>
        <v>0</v>
      </c>
      <c r="W39" s="96">
        <f>'様式D-3_S29'!BQ5</f>
        <v>0</v>
      </c>
      <c r="X39" s="77">
        <f>'様式D-3_S29'!BR5</f>
        <v>11.47</v>
      </c>
      <c r="Y39" s="75">
        <f>'様式D-3_S29'!BS5</f>
        <v>0</v>
      </c>
      <c r="Z39" s="76">
        <f>'様式D-3_S29'!BT5</f>
        <v>0</v>
      </c>
      <c r="AA39" s="96">
        <f>'様式D-3_S29'!BU5</f>
        <v>0</v>
      </c>
      <c r="AB39" s="99">
        <f>'様式D-3_S29'!BV5</f>
        <v>0.09</v>
      </c>
      <c r="AC39" s="53"/>
      <c r="AD39" s="53"/>
      <c r="AE39" s="53"/>
      <c r="AF39" s="53"/>
      <c r="AG39" s="53"/>
      <c r="AH39" s="53"/>
      <c r="AI39" s="53"/>
      <c r="AJ39" s="53"/>
    </row>
    <row r="40" spans="2:36" x14ac:dyDescent="0.15">
      <c r="B40" s="278" t="str">
        <f>'様式D-3_S30'!AV5</f>
        <v>S30</v>
      </c>
      <c r="C40" s="294">
        <f>'様式D-3_S30'!AW5</f>
        <v>9</v>
      </c>
      <c r="D40" s="148" t="str">
        <f>'様式D-3_S30'!AX5</f>
        <v>Ⅱ</v>
      </c>
      <c r="E40" s="59">
        <f>'様式D-3_S30'!AY5</f>
        <v>0</v>
      </c>
      <c r="F40" s="62">
        <f>'様式D-3_S30'!AZ5</f>
        <v>0</v>
      </c>
      <c r="G40" s="62">
        <f>'様式D-3_S30'!BA5</f>
        <v>0</v>
      </c>
      <c r="H40" s="32">
        <f>'様式D-3_S30'!BB5</f>
        <v>0</v>
      </c>
      <c r="I40" s="65">
        <f>'様式D-3_S30'!BC5</f>
        <v>0</v>
      </c>
      <c r="J40" s="62">
        <f>'様式D-3_S30'!BD5</f>
        <v>0</v>
      </c>
      <c r="K40" s="62">
        <f>'様式D-3_S30'!BE5</f>
        <v>0</v>
      </c>
      <c r="L40" s="32">
        <f>'様式D-3_S30'!BF5</f>
        <v>1</v>
      </c>
      <c r="M40" s="65">
        <f>'様式D-3_S30'!BG5</f>
        <v>0</v>
      </c>
      <c r="N40" s="62">
        <f>'様式D-3_S30'!BH5</f>
        <v>0</v>
      </c>
      <c r="O40" s="62">
        <f>'様式D-3_S30'!BI5</f>
        <v>0</v>
      </c>
      <c r="P40" s="32">
        <f>'様式D-3_S30'!BJ5</f>
        <v>2</v>
      </c>
      <c r="Q40" s="94"/>
      <c r="R40" s="93"/>
      <c r="S40" s="95"/>
      <c r="T40" s="92"/>
      <c r="U40" s="75">
        <f>'様式D-3_S30'!BO5</f>
        <v>0</v>
      </c>
      <c r="V40" s="76">
        <f>'様式D-3_S30'!BP5</f>
        <v>0</v>
      </c>
      <c r="W40" s="96">
        <f>'様式D-3_S30'!BQ5</f>
        <v>0</v>
      </c>
      <c r="X40" s="77">
        <f>'様式D-3_S30'!BR5</f>
        <v>5.64</v>
      </c>
      <c r="Y40" s="75">
        <f>'様式D-3_S30'!BS5</f>
        <v>0</v>
      </c>
      <c r="Z40" s="76">
        <f>'様式D-3_S30'!BT5</f>
        <v>0</v>
      </c>
      <c r="AA40" s="96">
        <f>'様式D-3_S30'!BU5</f>
        <v>0</v>
      </c>
      <c r="AB40" s="99">
        <f>'様式D-3_S30'!BV5</f>
        <v>4.9000000000000004</v>
      </c>
      <c r="AC40" s="53"/>
      <c r="AD40" s="53"/>
      <c r="AE40" s="53"/>
      <c r="AF40" s="53"/>
      <c r="AG40" s="53"/>
      <c r="AH40" s="53"/>
      <c r="AI40" s="53"/>
      <c r="AJ40" s="53"/>
    </row>
    <row r="41" spans="2:36" x14ac:dyDescent="0.15">
      <c r="B41" s="278" t="str">
        <f>'様式D-3_S31'!AV5</f>
        <v>S31</v>
      </c>
      <c r="C41" s="294">
        <f>'様式D-3_S31'!AW5</f>
        <v>8.8000000000000007</v>
      </c>
      <c r="D41" s="148" t="str">
        <f>'様式D-3_S31'!AX5</f>
        <v>Ⅱ</v>
      </c>
      <c r="E41" s="59">
        <f>'様式D-3_S31'!AY5</f>
        <v>0</v>
      </c>
      <c r="F41" s="62">
        <f>'様式D-3_S31'!AZ5</f>
        <v>0</v>
      </c>
      <c r="G41" s="62">
        <f>'様式D-3_S31'!BA5</f>
        <v>0</v>
      </c>
      <c r="H41" s="32">
        <f>'様式D-3_S31'!BB5</f>
        <v>0</v>
      </c>
      <c r="I41" s="65">
        <f>'様式D-3_S31'!BC5</f>
        <v>0</v>
      </c>
      <c r="J41" s="62">
        <f>'様式D-3_S31'!BD5</f>
        <v>0</v>
      </c>
      <c r="K41" s="62">
        <f>'様式D-3_S31'!BE5</f>
        <v>0</v>
      </c>
      <c r="L41" s="32">
        <f>'様式D-3_S31'!BF5</f>
        <v>1</v>
      </c>
      <c r="M41" s="65">
        <f>'様式D-3_S31'!BG5</f>
        <v>0</v>
      </c>
      <c r="N41" s="62">
        <f>'様式D-3_S31'!BH5</f>
        <v>0</v>
      </c>
      <c r="O41" s="62">
        <f>'様式D-3_S31'!BI5</f>
        <v>0</v>
      </c>
      <c r="P41" s="32">
        <f>'様式D-3_S31'!BJ5</f>
        <v>4</v>
      </c>
      <c r="Q41" s="94"/>
      <c r="R41" s="93"/>
      <c r="S41" s="95"/>
      <c r="T41" s="92"/>
      <c r="U41" s="75">
        <f>'様式D-3_S31'!BO5</f>
        <v>0</v>
      </c>
      <c r="V41" s="76">
        <f>'様式D-3_S31'!BP5</f>
        <v>0</v>
      </c>
      <c r="W41" s="96">
        <f>'様式D-3_S31'!BQ5</f>
        <v>0</v>
      </c>
      <c r="X41" s="77">
        <f>'様式D-3_S31'!BR5</f>
        <v>0.78</v>
      </c>
      <c r="Y41" s="75">
        <f>'様式D-3_S31'!BS5</f>
        <v>0</v>
      </c>
      <c r="Z41" s="76">
        <f>'様式D-3_S31'!BT5</f>
        <v>0</v>
      </c>
      <c r="AA41" s="96">
        <f>'様式D-3_S31'!BU5</f>
        <v>0</v>
      </c>
      <c r="AB41" s="99">
        <f>'様式D-3_S31'!BV5</f>
        <v>7.32</v>
      </c>
      <c r="AC41" s="53"/>
      <c r="AD41" s="53"/>
      <c r="AE41" s="53"/>
      <c r="AF41" s="53"/>
      <c r="AG41" s="53"/>
      <c r="AH41" s="53"/>
      <c r="AI41" s="53"/>
      <c r="AJ41" s="53"/>
    </row>
    <row r="42" spans="2:36" x14ac:dyDescent="0.15">
      <c r="B42" s="278" t="str">
        <f>'様式D-3_S32'!AV5</f>
        <v>S32</v>
      </c>
      <c r="C42" s="294">
        <f>'様式D-3_S32'!AW5</f>
        <v>9</v>
      </c>
      <c r="D42" s="148" t="str">
        <f>'様式D-3_S32'!AX5</f>
        <v>Ⅱ</v>
      </c>
      <c r="E42" s="59">
        <f>'様式D-3_S32'!AY5</f>
        <v>0</v>
      </c>
      <c r="F42" s="62">
        <f>'様式D-3_S32'!AZ5</f>
        <v>0</v>
      </c>
      <c r="G42" s="62">
        <f>'様式D-3_S32'!BA5</f>
        <v>0</v>
      </c>
      <c r="H42" s="32">
        <v>1</v>
      </c>
      <c r="I42" s="65">
        <f>'様式D-3_S32'!BC5</f>
        <v>0</v>
      </c>
      <c r="J42" s="62">
        <f>'様式D-3_S32'!BD5</f>
        <v>0</v>
      </c>
      <c r="K42" s="62">
        <f>'様式D-3_S32'!BE5</f>
        <v>0</v>
      </c>
      <c r="L42" s="32">
        <f>'様式D-3_S32'!BF5</f>
        <v>0</v>
      </c>
      <c r="M42" s="65">
        <f>'様式D-3_S32'!BG5</f>
        <v>0</v>
      </c>
      <c r="N42" s="62">
        <f>'様式D-3_S32'!BH5</f>
        <v>0</v>
      </c>
      <c r="O42" s="62">
        <f>'様式D-3_S32'!BI5</f>
        <v>0</v>
      </c>
      <c r="P42" s="32">
        <f>'様式D-3_S32'!BJ5</f>
        <v>1</v>
      </c>
      <c r="Q42" s="94"/>
      <c r="R42" s="93"/>
      <c r="S42" s="95"/>
      <c r="T42" s="92">
        <v>9</v>
      </c>
      <c r="U42" s="75">
        <f>'様式D-3_S32'!BO5</f>
        <v>0</v>
      </c>
      <c r="V42" s="76">
        <f>'様式D-3_S32'!BP5</f>
        <v>0</v>
      </c>
      <c r="W42" s="96">
        <f>'様式D-3_S32'!BQ5</f>
        <v>0</v>
      </c>
      <c r="X42" s="77">
        <f>'様式D-3_S32'!BR5</f>
        <v>0</v>
      </c>
      <c r="Y42" s="75">
        <f>'様式D-3_S32'!BS5</f>
        <v>0</v>
      </c>
      <c r="Z42" s="76">
        <f>'様式D-3_S32'!BT5</f>
        <v>0</v>
      </c>
      <c r="AA42" s="96">
        <f>'様式D-3_S32'!BU5</f>
        <v>0</v>
      </c>
      <c r="AB42" s="99">
        <f>'様式D-3_S32'!BV5</f>
        <v>2.8</v>
      </c>
      <c r="AC42" s="53"/>
      <c r="AD42" s="53"/>
      <c r="AE42" s="53"/>
      <c r="AF42" s="53"/>
      <c r="AG42" s="53"/>
      <c r="AH42" s="53"/>
      <c r="AI42" s="53"/>
      <c r="AJ42" s="53"/>
    </row>
    <row r="43" spans="2:36" x14ac:dyDescent="0.15">
      <c r="B43" s="278" t="str">
        <f>'様式D-3_S33'!AV5</f>
        <v>S33</v>
      </c>
      <c r="C43" s="294">
        <f>'様式D-3_S33'!AW5</f>
        <v>8.6999999999999993</v>
      </c>
      <c r="D43" s="148" t="str">
        <f>'様式D-3_S33'!AX5</f>
        <v>Ⅱ</v>
      </c>
      <c r="E43" s="59">
        <f>'様式D-3_S33'!AY5</f>
        <v>0</v>
      </c>
      <c r="F43" s="62">
        <f>'様式D-3_S33'!AZ5</f>
        <v>0</v>
      </c>
      <c r="G43" s="62">
        <f>'様式D-3_S33'!BA5</f>
        <v>0</v>
      </c>
      <c r="H43" s="32">
        <f>'様式D-3_S33'!BB5</f>
        <v>0</v>
      </c>
      <c r="I43" s="65">
        <f>'様式D-3_S33'!BC5</f>
        <v>0</v>
      </c>
      <c r="J43" s="62">
        <f>'様式D-3_S33'!BD5</f>
        <v>0</v>
      </c>
      <c r="K43" s="62">
        <f>'様式D-3_S33'!BE5</f>
        <v>0</v>
      </c>
      <c r="L43" s="32">
        <f>'様式D-3_S33'!BF5</f>
        <v>0</v>
      </c>
      <c r="M43" s="65">
        <f>'様式D-3_S33'!BG5</f>
        <v>0</v>
      </c>
      <c r="N43" s="62">
        <f>'様式D-3_S33'!BH5</f>
        <v>0</v>
      </c>
      <c r="O43" s="62">
        <f>'様式D-3_S33'!BI5</f>
        <v>0</v>
      </c>
      <c r="P43" s="32">
        <f>'様式D-3_S33'!BJ5</f>
        <v>3</v>
      </c>
      <c r="Q43" s="94"/>
      <c r="R43" s="93"/>
      <c r="S43" s="95"/>
      <c r="T43" s="92"/>
      <c r="U43" s="75">
        <f>'様式D-3_S33'!BO5</f>
        <v>0</v>
      </c>
      <c r="V43" s="76">
        <f>'様式D-3_S33'!BP5</f>
        <v>0</v>
      </c>
      <c r="W43" s="96">
        <f>'様式D-3_S33'!BQ5</f>
        <v>0</v>
      </c>
      <c r="X43" s="77">
        <f>'様式D-3_S33'!BR5</f>
        <v>0</v>
      </c>
      <c r="Y43" s="75">
        <f>'様式D-3_S33'!BS5</f>
        <v>0</v>
      </c>
      <c r="Z43" s="76">
        <f>'様式D-3_S33'!BT5</f>
        <v>0</v>
      </c>
      <c r="AA43" s="96">
        <f>'様式D-3_S33'!BU5</f>
        <v>0</v>
      </c>
      <c r="AB43" s="99">
        <f>'様式D-3_S33'!BV5</f>
        <v>5.57</v>
      </c>
      <c r="AC43" s="53"/>
      <c r="AD43" s="53"/>
      <c r="AE43" s="53"/>
      <c r="AF43" s="53"/>
      <c r="AG43" s="53"/>
      <c r="AH43" s="53"/>
      <c r="AI43" s="53"/>
      <c r="AJ43" s="53"/>
    </row>
    <row r="44" spans="2:36" x14ac:dyDescent="0.15">
      <c r="B44" s="278" t="str">
        <f>'様式D-3_S34'!AV5</f>
        <v>S34</v>
      </c>
      <c r="C44" s="294">
        <f>'様式D-3_S34'!AW5</f>
        <v>8.6999999999999993</v>
      </c>
      <c r="D44" s="148" t="str">
        <f>'様式D-3_S34'!AX5</f>
        <v>Ⅱ</v>
      </c>
      <c r="E44" s="59">
        <f>'様式D-3_S34'!AY5</f>
        <v>0</v>
      </c>
      <c r="F44" s="62">
        <f>'様式D-3_S34'!AZ5</f>
        <v>0</v>
      </c>
      <c r="G44" s="62">
        <f>'様式D-3_S34'!BA5</f>
        <v>0</v>
      </c>
      <c r="H44" s="32">
        <f>'様式D-3_S34'!BB5</f>
        <v>0</v>
      </c>
      <c r="I44" s="65">
        <f>'様式D-3_S34'!BC5</f>
        <v>0</v>
      </c>
      <c r="J44" s="62">
        <f>'様式D-3_S34'!BD5</f>
        <v>0</v>
      </c>
      <c r="K44" s="62">
        <f>'様式D-3_S34'!BE5</f>
        <v>0</v>
      </c>
      <c r="L44" s="32">
        <f>'様式D-3_S34'!BF5</f>
        <v>1</v>
      </c>
      <c r="M44" s="65">
        <f>'様式D-3_S34'!BG5</f>
        <v>0</v>
      </c>
      <c r="N44" s="62">
        <f>'様式D-3_S34'!BH5</f>
        <v>0</v>
      </c>
      <c r="O44" s="62">
        <f>'様式D-3_S34'!BI5</f>
        <v>0</v>
      </c>
      <c r="P44" s="32">
        <f>'様式D-3_S34'!BJ5</f>
        <v>4</v>
      </c>
      <c r="Q44" s="94"/>
      <c r="R44" s="93"/>
      <c r="S44" s="95"/>
      <c r="T44" s="92"/>
      <c r="U44" s="75">
        <f>'様式D-3_S34'!BO5</f>
        <v>0</v>
      </c>
      <c r="V44" s="76">
        <f>'様式D-3_S34'!BP5</f>
        <v>0</v>
      </c>
      <c r="W44" s="96">
        <f>'様式D-3_S34'!BQ5</f>
        <v>0</v>
      </c>
      <c r="X44" s="77">
        <f>'様式D-3_S34'!BR5</f>
        <v>1.08</v>
      </c>
      <c r="Y44" s="75">
        <f>'様式D-3_S34'!BS5</f>
        <v>0</v>
      </c>
      <c r="Z44" s="76">
        <f>'様式D-3_S34'!BT5</f>
        <v>0</v>
      </c>
      <c r="AA44" s="96">
        <f>'様式D-3_S34'!BU5</f>
        <v>0</v>
      </c>
      <c r="AB44" s="99">
        <f>'様式D-3_S34'!BV5</f>
        <v>9.4499999999999993</v>
      </c>
      <c r="AC44" s="53"/>
      <c r="AD44" s="53"/>
      <c r="AE44" s="53"/>
      <c r="AF44" s="53"/>
      <c r="AG44" s="53"/>
      <c r="AH44" s="53"/>
      <c r="AI44" s="53"/>
      <c r="AJ44" s="53"/>
    </row>
    <row r="45" spans="2:36" x14ac:dyDescent="0.15">
      <c r="B45" s="278" t="str">
        <f>'様式D-3_S35'!AV5</f>
        <v>S35</v>
      </c>
      <c r="C45" s="294">
        <f>'様式D-3_S35'!AW5</f>
        <v>9.3000000000000007</v>
      </c>
      <c r="D45" s="148" t="str">
        <f>'様式D-3_S35'!AX5</f>
        <v>Ⅱ</v>
      </c>
      <c r="E45" s="59">
        <f>'様式D-3_S35'!AY5</f>
        <v>0</v>
      </c>
      <c r="F45" s="62">
        <f>'様式D-3_S35'!AZ5</f>
        <v>0</v>
      </c>
      <c r="G45" s="62">
        <f>'様式D-3_S35'!BA5</f>
        <v>0</v>
      </c>
      <c r="H45" s="32">
        <f>'様式D-3_S35'!BB5</f>
        <v>0</v>
      </c>
      <c r="I45" s="65">
        <f>'様式D-3_S35'!BC5</f>
        <v>0</v>
      </c>
      <c r="J45" s="62">
        <f>'様式D-3_S35'!BD5</f>
        <v>0</v>
      </c>
      <c r="K45" s="62">
        <f>'様式D-3_S35'!BE5</f>
        <v>0</v>
      </c>
      <c r="L45" s="32">
        <f>'様式D-3_S35'!BF5</f>
        <v>0</v>
      </c>
      <c r="M45" s="65">
        <f>'様式D-3_S35'!BG5</f>
        <v>0</v>
      </c>
      <c r="N45" s="62">
        <f>'様式D-3_S35'!BH5</f>
        <v>0</v>
      </c>
      <c r="O45" s="62">
        <f>'様式D-3_S35'!BI5</f>
        <v>0</v>
      </c>
      <c r="P45" s="32">
        <f>'様式D-3_S35'!BJ5</f>
        <v>2</v>
      </c>
      <c r="Q45" s="94"/>
      <c r="R45" s="93"/>
      <c r="S45" s="95"/>
      <c r="T45" s="92"/>
      <c r="U45" s="75">
        <f>'様式D-3_S35'!BO5</f>
        <v>0</v>
      </c>
      <c r="V45" s="76">
        <f>'様式D-3_S35'!BP5</f>
        <v>0</v>
      </c>
      <c r="W45" s="96">
        <f>'様式D-3_S35'!BQ5</f>
        <v>0</v>
      </c>
      <c r="X45" s="77">
        <f>'様式D-3_S35'!BR5</f>
        <v>0</v>
      </c>
      <c r="Y45" s="75">
        <f>'様式D-3_S35'!BS5</f>
        <v>0</v>
      </c>
      <c r="Z45" s="76">
        <f>'様式D-3_S35'!BT5</f>
        <v>0</v>
      </c>
      <c r="AA45" s="96">
        <f>'様式D-3_S35'!BU5</f>
        <v>0</v>
      </c>
      <c r="AB45" s="99">
        <f>'様式D-3_S35'!BV5</f>
        <v>6.55</v>
      </c>
      <c r="AC45" s="53"/>
      <c r="AD45" s="53"/>
      <c r="AE45" s="53"/>
      <c r="AF45" s="53"/>
      <c r="AG45" s="53"/>
      <c r="AH45" s="53"/>
      <c r="AI45" s="53"/>
      <c r="AJ45" s="53"/>
    </row>
    <row r="46" spans="2:36" x14ac:dyDescent="0.15">
      <c r="B46" s="278" t="str">
        <f>'様式D-3_S36'!AV5</f>
        <v>S36</v>
      </c>
      <c r="C46" s="294">
        <f>'様式D-3_S36'!AW5</f>
        <v>8.8000000000000007</v>
      </c>
      <c r="D46" s="148" t="str">
        <f>'様式D-3_S36'!AX5</f>
        <v>Ⅱ</v>
      </c>
      <c r="E46" s="59">
        <f>'様式D-3_S36'!AY5</f>
        <v>0</v>
      </c>
      <c r="F46" s="62">
        <f>'様式D-3_S36'!AZ5</f>
        <v>0</v>
      </c>
      <c r="G46" s="62">
        <f>'様式D-3_S36'!BA5</f>
        <v>0</v>
      </c>
      <c r="H46" s="32">
        <f>'様式D-3_S36'!BB5</f>
        <v>0</v>
      </c>
      <c r="I46" s="65">
        <f>'様式D-3_S36'!BC5</f>
        <v>0</v>
      </c>
      <c r="J46" s="62">
        <f>'様式D-3_S36'!BD5</f>
        <v>0</v>
      </c>
      <c r="K46" s="62">
        <f>'様式D-3_S36'!BE5</f>
        <v>2</v>
      </c>
      <c r="L46" s="32">
        <f>'様式D-3_S36'!BF5</f>
        <v>1</v>
      </c>
      <c r="M46" s="65">
        <f>'様式D-3_S36'!BG5</f>
        <v>0</v>
      </c>
      <c r="N46" s="62">
        <f>'様式D-3_S36'!BH5</f>
        <v>0</v>
      </c>
      <c r="O46" s="62">
        <f>'様式D-3_S36'!BI5</f>
        <v>0</v>
      </c>
      <c r="P46" s="32">
        <f>'様式D-3_S36'!BJ5</f>
        <v>1</v>
      </c>
      <c r="Q46" s="94"/>
      <c r="R46" s="93"/>
      <c r="S46" s="95"/>
      <c r="T46" s="92"/>
      <c r="U46" s="75">
        <f>'様式D-3_S36'!BO5</f>
        <v>0</v>
      </c>
      <c r="V46" s="76">
        <f>'様式D-3_S36'!BP5</f>
        <v>0</v>
      </c>
      <c r="W46" s="96">
        <f>'様式D-3_S36'!BQ5</f>
        <v>0.18</v>
      </c>
      <c r="X46" s="77">
        <f>'様式D-3_S36'!BR5</f>
        <v>0.51</v>
      </c>
      <c r="Y46" s="75">
        <f>'様式D-3_S36'!BS5</f>
        <v>0</v>
      </c>
      <c r="Z46" s="76">
        <f>'様式D-3_S36'!BT5</f>
        <v>0</v>
      </c>
      <c r="AA46" s="96">
        <f>'様式D-3_S36'!BU5</f>
        <v>0</v>
      </c>
      <c r="AB46" s="99">
        <f>'様式D-3_S36'!BV5</f>
        <v>1.55</v>
      </c>
      <c r="AC46" s="53"/>
      <c r="AD46" s="53"/>
      <c r="AE46" s="53"/>
      <c r="AF46" s="53"/>
      <c r="AG46" s="53"/>
      <c r="AH46" s="53"/>
      <c r="AI46" s="53"/>
      <c r="AJ46" s="53"/>
    </row>
    <row r="47" spans="2:36" x14ac:dyDescent="0.15">
      <c r="B47" s="278" t="str">
        <f>'様式D-3_S37'!AV5</f>
        <v>S37</v>
      </c>
      <c r="C47" s="294">
        <f>'様式D-3_S37'!AW5</f>
        <v>9</v>
      </c>
      <c r="D47" s="148" t="str">
        <f>'様式D-3_S37'!AX5</f>
        <v>Ⅱ</v>
      </c>
      <c r="E47" s="59">
        <f>'様式D-3_S37'!AY5</f>
        <v>0</v>
      </c>
      <c r="F47" s="62">
        <f>'様式D-3_S37'!AZ5</f>
        <v>0</v>
      </c>
      <c r="G47" s="62">
        <f>'様式D-3_S37'!BA5</f>
        <v>0</v>
      </c>
      <c r="H47" s="32">
        <f>'様式D-3_S37'!BB5</f>
        <v>0</v>
      </c>
      <c r="I47" s="65">
        <f>'様式D-3_S37'!BC5</f>
        <v>0</v>
      </c>
      <c r="J47" s="62">
        <f>'様式D-3_S37'!BD5</f>
        <v>0</v>
      </c>
      <c r="K47" s="62">
        <f>'様式D-3_S37'!BE5</f>
        <v>0</v>
      </c>
      <c r="L47" s="32">
        <f>'様式D-3_S37'!BF5</f>
        <v>0</v>
      </c>
      <c r="M47" s="65">
        <f>'様式D-3_S37'!BG5</f>
        <v>0</v>
      </c>
      <c r="N47" s="62">
        <f>'様式D-3_S37'!BH5</f>
        <v>0</v>
      </c>
      <c r="O47" s="62">
        <f>'様式D-3_S37'!BI5</f>
        <v>0</v>
      </c>
      <c r="P47" s="32">
        <f>'様式D-3_S37'!BJ5</f>
        <v>3</v>
      </c>
      <c r="Q47" s="94"/>
      <c r="R47" s="93"/>
      <c r="S47" s="95"/>
      <c r="T47" s="92"/>
      <c r="U47" s="75">
        <f>'様式D-3_S37'!BO5</f>
        <v>0</v>
      </c>
      <c r="V47" s="76">
        <f>'様式D-3_S37'!BP5</f>
        <v>0</v>
      </c>
      <c r="W47" s="96">
        <f>'様式D-3_S37'!BQ5</f>
        <v>0</v>
      </c>
      <c r="X47" s="77">
        <f>'様式D-3_S37'!BR5</f>
        <v>0</v>
      </c>
      <c r="Y47" s="75">
        <f>'様式D-3_S37'!BS5</f>
        <v>0</v>
      </c>
      <c r="Z47" s="76">
        <f>'様式D-3_S37'!BT5</f>
        <v>0</v>
      </c>
      <c r="AA47" s="96">
        <f>'様式D-3_S37'!BU5</f>
        <v>0</v>
      </c>
      <c r="AB47" s="99">
        <f>'様式D-3_S37'!BV5</f>
        <v>8.3699999999999992</v>
      </c>
      <c r="AC47" s="53"/>
      <c r="AD47" s="53"/>
      <c r="AE47" s="53"/>
      <c r="AF47" s="53"/>
      <c r="AG47" s="53"/>
      <c r="AH47" s="53"/>
      <c r="AI47" s="53"/>
      <c r="AJ47" s="53"/>
    </row>
    <row r="48" spans="2:36" x14ac:dyDescent="0.15">
      <c r="B48" s="278" t="str">
        <f>'様式D-3_S38'!AV5</f>
        <v>S38</v>
      </c>
      <c r="C48" s="294">
        <f>'様式D-3_S38'!AW5</f>
        <v>8.8000000000000007</v>
      </c>
      <c r="D48" s="148" t="str">
        <f>'様式D-3_S38'!AX5</f>
        <v>Ⅱ</v>
      </c>
      <c r="E48" s="59">
        <f>'様式D-3_S38'!AY5</f>
        <v>0</v>
      </c>
      <c r="F48" s="62">
        <f>'様式D-3_S38'!AZ5</f>
        <v>0</v>
      </c>
      <c r="G48" s="62">
        <f>'様式D-3_S38'!BA5</f>
        <v>0</v>
      </c>
      <c r="H48" s="32">
        <f>'様式D-3_S38'!BB5</f>
        <v>0</v>
      </c>
      <c r="I48" s="65">
        <f>'様式D-3_S38'!BC5</f>
        <v>0</v>
      </c>
      <c r="J48" s="62">
        <f>'様式D-3_S38'!BD5</f>
        <v>0</v>
      </c>
      <c r="K48" s="62">
        <f>'様式D-3_S38'!BE5</f>
        <v>0</v>
      </c>
      <c r="L48" s="32">
        <f>'様式D-3_S38'!BF5</f>
        <v>1</v>
      </c>
      <c r="M48" s="65">
        <f>'様式D-3_S38'!BG5</f>
        <v>0</v>
      </c>
      <c r="N48" s="62">
        <f>'様式D-3_S38'!BH5</f>
        <v>0</v>
      </c>
      <c r="O48" s="62">
        <f>'様式D-3_S38'!BI5</f>
        <v>0</v>
      </c>
      <c r="P48" s="32">
        <f>'様式D-3_S38'!BJ5</f>
        <v>1</v>
      </c>
      <c r="Q48" s="94"/>
      <c r="R48" s="93"/>
      <c r="S48" s="95"/>
      <c r="T48" s="92"/>
      <c r="U48" s="75">
        <f>'様式D-3_S38'!BO5</f>
        <v>0</v>
      </c>
      <c r="V48" s="76">
        <f>'様式D-3_S38'!BP5</f>
        <v>0</v>
      </c>
      <c r="W48" s="96">
        <f>'様式D-3_S38'!BQ5</f>
        <v>0</v>
      </c>
      <c r="X48" s="77">
        <f>'様式D-3_S38'!BR5</f>
        <v>1.8</v>
      </c>
      <c r="Y48" s="75">
        <f>'様式D-3_S38'!BS5</f>
        <v>0</v>
      </c>
      <c r="Z48" s="76">
        <f>'様式D-3_S38'!BT5</f>
        <v>0</v>
      </c>
      <c r="AA48" s="96">
        <f>'様式D-3_S38'!BU5</f>
        <v>0</v>
      </c>
      <c r="AB48" s="99">
        <f>'様式D-3_S38'!BV5</f>
        <v>8.68</v>
      </c>
      <c r="AC48" s="53"/>
      <c r="AD48" s="53"/>
      <c r="AE48" s="53"/>
      <c r="AF48" s="53"/>
      <c r="AG48" s="53"/>
      <c r="AH48" s="53"/>
      <c r="AI48" s="53"/>
      <c r="AJ48" s="53"/>
    </row>
    <row r="49" spans="2:36" x14ac:dyDescent="0.15">
      <c r="B49" s="278" t="str">
        <f>'様式D-3_S39'!AV5</f>
        <v>S39</v>
      </c>
      <c r="C49" s="294">
        <f>'様式D-3_S39'!AW5</f>
        <v>8.9</v>
      </c>
      <c r="D49" s="148" t="str">
        <f>'様式D-3_S39'!AX5</f>
        <v>Ⅱ</v>
      </c>
      <c r="E49" s="59">
        <f>'様式D-3_S39'!AY5</f>
        <v>0</v>
      </c>
      <c r="F49" s="62">
        <f>'様式D-3_S39'!AZ5</f>
        <v>0</v>
      </c>
      <c r="G49" s="62">
        <f>'様式D-3_S39'!BA5</f>
        <v>0</v>
      </c>
      <c r="H49" s="32">
        <f>'様式D-3_S39'!BB5</f>
        <v>0</v>
      </c>
      <c r="I49" s="65">
        <f>'様式D-3_S39'!BC5</f>
        <v>0</v>
      </c>
      <c r="J49" s="62">
        <f>'様式D-3_S39'!BD5</f>
        <v>0</v>
      </c>
      <c r="K49" s="62">
        <f>'様式D-3_S39'!BE5</f>
        <v>0</v>
      </c>
      <c r="L49" s="32">
        <f>'様式D-3_S39'!BF5</f>
        <v>2</v>
      </c>
      <c r="M49" s="65">
        <f>'様式D-3_S39'!BG5</f>
        <v>0</v>
      </c>
      <c r="N49" s="62">
        <f>'様式D-3_S39'!BH5</f>
        <v>0</v>
      </c>
      <c r="O49" s="62">
        <f>'様式D-3_S39'!BI5</f>
        <v>0</v>
      </c>
      <c r="P49" s="32">
        <f>'様式D-3_S39'!BJ5</f>
        <v>1</v>
      </c>
      <c r="Q49" s="94"/>
      <c r="R49" s="93"/>
      <c r="S49" s="95"/>
      <c r="T49" s="92"/>
      <c r="U49" s="75">
        <f>'様式D-3_S39'!BO5</f>
        <v>0</v>
      </c>
      <c r="V49" s="76">
        <f>'様式D-3_S39'!BP5</f>
        <v>0</v>
      </c>
      <c r="W49" s="96">
        <f>'様式D-3_S39'!BQ5</f>
        <v>0</v>
      </c>
      <c r="X49" s="77">
        <f>'様式D-3_S39'!BR5</f>
        <v>3.62</v>
      </c>
      <c r="Y49" s="75">
        <f>'様式D-3_S39'!BS5</f>
        <v>0</v>
      </c>
      <c r="Z49" s="76">
        <f>'様式D-3_S39'!BT5</f>
        <v>0</v>
      </c>
      <c r="AA49" s="96">
        <f>'様式D-3_S39'!BU5</f>
        <v>0</v>
      </c>
      <c r="AB49" s="99">
        <f>'様式D-3_S39'!BV5</f>
        <v>1.1499999999999999</v>
      </c>
      <c r="AC49" s="53"/>
      <c r="AD49" s="53"/>
      <c r="AE49" s="53"/>
      <c r="AF49" s="53"/>
      <c r="AG49" s="53"/>
      <c r="AH49" s="53"/>
      <c r="AI49" s="53"/>
      <c r="AJ49" s="53"/>
    </row>
    <row r="50" spans="2:36" x14ac:dyDescent="0.15">
      <c r="B50" s="278" t="str">
        <f>'様式D-3_S40'!AV5</f>
        <v>S40</v>
      </c>
      <c r="C50" s="294">
        <f>'様式D-3_S40'!AW5</f>
        <v>8.9</v>
      </c>
      <c r="D50" s="148" t="str">
        <f>'様式D-3_S40'!AX5</f>
        <v>Ⅱ</v>
      </c>
      <c r="E50" s="59">
        <f>'様式D-3_S40'!AY5</f>
        <v>0</v>
      </c>
      <c r="F50" s="62">
        <f>'様式D-3_S40'!AZ5</f>
        <v>0</v>
      </c>
      <c r="G50" s="62">
        <f>'様式D-3_S40'!BA5</f>
        <v>0</v>
      </c>
      <c r="H50" s="32">
        <f>'様式D-3_S40'!BB5</f>
        <v>0</v>
      </c>
      <c r="I50" s="65">
        <f>'様式D-3_S40'!BC5</f>
        <v>0</v>
      </c>
      <c r="J50" s="62">
        <f>'様式D-3_S40'!BD5</f>
        <v>0</v>
      </c>
      <c r="K50" s="62">
        <f>'様式D-3_S40'!BE5</f>
        <v>0</v>
      </c>
      <c r="L50" s="32">
        <f>'様式D-3_S40'!BF5</f>
        <v>2</v>
      </c>
      <c r="M50" s="65">
        <f>'様式D-3_S40'!BG5</f>
        <v>0</v>
      </c>
      <c r="N50" s="62">
        <f>'様式D-3_S40'!BH5</f>
        <v>0</v>
      </c>
      <c r="O50" s="62">
        <f>'様式D-3_S40'!BI5</f>
        <v>0</v>
      </c>
      <c r="P50" s="32">
        <f>'様式D-3_S40'!BJ5</f>
        <v>0</v>
      </c>
      <c r="Q50" s="94"/>
      <c r="R50" s="93"/>
      <c r="S50" s="95"/>
      <c r="T50" s="92"/>
      <c r="U50" s="75">
        <f>'様式D-3_S40'!BO5</f>
        <v>0</v>
      </c>
      <c r="V50" s="76">
        <f>'様式D-3_S40'!BP5</f>
        <v>0</v>
      </c>
      <c r="W50" s="96">
        <f>'様式D-3_S40'!BQ5</f>
        <v>0</v>
      </c>
      <c r="X50" s="77">
        <f>'様式D-3_S40'!BR5</f>
        <v>1.62</v>
      </c>
      <c r="Y50" s="75">
        <f>'様式D-3_S40'!BS5</f>
        <v>0</v>
      </c>
      <c r="Z50" s="76">
        <f>'様式D-3_S40'!BT5</f>
        <v>0</v>
      </c>
      <c r="AA50" s="96">
        <f>'様式D-3_S40'!BU5</f>
        <v>0</v>
      </c>
      <c r="AB50" s="99">
        <f>'様式D-3_S40'!BV5</f>
        <v>0</v>
      </c>
      <c r="AC50" s="53"/>
      <c r="AD50" s="53"/>
      <c r="AE50" s="53"/>
      <c r="AF50" s="53"/>
      <c r="AG50" s="53"/>
      <c r="AH50" s="53"/>
      <c r="AI50" s="53"/>
      <c r="AJ50" s="53"/>
    </row>
    <row r="51" spans="2:36" x14ac:dyDescent="0.15">
      <c r="B51" s="278" t="str">
        <f>'様式D-3_S41'!AV5</f>
        <v>S41</v>
      </c>
      <c r="C51" s="294">
        <f>'様式D-3_S41'!AW5</f>
        <v>9.1</v>
      </c>
      <c r="D51" s="148" t="str">
        <f>'様式D-3_S41'!AX5</f>
        <v>Ⅱ</v>
      </c>
      <c r="E51" s="59">
        <f>'様式D-3_S41'!AY5</f>
        <v>0</v>
      </c>
      <c r="F51" s="62">
        <f>'様式D-3_S41'!AZ5</f>
        <v>0</v>
      </c>
      <c r="G51" s="62">
        <f>'様式D-3_S41'!BA5</f>
        <v>0</v>
      </c>
      <c r="H51" s="32">
        <f>'様式D-3_S41'!BB5</f>
        <v>0</v>
      </c>
      <c r="I51" s="65">
        <f>'様式D-3_S41'!BC5</f>
        <v>0</v>
      </c>
      <c r="J51" s="62">
        <f>'様式D-3_S41'!BD5</f>
        <v>0</v>
      </c>
      <c r="K51" s="62">
        <f>'様式D-3_S41'!BE5</f>
        <v>0</v>
      </c>
      <c r="L51" s="32">
        <f>'様式D-3_S41'!BF5</f>
        <v>1</v>
      </c>
      <c r="M51" s="65">
        <f>'様式D-3_S41'!BG5</f>
        <v>0</v>
      </c>
      <c r="N51" s="62">
        <f>'様式D-3_S41'!BH5</f>
        <v>0</v>
      </c>
      <c r="O51" s="62">
        <f>'様式D-3_S41'!BI5</f>
        <v>0</v>
      </c>
      <c r="P51" s="32">
        <f>'様式D-3_S41'!BJ5</f>
        <v>2</v>
      </c>
      <c r="Q51" s="94"/>
      <c r="R51" s="93"/>
      <c r="S51" s="95"/>
      <c r="T51" s="92"/>
      <c r="U51" s="75">
        <f>'様式D-3_S41'!BO5</f>
        <v>0</v>
      </c>
      <c r="V51" s="76">
        <f>'様式D-3_S41'!BP5</f>
        <v>0</v>
      </c>
      <c r="W51" s="96">
        <f>'様式D-3_S41'!BQ5</f>
        <v>0</v>
      </c>
      <c r="X51" s="77">
        <f>'様式D-3_S41'!BR5</f>
        <v>0.82</v>
      </c>
      <c r="Y51" s="75">
        <f>'様式D-3_S41'!BS5</f>
        <v>0</v>
      </c>
      <c r="Z51" s="76">
        <f>'様式D-3_S41'!BT5</f>
        <v>0</v>
      </c>
      <c r="AA51" s="96">
        <f>'様式D-3_S41'!BU5</f>
        <v>0</v>
      </c>
      <c r="AB51" s="99">
        <f>'様式D-3_S41'!BV5</f>
        <v>15.16</v>
      </c>
      <c r="AC51" s="53"/>
      <c r="AD51" s="53"/>
      <c r="AE51" s="53"/>
      <c r="AF51" s="53"/>
      <c r="AG51" s="53"/>
      <c r="AH51" s="53"/>
      <c r="AI51" s="53"/>
      <c r="AJ51" s="53"/>
    </row>
    <row r="52" spans="2:36" x14ac:dyDescent="0.15">
      <c r="B52" s="278" t="str">
        <f>'様式D-3_S42'!AV5</f>
        <v>S42</v>
      </c>
      <c r="C52" s="294">
        <f>'様式D-3_S42'!AW5</f>
        <v>8.9</v>
      </c>
      <c r="D52" s="148" t="str">
        <f>'様式D-3_S42'!AX5</f>
        <v>Ⅱ</v>
      </c>
      <c r="E52" s="59">
        <f>'様式D-3_S42'!AY5</f>
        <v>0</v>
      </c>
      <c r="F52" s="62">
        <f>'様式D-3_S42'!AZ5</f>
        <v>0</v>
      </c>
      <c r="G52" s="62">
        <f>'様式D-3_S42'!BA5</f>
        <v>0</v>
      </c>
      <c r="H52" s="32">
        <f>'様式D-3_S42'!BB5</f>
        <v>0</v>
      </c>
      <c r="I52" s="65">
        <f>'様式D-3_S42'!BC5</f>
        <v>0</v>
      </c>
      <c r="J52" s="62">
        <f>'様式D-3_S42'!BD5</f>
        <v>0</v>
      </c>
      <c r="K52" s="62">
        <f>'様式D-3_S42'!BE5</f>
        <v>0</v>
      </c>
      <c r="L52" s="32">
        <f>'様式D-3_S42'!BF5</f>
        <v>2</v>
      </c>
      <c r="M52" s="65">
        <f>'様式D-3_S42'!BG5</f>
        <v>0</v>
      </c>
      <c r="N52" s="62">
        <f>'様式D-3_S42'!BH5</f>
        <v>0</v>
      </c>
      <c r="O52" s="62">
        <f>'様式D-3_S42'!BI5</f>
        <v>0</v>
      </c>
      <c r="P52" s="32">
        <f>'様式D-3_S42'!BJ5</f>
        <v>0</v>
      </c>
      <c r="Q52" s="94"/>
      <c r="R52" s="93"/>
      <c r="S52" s="95"/>
      <c r="T52" s="92"/>
      <c r="U52" s="75">
        <f>'様式D-3_S42'!BO5</f>
        <v>0</v>
      </c>
      <c r="V52" s="76">
        <f>'様式D-3_S42'!BP5</f>
        <v>0</v>
      </c>
      <c r="W52" s="96">
        <f>'様式D-3_S42'!BQ5</f>
        <v>0</v>
      </c>
      <c r="X52" s="77">
        <f>'様式D-3_S42'!BR5</f>
        <v>1.1000000000000001</v>
      </c>
      <c r="Y52" s="75">
        <f>'様式D-3_S42'!BS5</f>
        <v>0</v>
      </c>
      <c r="Z52" s="76">
        <f>'様式D-3_S42'!BT5</f>
        <v>0</v>
      </c>
      <c r="AA52" s="96">
        <f>'様式D-3_S42'!BU5</f>
        <v>0</v>
      </c>
      <c r="AB52" s="99">
        <f>'様式D-3_S42'!BV5</f>
        <v>0</v>
      </c>
      <c r="AC52" s="53"/>
      <c r="AD52" s="53"/>
      <c r="AE52" s="53"/>
      <c r="AF52" s="53"/>
      <c r="AG52" s="53"/>
      <c r="AH52" s="53"/>
      <c r="AI52" s="53"/>
      <c r="AJ52" s="53"/>
    </row>
    <row r="53" spans="2:36" x14ac:dyDescent="0.15">
      <c r="B53" s="278" t="str">
        <f>'様式D-3_S43'!AV5</f>
        <v>S43</v>
      </c>
      <c r="C53" s="294">
        <f>'様式D-3_S43'!AW5</f>
        <v>9.1</v>
      </c>
      <c r="D53" s="148" t="str">
        <f>'様式D-3_S43'!AX5</f>
        <v>Ⅰ</v>
      </c>
      <c r="E53" s="59">
        <f>'様式D-3_S43'!AY5</f>
        <v>0</v>
      </c>
      <c r="F53" s="62">
        <f>'様式D-3_S43'!AZ5</f>
        <v>0</v>
      </c>
      <c r="G53" s="62">
        <f>'様式D-3_S43'!BA5</f>
        <v>0</v>
      </c>
      <c r="H53" s="32">
        <f>'様式D-3_S43'!BB5</f>
        <v>0</v>
      </c>
      <c r="I53" s="65">
        <f>'様式D-3_S43'!BC5</f>
        <v>0</v>
      </c>
      <c r="J53" s="62">
        <f>'様式D-3_S43'!BD5</f>
        <v>0</v>
      </c>
      <c r="K53" s="62">
        <f>'様式D-3_S43'!BE5</f>
        <v>0</v>
      </c>
      <c r="L53" s="32">
        <f>'様式D-3_S43'!BF5</f>
        <v>0</v>
      </c>
      <c r="M53" s="65">
        <f>'様式D-3_S43'!BG5</f>
        <v>0</v>
      </c>
      <c r="N53" s="62">
        <f>'様式D-3_S43'!BH5</f>
        <v>0</v>
      </c>
      <c r="O53" s="62">
        <f>'様式D-3_S43'!BI5</f>
        <v>0</v>
      </c>
      <c r="P53" s="32">
        <f>'様式D-3_S43'!BJ5</f>
        <v>0</v>
      </c>
      <c r="Q53" s="94"/>
      <c r="R53" s="93"/>
      <c r="S53" s="95"/>
      <c r="T53" s="92"/>
      <c r="U53" s="75">
        <f>'様式D-3_S43'!BO5</f>
        <v>0</v>
      </c>
      <c r="V53" s="76">
        <f>'様式D-3_S43'!BP5</f>
        <v>0</v>
      </c>
      <c r="W53" s="96">
        <f>'様式D-3_S43'!BQ5</f>
        <v>0</v>
      </c>
      <c r="X53" s="77">
        <f>'様式D-3_S43'!BR5</f>
        <v>0</v>
      </c>
      <c r="Y53" s="75">
        <f>'様式D-3_S43'!BS5</f>
        <v>0</v>
      </c>
      <c r="Z53" s="76">
        <f>'様式D-3_S43'!BT5</f>
        <v>0</v>
      </c>
      <c r="AA53" s="96">
        <f>'様式D-3_S43'!BU5</f>
        <v>0</v>
      </c>
      <c r="AB53" s="99">
        <f>'様式D-3_S43'!BV5</f>
        <v>0</v>
      </c>
      <c r="AC53" s="53"/>
      <c r="AD53" s="53"/>
      <c r="AE53" s="53"/>
      <c r="AF53" s="53"/>
      <c r="AG53" s="53"/>
      <c r="AH53" s="53"/>
      <c r="AI53" s="53"/>
      <c r="AJ53" s="53"/>
    </row>
    <row r="54" spans="2:36" x14ac:dyDescent="0.15">
      <c r="B54" s="278" t="str">
        <f>'様式D-3_S44'!AV5</f>
        <v>S44</v>
      </c>
      <c r="C54" s="294">
        <f>'様式D-3_S44'!AW5</f>
        <v>6.3</v>
      </c>
      <c r="D54" s="148" t="str">
        <f>'様式D-3_S44'!AX5</f>
        <v>Ⅱ</v>
      </c>
      <c r="E54" s="59">
        <f>'様式D-3_S44'!AY5</f>
        <v>0</v>
      </c>
      <c r="F54" s="62">
        <f>'様式D-3_S44'!AZ5</f>
        <v>0</v>
      </c>
      <c r="G54" s="62">
        <f>'様式D-3_S44'!BA5</f>
        <v>0</v>
      </c>
      <c r="H54" s="32">
        <v>1</v>
      </c>
      <c r="I54" s="65">
        <f>'様式D-3_S44'!BC5</f>
        <v>0</v>
      </c>
      <c r="J54" s="62">
        <f>'様式D-3_S44'!BD5</f>
        <v>0</v>
      </c>
      <c r="K54" s="62">
        <f>'様式D-3_S44'!BE5</f>
        <v>0</v>
      </c>
      <c r="L54" s="32">
        <f>'様式D-3_S44'!BF5</f>
        <v>0</v>
      </c>
      <c r="M54" s="65">
        <f>'様式D-3_S44'!BG5</f>
        <v>0</v>
      </c>
      <c r="N54" s="62">
        <f>'様式D-3_S44'!BH5</f>
        <v>0</v>
      </c>
      <c r="O54" s="62">
        <f>'様式D-3_S44'!BI5</f>
        <v>0</v>
      </c>
      <c r="P54" s="32">
        <f>'様式D-3_S44'!BJ5</f>
        <v>1</v>
      </c>
      <c r="Q54" s="94"/>
      <c r="R54" s="93"/>
      <c r="S54" s="95"/>
      <c r="T54" s="92">
        <v>6.3</v>
      </c>
      <c r="U54" s="75">
        <f>'様式D-3_S44'!BO5</f>
        <v>0</v>
      </c>
      <c r="V54" s="76">
        <f>'様式D-3_S44'!BP5</f>
        <v>0</v>
      </c>
      <c r="W54" s="96">
        <f>'様式D-3_S44'!BQ5</f>
        <v>0</v>
      </c>
      <c r="X54" s="77">
        <f>'様式D-3_S44'!BR5</f>
        <v>0</v>
      </c>
      <c r="Y54" s="75">
        <f>'様式D-3_S44'!BS5</f>
        <v>0</v>
      </c>
      <c r="Z54" s="76">
        <f>'様式D-3_S44'!BT5</f>
        <v>0</v>
      </c>
      <c r="AA54" s="96">
        <f>'様式D-3_S44'!BU5</f>
        <v>0</v>
      </c>
      <c r="AB54" s="99">
        <f>'様式D-3_S44'!BV5</f>
        <v>2.8</v>
      </c>
      <c r="AC54" s="53"/>
      <c r="AD54" s="53"/>
      <c r="AE54" s="53"/>
      <c r="AF54" s="53"/>
      <c r="AG54" s="53"/>
      <c r="AH54" s="53"/>
      <c r="AI54" s="53"/>
      <c r="AJ54" s="53"/>
    </row>
    <row r="55" spans="2:36" x14ac:dyDescent="0.15">
      <c r="B55" s="278" t="str">
        <f>'様式D-3_PE'!AV5</f>
        <v>PE</v>
      </c>
      <c r="C55" s="294">
        <f>'様式D-3_PE'!AW5</f>
        <v>1.2</v>
      </c>
      <c r="D55" s="148" t="str">
        <f>'様式D-3_PE'!AX5</f>
        <v>Ⅰ</v>
      </c>
      <c r="E55" s="59">
        <f>'様式D-3_PE'!AY5</f>
        <v>0</v>
      </c>
      <c r="F55" s="62">
        <f>'様式D-3_PE'!AZ5</f>
        <v>0</v>
      </c>
      <c r="G55" s="62">
        <f>'様式D-3_PE'!BA5</f>
        <v>0</v>
      </c>
      <c r="H55" s="32">
        <f>'様式D-3_PE'!BB5</f>
        <v>0</v>
      </c>
      <c r="I55" s="65">
        <f>'様式D-3_PE'!BC5</f>
        <v>0</v>
      </c>
      <c r="J55" s="62">
        <f>'様式D-3_PE'!BD5</f>
        <v>0</v>
      </c>
      <c r="K55" s="62">
        <f>'様式D-3_PE'!BE5</f>
        <v>0</v>
      </c>
      <c r="L55" s="32">
        <f>'様式D-3_PE'!BF5</f>
        <v>0</v>
      </c>
      <c r="M55" s="65">
        <f>'様式D-3_PE'!BG5</f>
        <v>0</v>
      </c>
      <c r="N55" s="62">
        <f>'様式D-3_PE'!BH5</f>
        <v>0</v>
      </c>
      <c r="O55" s="62">
        <f>'様式D-3_PE'!BI5</f>
        <v>0</v>
      </c>
      <c r="P55" s="32">
        <f>'様式D-3_PE'!BJ5</f>
        <v>0</v>
      </c>
      <c r="Q55" s="94"/>
      <c r="R55" s="93"/>
      <c r="S55" s="95"/>
      <c r="T55" s="92"/>
      <c r="U55" s="75">
        <f>'様式D-3_PE'!BO5</f>
        <v>0</v>
      </c>
      <c r="V55" s="76">
        <f>'様式D-3_PE'!BP5</f>
        <v>0</v>
      </c>
      <c r="W55" s="96">
        <f>'様式D-3_PE'!BQ5</f>
        <v>0</v>
      </c>
      <c r="X55" s="77">
        <f>'様式D-3_PE'!BR5</f>
        <v>0</v>
      </c>
      <c r="Y55" s="75">
        <f>'様式D-3_PE'!BS5</f>
        <v>0</v>
      </c>
      <c r="Z55" s="76">
        <f>'様式D-3_PE'!BT5</f>
        <v>0</v>
      </c>
      <c r="AA55" s="96">
        <f>'様式D-3_PE'!BU5</f>
        <v>0</v>
      </c>
      <c r="AB55" s="99">
        <f>'様式D-3_PE'!BV5</f>
        <v>0</v>
      </c>
      <c r="AC55" s="53"/>
      <c r="AD55" s="53"/>
      <c r="AE55" s="53"/>
      <c r="AF55" s="53"/>
      <c r="AG55" s="53"/>
      <c r="AH55" s="53"/>
      <c r="AI55" s="53"/>
      <c r="AJ55" s="53"/>
    </row>
    <row r="56" spans="2:36" x14ac:dyDescent="0.15">
      <c r="B56" s="278"/>
      <c r="C56" s="294"/>
      <c r="D56" s="148"/>
      <c r="E56" s="59"/>
      <c r="F56" s="62"/>
      <c r="G56" s="62"/>
      <c r="H56" s="32"/>
      <c r="I56" s="65"/>
      <c r="J56" s="62"/>
      <c r="K56" s="62"/>
      <c r="L56" s="32"/>
      <c r="M56" s="65"/>
      <c r="N56" s="62"/>
      <c r="O56" s="62"/>
      <c r="P56" s="32"/>
      <c r="Q56" s="94"/>
      <c r="R56" s="93"/>
      <c r="S56" s="95"/>
      <c r="T56" s="92"/>
      <c r="U56" s="75"/>
      <c r="V56" s="76"/>
      <c r="W56" s="96"/>
      <c r="X56" s="77"/>
      <c r="Y56" s="75"/>
      <c r="Z56" s="76"/>
      <c r="AA56" s="96"/>
      <c r="AB56" s="99"/>
      <c r="AC56" s="53"/>
      <c r="AD56" s="53"/>
      <c r="AE56" s="53"/>
      <c r="AF56" s="53"/>
      <c r="AG56" s="53"/>
      <c r="AH56" s="53"/>
      <c r="AI56" s="53"/>
      <c r="AJ56" s="53"/>
    </row>
    <row r="57" spans="2:36" x14ac:dyDescent="0.15">
      <c r="B57" s="278"/>
      <c r="C57" s="294"/>
      <c r="D57" s="148"/>
      <c r="E57" s="59"/>
      <c r="F57" s="62"/>
      <c r="G57" s="62"/>
      <c r="H57" s="32"/>
      <c r="I57" s="65"/>
      <c r="J57" s="62"/>
      <c r="K57" s="62"/>
      <c r="L57" s="32"/>
      <c r="M57" s="65"/>
      <c r="N57" s="62"/>
      <c r="O57" s="62"/>
      <c r="P57" s="32"/>
      <c r="Q57" s="94"/>
      <c r="R57" s="93"/>
      <c r="S57" s="95"/>
      <c r="T57" s="92"/>
      <c r="U57" s="75"/>
      <c r="V57" s="76"/>
      <c r="W57" s="96"/>
      <c r="X57" s="77"/>
      <c r="Y57" s="75"/>
      <c r="Z57" s="76"/>
      <c r="AA57" s="96"/>
      <c r="AB57" s="99"/>
      <c r="AC57" s="53"/>
      <c r="AD57" s="53"/>
      <c r="AE57" s="53"/>
      <c r="AF57" s="53"/>
      <c r="AG57" s="53"/>
      <c r="AH57" s="53"/>
      <c r="AI57" s="53"/>
      <c r="AJ57" s="53"/>
    </row>
    <row r="58" spans="2:36" x14ac:dyDescent="0.15">
      <c r="B58" s="278"/>
      <c r="C58" s="279"/>
      <c r="D58" s="147"/>
      <c r="E58" s="59"/>
      <c r="F58" s="62"/>
      <c r="G58" s="62"/>
      <c r="H58" s="32"/>
      <c r="I58" s="65"/>
      <c r="J58" s="62"/>
      <c r="K58" s="62"/>
      <c r="L58" s="32"/>
      <c r="M58" s="65"/>
      <c r="N58" s="62"/>
      <c r="O58" s="62"/>
      <c r="P58" s="32"/>
      <c r="Q58" s="94"/>
      <c r="R58" s="93"/>
      <c r="S58" s="95"/>
      <c r="T58" s="92"/>
      <c r="U58" s="75"/>
      <c r="V58" s="76"/>
      <c r="W58" s="96"/>
      <c r="X58" s="77"/>
      <c r="Y58" s="75"/>
      <c r="Z58" s="76"/>
      <c r="AA58" s="96"/>
      <c r="AB58" s="99"/>
      <c r="AC58" s="53"/>
      <c r="AD58" s="53"/>
      <c r="AE58" s="53"/>
      <c r="AF58" s="53"/>
      <c r="AG58" s="53"/>
      <c r="AH58" s="53"/>
      <c r="AI58" s="53"/>
      <c r="AJ58" s="53"/>
    </row>
    <row r="59" spans="2:36" ht="12.75" thickBot="1" x14ac:dyDescent="0.2">
      <c r="B59" s="37"/>
      <c r="C59" s="91"/>
      <c r="D59" s="149"/>
      <c r="E59" s="60"/>
      <c r="F59" s="63"/>
      <c r="G59" s="63"/>
      <c r="H59" s="33"/>
      <c r="I59" s="66"/>
      <c r="J59" s="63"/>
      <c r="K59" s="63"/>
      <c r="L59" s="33"/>
      <c r="M59" s="66"/>
      <c r="N59" s="63"/>
      <c r="O59" s="63"/>
      <c r="P59" s="33"/>
      <c r="Q59" s="94"/>
      <c r="R59" s="93"/>
      <c r="S59" s="95"/>
      <c r="T59" s="92"/>
      <c r="U59" s="75"/>
      <c r="V59" s="76"/>
      <c r="W59" s="96"/>
      <c r="X59" s="77"/>
      <c r="Y59" s="75"/>
      <c r="Z59" s="76"/>
      <c r="AA59" s="97"/>
      <c r="AB59" s="100"/>
      <c r="AC59" s="53"/>
      <c r="AD59" s="53"/>
      <c r="AE59" s="53"/>
      <c r="AF59" s="53"/>
      <c r="AG59" s="53"/>
      <c r="AH59" s="53"/>
      <c r="AI59" s="53"/>
      <c r="AJ59" s="53"/>
    </row>
    <row r="60" spans="2:36" ht="15" customHeight="1" thickTop="1" x14ac:dyDescent="0.15">
      <c r="B60" s="1089" t="s">
        <v>415</v>
      </c>
      <c r="C60" s="1090"/>
      <c r="D60" s="1091"/>
      <c r="E60" s="1107">
        <f>SUM(E10:E59)</f>
        <v>0</v>
      </c>
      <c r="F60" s="1105">
        <f>SUM(F10:F59)</f>
        <v>0</v>
      </c>
      <c r="G60" s="150">
        <f>SUM(G10:G59)</f>
        <v>0</v>
      </c>
      <c r="H60" s="296">
        <f>SUM(H10:H59)</f>
        <v>3</v>
      </c>
      <c r="I60" s="1079">
        <f t="shared" ref="I60:O60" si="0">SUM(I10:I59)</f>
        <v>0</v>
      </c>
      <c r="J60" s="1105">
        <f>SUM(J10:J59)</f>
        <v>0</v>
      </c>
      <c r="K60" s="150">
        <f>SUM(K10:K59)</f>
        <v>15</v>
      </c>
      <c r="L60" s="151">
        <f>SUM(L10:L59)</f>
        <v>39</v>
      </c>
      <c r="M60" s="1079">
        <f>SUM(M10:M59)</f>
        <v>0</v>
      </c>
      <c r="N60" s="1105">
        <f t="shared" si="0"/>
        <v>0</v>
      </c>
      <c r="O60" s="152">
        <f t="shared" si="0"/>
        <v>0</v>
      </c>
      <c r="P60" s="153">
        <f t="shared" ref="P60:U60" si="1">SUM(P10:P59)</f>
        <v>73</v>
      </c>
      <c r="Q60" s="154">
        <f t="shared" si="1"/>
        <v>0</v>
      </c>
      <c r="R60" s="155">
        <f t="shared" si="1"/>
        <v>0</v>
      </c>
      <c r="S60" s="156">
        <f t="shared" si="1"/>
        <v>0</v>
      </c>
      <c r="T60" s="157">
        <f t="shared" si="1"/>
        <v>24.2</v>
      </c>
      <c r="U60" s="158">
        <f t="shared" si="1"/>
        <v>0</v>
      </c>
      <c r="V60" s="159">
        <f t="shared" ref="V60:X60" si="2">SUM(V10:V59)</f>
        <v>0</v>
      </c>
      <c r="W60" s="160">
        <f t="shared" si="2"/>
        <v>2.1500000000000004</v>
      </c>
      <c r="X60" s="161">
        <f t="shared" si="2"/>
        <v>67.339999999999975</v>
      </c>
      <c r="Y60" s="158">
        <f>SUM(Y10:Y59)</f>
        <v>0</v>
      </c>
      <c r="Z60" s="159">
        <f>SUM(Z10:Z59)</f>
        <v>0</v>
      </c>
      <c r="AA60" s="160">
        <f>SUM(AA10:AA59)</f>
        <v>0</v>
      </c>
      <c r="AB60" s="162">
        <f>SUM(AB10:AB59)</f>
        <v>206.48000000000005</v>
      </c>
      <c r="AC60" s="55"/>
      <c r="AD60" s="55"/>
      <c r="AE60" s="55"/>
      <c r="AF60" s="55"/>
      <c r="AG60" s="55"/>
      <c r="AH60" s="55"/>
      <c r="AI60" s="55"/>
    </row>
    <row r="61" spans="2:36" ht="15" customHeight="1" thickBot="1" x14ac:dyDescent="0.2">
      <c r="B61" s="1092"/>
      <c r="C61" s="1093"/>
      <c r="D61" s="1085"/>
      <c r="E61" s="1108"/>
      <c r="F61" s="1106"/>
      <c r="G61" s="1081">
        <f>G60+H60</f>
        <v>3</v>
      </c>
      <c r="H61" s="1082"/>
      <c r="I61" s="1080"/>
      <c r="J61" s="1106"/>
      <c r="K61" s="1083">
        <f>K60+L60</f>
        <v>54</v>
      </c>
      <c r="L61" s="1082"/>
      <c r="M61" s="1080"/>
      <c r="N61" s="1106"/>
      <c r="O61" s="1084">
        <f>O60+P60</f>
        <v>73</v>
      </c>
      <c r="P61" s="1085"/>
      <c r="Q61" s="1086"/>
      <c r="R61" s="1087"/>
      <c r="S61" s="1087"/>
      <c r="T61" s="1087"/>
      <c r="U61" s="1087"/>
      <c r="V61" s="1087"/>
      <c r="W61" s="1087"/>
      <c r="X61" s="1087"/>
      <c r="Y61" s="1087"/>
      <c r="Z61" s="1087"/>
      <c r="AA61" s="1087"/>
      <c r="AB61" s="1088"/>
    </row>
    <row r="62" spans="2:36" x14ac:dyDescent="0.15">
      <c r="B62" s="120" t="s">
        <v>416</v>
      </c>
      <c r="C62" s="30"/>
      <c r="D62" s="30"/>
      <c r="E62" s="31"/>
      <c r="F62" s="31"/>
      <c r="G62" s="31"/>
      <c r="H62" s="31"/>
      <c r="I62" s="31"/>
      <c r="J62" s="31"/>
      <c r="K62" s="31"/>
      <c r="L62" s="31"/>
      <c r="M62" s="31"/>
      <c r="N62" s="31"/>
      <c r="O62" s="31"/>
      <c r="P62" s="31"/>
      <c r="Q62" s="31"/>
      <c r="R62" s="31"/>
      <c r="S62" s="31"/>
      <c r="T62" s="31"/>
      <c r="U62" s="31"/>
      <c r="V62" s="31"/>
      <c r="W62" s="31"/>
      <c r="X62" s="31"/>
      <c r="Y62" s="31"/>
      <c r="Z62" s="31"/>
      <c r="AA62" s="31"/>
      <c r="AB62" s="31"/>
    </row>
    <row r="63" spans="2:36" x14ac:dyDescent="0.15">
      <c r="B63" s="120" t="s">
        <v>417</v>
      </c>
      <c r="C63" s="30"/>
      <c r="D63" s="30"/>
      <c r="E63" s="31"/>
      <c r="F63" s="31"/>
      <c r="G63" s="31"/>
      <c r="H63" s="31"/>
      <c r="I63" s="31"/>
      <c r="J63" s="31"/>
      <c r="K63" s="31"/>
      <c r="L63" s="31"/>
      <c r="M63" s="31"/>
      <c r="N63" s="31"/>
      <c r="O63" s="31"/>
      <c r="P63" s="31"/>
      <c r="Q63" s="31"/>
      <c r="R63" s="31"/>
      <c r="S63" s="31"/>
      <c r="T63" s="31"/>
      <c r="U63" s="31"/>
      <c r="V63" s="31"/>
      <c r="W63" s="31"/>
      <c r="X63" s="31"/>
      <c r="Y63" s="31"/>
      <c r="Z63" s="31"/>
      <c r="AA63" s="31"/>
      <c r="AB63" s="31"/>
    </row>
    <row r="64" spans="2:36" x14ac:dyDescent="0.15">
      <c r="B64" s="120" t="s">
        <v>418</v>
      </c>
      <c r="C64" s="30"/>
      <c r="D64" s="30"/>
      <c r="E64" s="31"/>
      <c r="F64" s="31"/>
      <c r="G64" s="31"/>
      <c r="H64" s="31"/>
      <c r="I64" s="31"/>
      <c r="J64" s="31"/>
      <c r="K64" s="31"/>
      <c r="L64" s="31"/>
      <c r="M64" s="31"/>
      <c r="N64" s="31"/>
      <c r="O64" s="31"/>
      <c r="P64" s="31"/>
      <c r="Q64" s="31"/>
      <c r="R64" s="31"/>
      <c r="S64" s="31"/>
      <c r="T64" s="31"/>
      <c r="U64" s="31"/>
      <c r="V64" s="31"/>
      <c r="W64" s="31"/>
      <c r="X64" s="31"/>
      <c r="Y64" s="31"/>
      <c r="Z64" s="31"/>
      <c r="AA64" s="31"/>
      <c r="AB64" s="31"/>
    </row>
    <row r="65" spans="2:28" x14ac:dyDescent="0.15">
      <c r="B65" s="120" t="s">
        <v>419</v>
      </c>
      <c r="C65" s="30"/>
      <c r="D65" s="30"/>
      <c r="E65" s="31"/>
      <c r="F65" s="31"/>
      <c r="G65" s="31"/>
      <c r="H65" s="31"/>
      <c r="I65" s="31"/>
      <c r="J65" s="31"/>
      <c r="K65" s="31"/>
      <c r="L65" s="31"/>
      <c r="M65" s="31"/>
      <c r="N65" s="31"/>
      <c r="O65" s="31"/>
      <c r="P65" s="31"/>
      <c r="Q65" s="31"/>
      <c r="R65" s="31"/>
      <c r="S65" s="31"/>
      <c r="T65" s="31"/>
      <c r="U65" s="31"/>
      <c r="V65" s="31"/>
      <c r="W65" s="31"/>
      <c r="X65" s="31"/>
      <c r="Y65" s="31"/>
      <c r="Z65" s="31"/>
      <c r="AA65" s="31"/>
      <c r="AB65" s="31"/>
    </row>
    <row r="66" spans="2:28" x14ac:dyDescent="0.15">
      <c r="B66" s="120" t="s">
        <v>420</v>
      </c>
      <c r="C66" s="30"/>
      <c r="D66" s="30"/>
      <c r="E66" s="31"/>
      <c r="F66" s="31"/>
      <c r="G66" s="31"/>
      <c r="H66" s="31"/>
      <c r="I66" s="31"/>
      <c r="J66" s="31"/>
      <c r="K66" s="31"/>
      <c r="L66" s="31"/>
      <c r="M66" s="31"/>
      <c r="N66" s="31"/>
      <c r="O66" s="31"/>
      <c r="P66" s="31"/>
      <c r="Q66" s="31"/>
      <c r="R66" s="31"/>
      <c r="S66" s="31"/>
      <c r="T66" s="31"/>
      <c r="U66" s="31"/>
      <c r="V66" s="31"/>
      <c r="W66" s="31"/>
      <c r="X66" s="31"/>
      <c r="Y66" s="31"/>
      <c r="Z66" s="31"/>
      <c r="AA66" s="31"/>
      <c r="AB66" s="31"/>
    </row>
    <row r="67" spans="2:28" x14ac:dyDescent="0.15">
      <c r="F67" s="30"/>
      <c r="G67" s="31"/>
      <c r="H67" s="31"/>
      <c r="I67" s="31"/>
      <c r="J67" s="31"/>
      <c r="K67" s="31"/>
      <c r="L67" s="31"/>
      <c r="M67" s="31"/>
      <c r="N67" s="31"/>
      <c r="O67" s="31"/>
      <c r="P67" s="31"/>
      <c r="Q67" s="31"/>
      <c r="R67" s="31"/>
      <c r="S67" s="31"/>
      <c r="T67" s="31"/>
      <c r="U67" s="31"/>
      <c r="V67" s="31"/>
      <c r="W67" s="31"/>
      <c r="X67" s="31"/>
    </row>
  </sheetData>
  <mergeCells count="40">
    <mergeCell ref="B60:D61"/>
    <mergeCell ref="M8:P8"/>
    <mergeCell ref="Q6:AB6"/>
    <mergeCell ref="U7:AB7"/>
    <mergeCell ref="L3:N3"/>
    <mergeCell ref="O3:S3"/>
    <mergeCell ref="V2:X3"/>
    <mergeCell ref="U8:X8"/>
    <mergeCell ref="Y8:AB8"/>
    <mergeCell ref="B4:Y4"/>
    <mergeCell ref="B5:AB5"/>
    <mergeCell ref="N60:N61"/>
    <mergeCell ref="E60:E61"/>
    <mergeCell ref="F60:F61"/>
    <mergeCell ref="I60:I61"/>
    <mergeCell ref="J60:J61"/>
    <mergeCell ref="M60:M61"/>
    <mergeCell ref="G61:H61"/>
    <mergeCell ref="K61:L61"/>
    <mergeCell ref="O61:P61"/>
    <mergeCell ref="Q61:AB61"/>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2"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8"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 D12:D59</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1989-8C8C-44A2-A3C9-AE148246E787}">
  <sheetPr>
    <pageSetUpPr fitToPage="1"/>
  </sheetPr>
  <dimension ref="A1:AJ51"/>
  <sheetViews>
    <sheetView showGridLines="0" showZeros="0" view="pageBreakPreview" topLeftCell="A14" zoomScaleNormal="85" zoomScaleSheetLayoutView="100" workbookViewId="0">
      <selection activeCell="Q45" sqref="Q45:AB45"/>
    </sheetView>
  </sheetViews>
  <sheetFormatPr defaultColWidth="9" defaultRowHeight="12" x14ac:dyDescent="0.15"/>
  <cols>
    <col min="1" max="1" width="2.75" style="117" customWidth="1"/>
    <col min="2" max="3" width="5.75" style="119" customWidth="1"/>
    <col min="4" max="4" width="5.625" style="119" customWidth="1"/>
    <col min="5" max="16" width="4.75" style="117" customWidth="1"/>
    <col min="17" max="28" width="6.375" style="117" customWidth="1"/>
    <col min="29" max="29" width="4" style="117" customWidth="1"/>
    <col min="30" max="16384" width="9" style="117"/>
  </cols>
  <sheetData>
    <row r="1" spans="1:36" ht="20.25" customHeight="1" x14ac:dyDescent="0.15">
      <c r="B1" s="118" t="s">
        <v>406</v>
      </c>
      <c r="C1" s="30"/>
      <c r="D1" s="30"/>
      <c r="E1" s="31"/>
      <c r="F1" s="31"/>
      <c r="G1" s="31"/>
      <c r="H1" s="31"/>
      <c r="I1" s="31"/>
      <c r="J1" s="31"/>
      <c r="K1" s="31"/>
      <c r="L1" s="31"/>
      <c r="M1" s="31"/>
      <c r="N1" s="31"/>
      <c r="O1" s="31"/>
      <c r="P1" s="31"/>
      <c r="Q1" s="31"/>
      <c r="R1" s="31"/>
      <c r="S1" s="31"/>
      <c r="T1" s="31"/>
      <c r="U1" s="31"/>
      <c r="V1" s="31"/>
      <c r="W1" s="31"/>
      <c r="X1" s="31"/>
      <c r="Y1" s="31"/>
      <c r="Z1" s="31"/>
      <c r="AA1" s="31"/>
      <c r="AB1" s="31"/>
      <c r="AC1" s="31"/>
    </row>
    <row r="2" spans="1:36" x14ac:dyDescent="0.15">
      <c r="B2" s="1061" t="s">
        <v>407</v>
      </c>
      <c r="C2" s="1061"/>
      <c r="D2" s="1061"/>
      <c r="E2" s="1061"/>
      <c r="F2" s="1058" t="str">
        <f>'様式A-1'!D3</f>
        <v>ムクノトンネル　クダリ</v>
      </c>
      <c r="G2" s="1058"/>
      <c r="H2" s="1058"/>
      <c r="I2" s="1058"/>
      <c r="J2" s="1058"/>
      <c r="K2" s="1058"/>
      <c r="L2" s="1059" t="s">
        <v>408</v>
      </c>
      <c r="M2" s="1059"/>
      <c r="N2" s="1059"/>
      <c r="O2" s="1058" t="str">
        <f>'様式A-1'!J3</f>
        <v>山口県道57号下関港線（下り）</v>
      </c>
      <c r="P2" s="1058"/>
      <c r="Q2" s="1058"/>
      <c r="R2" s="1058"/>
      <c r="S2" s="1058"/>
      <c r="T2" s="1054" t="s">
        <v>307</v>
      </c>
      <c r="U2" s="1055"/>
      <c r="V2" s="1098" t="str">
        <f>'様式B (1)'!S3</f>
        <v>アジア航測株式会社</v>
      </c>
      <c r="W2" s="1099"/>
      <c r="X2" s="1099"/>
      <c r="Y2" s="1067" t="s">
        <v>409</v>
      </c>
      <c r="Z2" s="1047">
        <f>'様式B (1)'!P2</f>
        <v>45890</v>
      </c>
      <c r="AA2" s="1048"/>
      <c r="AB2" s="1049"/>
    </row>
    <row r="3" spans="1:36" ht="12" customHeight="1" x14ac:dyDescent="0.15">
      <c r="A3" s="117" t="s">
        <v>410</v>
      </c>
      <c r="B3" s="1053" t="s">
        <v>411</v>
      </c>
      <c r="C3" s="1053"/>
      <c r="D3" s="1053"/>
      <c r="E3" s="1053"/>
      <c r="F3" s="1060" t="str">
        <f>'様式A-1'!D4</f>
        <v>椋野トンネル（下り）</v>
      </c>
      <c r="G3" s="1060"/>
      <c r="H3" s="1060"/>
      <c r="I3" s="1060"/>
      <c r="J3" s="1060"/>
      <c r="K3" s="1060"/>
      <c r="L3" s="1059" t="s">
        <v>412</v>
      </c>
      <c r="M3" s="1059"/>
      <c r="N3" s="1059"/>
      <c r="O3" s="1097" t="str">
        <f>'様式A-1'!R3</f>
        <v>山口県
下関土木建築事務所</v>
      </c>
      <c r="P3" s="1097"/>
      <c r="Q3" s="1097"/>
      <c r="R3" s="1097"/>
      <c r="S3" s="1097"/>
      <c r="T3" s="1056"/>
      <c r="U3" s="1057"/>
      <c r="V3" s="1100"/>
      <c r="W3" s="1101"/>
      <c r="X3" s="1101"/>
      <c r="Y3" s="1068"/>
      <c r="Z3" s="1050"/>
      <c r="AA3" s="1051"/>
      <c r="AB3" s="1052"/>
    </row>
    <row r="4" spans="1:36" ht="12" customHeight="1" x14ac:dyDescent="0.15">
      <c r="B4" s="1098"/>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22"/>
      <c r="AA4" s="56"/>
      <c r="AB4" s="123"/>
      <c r="AC4" s="57"/>
      <c r="AD4" s="265"/>
      <c r="AE4" s="265"/>
      <c r="AF4" s="265"/>
      <c r="AG4" s="265"/>
      <c r="AH4" s="265"/>
      <c r="AI4" s="265"/>
      <c r="AJ4" s="265"/>
    </row>
    <row r="5" spans="1:36" ht="12.75" customHeight="1" thickBot="1" x14ac:dyDescent="0.2">
      <c r="B5" s="1102" t="s">
        <v>413</v>
      </c>
      <c r="C5" s="1103"/>
      <c r="D5" s="1103"/>
      <c r="E5" s="1103"/>
      <c r="F5" s="1103"/>
      <c r="G5" s="1103"/>
      <c r="H5" s="1103"/>
      <c r="I5" s="1103"/>
      <c r="J5" s="1103"/>
      <c r="K5" s="1103"/>
      <c r="L5" s="1103"/>
      <c r="M5" s="1103"/>
      <c r="N5" s="1103"/>
      <c r="O5" s="1103"/>
      <c r="P5" s="1103"/>
      <c r="Q5" s="1103"/>
      <c r="R5" s="1103"/>
      <c r="S5" s="1103"/>
      <c r="T5" s="1103"/>
      <c r="U5" s="1103"/>
      <c r="V5" s="1103"/>
      <c r="W5" s="1103"/>
      <c r="X5" s="1103"/>
      <c r="Y5" s="1103"/>
      <c r="Z5" s="1103"/>
      <c r="AA5" s="1103"/>
      <c r="AB5" s="1104"/>
      <c r="AC5" s="31"/>
      <c r="AD5" s="265"/>
      <c r="AE5" s="265"/>
      <c r="AF5" s="265"/>
      <c r="AG5" s="265"/>
      <c r="AH5" s="265"/>
      <c r="AI5" s="265"/>
      <c r="AJ5" s="265"/>
    </row>
    <row r="6" spans="1:36" ht="13.5" customHeight="1" x14ac:dyDescent="0.15">
      <c r="B6" s="1074" t="s">
        <v>346</v>
      </c>
      <c r="C6" s="1075"/>
      <c r="D6" s="1076"/>
      <c r="E6" s="1077" t="s">
        <v>347</v>
      </c>
      <c r="F6" s="1078"/>
      <c r="G6" s="1078"/>
      <c r="H6" s="1078"/>
      <c r="I6" s="1078"/>
      <c r="J6" s="1078"/>
      <c r="K6" s="1078"/>
      <c r="L6" s="1078"/>
      <c r="M6" s="1078"/>
      <c r="N6" s="1078"/>
      <c r="O6" s="1078"/>
      <c r="P6" s="1078"/>
      <c r="Q6" s="1077" t="s">
        <v>348</v>
      </c>
      <c r="R6" s="1078"/>
      <c r="S6" s="1078"/>
      <c r="T6" s="1078"/>
      <c r="U6" s="1078"/>
      <c r="V6" s="1078"/>
      <c r="W6" s="1078"/>
      <c r="X6" s="1078"/>
      <c r="Y6" s="1078"/>
      <c r="Z6" s="1078"/>
      <c r="AA6" s="1078"/>
      <c r="AB6" s="1094"/>
      <c r="AC6" s="54"/>
      <c r="AD6" s="54"/>
    </row>
    <row r="7" spans="1:36" ht="13.5" x14ac:dyDescent="0.15">
      <c r="B7" s="1064" t="s">
        <v>349</v>
      </c>
      <c r="C7" s="1069" t="s">
        <v>350</v>
      </c>
      <c r="D7" s="1072" t="s">
        <v>351</v>
      </c>
      <c r="E7" s="1062" t="s">
        <v>414</v>
      </c>
      <c r="F7" s="1063"/>
      <c r="G7" s="1063"/>
      <c r="H7" s="1063"/>
      <c r="I7" s="1063"/>
      <c r="J7" s="1063"/>
      <c r="K7" s="1063"/>
      <c r="L7" s="1063"/>
      <c r="M7" s="1063"/>
      <c r="N7" s="1063"/>
      <c r="O7" s="1063"/>
      <c r="P7" s="1066"/>
      <c r="Q7" s="1062" t="s">
        <v>353</v>
      </c>
      <c r="R7" s="1063"/>
      <c r="S7" s="1063"/>
      <c r="T7" s="1063"/>
      <c r="U7" s="1095" t="s">
        <v>354</v>
      </c>
      <c r="V7" s="1063"/>
      <c r="W7" s="1063"/>
      <c r="X7" s="1063"/>
      <c r="Y7" s="1063"/>
      <c r="Z7" s="1063"/>
      <c r="AA7" s="1063"/>
      <c r="AB7" s="1096"/>
      <c r="AC7" s="54"/>
      <c r="AD7" s="54"/>
    </row>
    <row r="8" spans="1:36" ht="13.5" x14ac:dyDescent="0.15">
      <c r="B8" s="1064"/>
      <c r="C8" s="1070"/>
      <c r="D8" s="1072"/>
      <c r="E8" s="1062" t="s">
        <v>356</v>
      </c>
      <c r="F8" s="1063"/>
      <c r="G8" s="1063"/>
      <c r="H8" s="1066"/>
      <c r="I8" s="1063" t="s">
        <v>357</v>
      </c>
      <c r="J8" s="1063"/>
      <c r="K8" s="1063"/>
      <c r="L8" s="1066"/>
      <c r="M8" s="1063" t="s">
        <v>358</v>
      </c>
      <c r="N8" s="1063"/>
      <c r="O8" s="1063"/>
      <c r="P8" s="1066"/>
      <c r="Q8" s="1062" t="s">
        <v>359</v>
      </c>
      <c r="R8" s="1063"/>
      <c r="S8" s="1063"/>
      <c r="T8" s="1063"/>
      <c r="U8" s="1095" t="s">
        <v>357</v>
      </c>
      <c r="V8" s="1063"/>
      <c r="W8" s="1063"/>
      <c r="X8" s="1063"/>
      <c r="Y8" s="1095" t="s">
        <v>358</v>
      </c>
      <c r="Z8" s="1063"/>
      <c r="AA8" s="1063"/>
      <c r="AB8" s="1096"/>
      <c r="AC8" s="53"/>
      <c r="AD8" s="53"/>
      <c r="AE8" s="53"/>
      <c r="AF8" s="53"/>
      <c r="AG8" s="53"/>
      <c r="AH8" s="53"/>
      <c r="AI8" s="53"/>
      <c r="AJ8" s="53"/>
    </row>
    <row r="9" spans="1:36" s="119" customFormat="1" x14ac:dyDescent="0.15">
      <c r="B9" s="1065"/>
      <c r="C9" s="1071"/>
      <c r="D9" s="1073"/>
      <c r="E9" s="58" t="s">
        <v>360</v>
      </c>
      <c r="F9" s="61" t="s">
        <v>361</v>
      </c>
      <c r="G9" s="61" t="s">
        <v>362</v>
      </c>
      <c r="H9" s="263" t="s">
        <v>363</v>
      </c>
      <c r="I9" s="64" t="s">
        <v>360</v>
      </c>
      <c r="J9" s="61" t="s">
        <v>361</v>
      </c>
      <c r="K9" s="61" t="s">
        <v>362</v>
      </c>
      <c r="L9" s="263" t="s">
        <v>363</v>
      </c>
      <c r="M9" s="64" t="s">
        <v>360</v>
      </c>
      <c r="N9" s="61" t="s">
        <v>361</v>
      </c>
      <c r="O9" s="61" t="s">
        <v>362</v>
      </c>
      <c r="P9" s="263" t="s">
        <v>363</v>
      </c>
      <c r="Q9" s="261" t="s">
        <v>360</v>
      </c>
      <c r="R9" s="74" t="s">
        <v>361</v>
      </c>
      <c r="S9" s="61" t="s">
        <v>362</v>
      </c>
      <c r="T9" s="262" t="s">
        <v>363</v>
      </c>
      <c r="U9" s="264" t="s">
        <v>360</v>
      </c>
      <c r="V9" s="74" t="s">
        <v>361</v>
      </c>
      <c r="W9" s="61" t="s">
        <v>362</v>
      </c>
      <c r="X9" s="262" t="s">
        <v>363</v>
      </c>
      <c r="Y9" s="264" t="s">
        <v>360</v>
      </c>
      <c r="Z9" s="74" t="s">
        <v>361</v>
      </c>
      <c r="AA9" s="61" t="s">
        <v>362</v>
      </c>
      <c r="AB9" s="98" t="s">
        <v>363</v>
      </c>
      <c r="AC9" s="53"/>
      <c r="AD9" s="53"/>
      <c r="AE9" s="53"/>
      <c r="AF9" s="53"/>
      <c r="AG9" s="53"/>
      <c r="AH9" s="53"/>
      <c r="AI9" s="53"/>
      <c r="AJ9" s="53"/>
    </row>
    <row r="10" spans="1:36" x14ac:dyDescent="0.15">
      <c r="B10" s="278" t="str">
        <f>'様式D-3_PS'!AV5</f>
        <v>PS</v>
      </c>
      <c r="C10" s="279">
        <f>'様式D-3_PS'!AW5</f>
        <v>2.5</v>
      </c>
      <c r="D10" s="280" t="str">
        <f>'様式D-3_PS'!AX5</f>
        <v>Ⅱ</v>
      </c>
      <c r="E10" s="59">
        <f>'様式D-3_PS'!AY5</f>
        <v>0</v>
      </c>
      <c r="F10" s="62">
        <f>'様式D-3_PS'!AZ5</f>
        <v>0</v>
      </c>
      <c r="G10" s="62">
        <f>'様式D-3_PS'!BA5</f>
        <v>0</v>
      </c>
      <c r="H10" s="281">
        <f>'様式D-3_PS'!BB5</f>
        <v>0</v>
      </c>
      <c r="I10" s="282">
        <f>'様式D-3_PS'!BC5</f>
        <v>0</v>
      </c>
      <c r="J10" s="62">
        <f>'様式D-3_PS'!BD5</f>
        <v>0</v>
      </c>
      <c r="K10" s="62">
        <f>'様式D-3_PS'!BE5</f>
        <v>1</v>
      </c>
      <c r="L10" s="281">
        <f>'様式D-3_PS'!BF5</f>
        <v>0</v>
      </c>
      <c r="M10" s="282">
        <f>'様式D-3_PS'!BG5</f>
        <v>0</v>
      </c>
      <c r="N10" s="62">
        <f>'様式D-3_PS'!BH5</f>
        <v>0</v>
      </c>
      <c r="O10" s="62">
        <f>'様式D-3_PS'!BI5</f>
        <v>0</v>
      </c>
      <c r="P10" s="307">
        <f>'様式D-3_PS'!BJ5</f>
        <v>0</v>
      </c>
      <c r="Q10" s="308" t="str">
        <f>'様式D-3_PS'!BK5</f>
        <v/>
      </c>
      <c r="R10" s="286" t="str">
        <f>'様式D-3_PS'!BL5</f>
        <v/>
      </c>
      <c r="S10" s="286" t="str">
        <f>'様式D-3_PS'!BM5</f>
        <v/>
      </c>
      <c r="T10" s="287" t="str">
        <f>'様式D-3_PS'!BN5</f>
        <v/>
      </c>
      <c r="U10" s="286">
        <f>'様式D-3_PS'!BO5</f>
        <v>0</v>
      </c>
      <c r="V10" s="96">
        <f>'様式D-3_PS'!BP5</f>
        <v>0</v>
      </c>
      <c r="W10" s="96">
        <f>'様式D-3_PS'!BQ5</f>
        <v>1.1599999999999999</v>
      </c>
      <c r="X10" s="287">
        <f>'様式D-3_PS'!BR5</f>
        <v>0</v>
      </c>
      <c r="Y10" s="286">
        <f>'様式D-3_PS'!BS5</f>
        <v>0</v>
      </c>
      <c r="Z10" s="96">
        <f>'様式D-3_PS'!BT5</f>
        <v>0</v>
      </c>
      <c r="AA10" s="96">
        <f>'様式D-3_PS'!BU5</f>
        <v>0</v>
      </c>
      <c r="AB10" s="288">
        <f>'様式D-3_PS'!BV5</f>
        <v>0</v>
      </c>
      <c r="AC10" s="53"/>
      <c r="AD10" s="53"/>
      <c r="AE10" s="53"/>
      <c r="AF10" s="53"/>
      <c r="AG10" s="53"/>
      <c r="AH10" s="53"/>
      <c r="AI10" s="53"/>
      <c r="AJ10" s="53"/>
    </row>
    <row r="11" spans="1:36" x14ac:dyDescent="0.15">
      <c r="B11" s="289" t="str">
        <f>'様式D-3_S01'!AV5</f>
        <v>S1</v>
      </c>
      <c r="C11" s="290">
        <f>'様式D-3_S01'!AW5</f>
        <v>9</v>
      </c>
      <c r="D11" s="291" t="str">
        <f>'様式D-3_S01'!AX5</f>
        <v>Ⅱ</v>
      </c>
      <c r="E11" s="59">
        <f>'様式D-3_S01'!AY5</f>
        <v>0</v>
      </c>
      <c r="F11" s="62">
        <f>'様式D-3_S01'!AZ5</f>
        <v>0</v>
      </c>
      <c r="G11" s="62">
        <f>'様式D-3_S01'!BA5</f>
        <v>0</v>
      </c>
      <c r="H11" s="281">
        <f>'様式D-3_S01'!BB5</f>
        <v>0</v>
      </c>
      <c r="I11" s="282">
        <f>'様式D-3_S01'!BC5</f>
        <v>0</v>
      </c>
      <c r="J11" s="62">
        <f>'様式D-3_S01'!BD5</f>
        <v>0</v>
      </c>
      <c r="K11" s="62">
        <f>'様式D-3_S01'!BE5</f>
        <v>0</v>
      </c>
      <c r="L11" s="281">
        <f>'様式D-3_S01'!BF5</f>
        <v>2</v>
      </c>
      <c r="M11" s="282">
        <f>'様式D-3_S01'!BG5</f>
        <v>0</v>
      </c>
      <c r="N11" s="62">
        <f>'様式D-3_S01'!BH5</f>
        <v>0</v>
      </c>
      <c r="O11" s="62">
        <f>'様式D-3_S01'!BI5</f>
        <v>0</v>
      </c>
      <c r="P11" s="307">
        <f>'様式D-3_S01'!BJ5</f>
        <v>1</v>
      </c>
      <c r="Q11" s="312">
        <f>'様式D-3_S01'!BK5</f>
        <v>0</v>
      </c>
      <c r="R11" s="295" t="str">
        <f>'様式D-3_S01'!BL5</f>
        <v/>
      </c>
      <c r="S11" s="295" t="str">
        <f>'様式D-3_S01'!BM5</f>
        <v/>
      </c>
      <c r="T11" s="314" t="str">
        <f>'様式D-3_S01'!BN5</f>
        <v/>
      </c>
      <c r="U11" s="309">
        <f>'様式D-3_S01'!BO5</f>
        <v>0</v>
      </c>
      <c r="V11" s="96">
        <f>'様式D-3_S01'!BP5</f>
        <v>0</v>
      </c>
      <c r="W11" s="96">
        <f>'様式D-3_S01'!BQ5</f>
        <v>0</v>
      </c>
      <c r="X11" s="288">
        <f>'様式D-3_S01'!BR5</f>
        <v>1.6</v>
      </c>
      <c r="Y11" s="286">
        <f>'様式D-3_S01'!BS5</f>
        <v>0</v>
      </c>
      <c r="Z11" s="96">
        <f>'様式D-3_S01'!BT5</f>
        <v>0</v>
      </c>
      <c r="AA11" s="96">
        <f>'様式D-3_S01'!BU5</f>
        <v>0</v>
      </c>
      <c r="AB11" s="99">
        <f>'様式D-3_S01'!BV5</f>
        <v>4.45</v>
      </c>
      <c r="AC11" s="53"/>
      <c r="AD11" s="53"/>
      <c r="AE11" s="53"/>
      <c r="AF11" s="53"/>
      <c r="AG11" s="53"/>
      <c r="AH11" s="53"/>
      <c r="AI11" s="53"/>
      <c r="AJ11" s="53"/>
    </row>
    <row r="12" spans="1:36" x14ac:dyDescent="0.15">
      <c r="B12" s="278" t="str">
        <f>'様式D-3_S02'!AV5</f>
        <v>S2</v>
      </c>
      <c r="C12" s="294">
        <f>'様式D-3_S02'!AW5</f>
        <v>8.8000000000000007</v>
      </c>
      <c r="D12" s="280" t="str">
        <f>'様式D-3_S02'!AX5</f>
        <v>Ⅱ</v>
      </c>
      <c r="E12" s="59">
        <f>'様式D-3_S02'!AY5</f>
        <v>0</v>
      </c>
      <c r="F12" s="62">
        <f>'様式D-3_S02'!AZ5</f>
        <v>0</v>
      </c>
      <c r="G12" s="62">
        <f>'様式D-3_S02'!BA5</f>
        <v>0</v>
      </c>
      <c r="H12" s="281">
        <f>'様式D-3_S02'!BB5</f>
        <v>0</v>
      </c>
      <c r="I12" s="282">
        <f>'様式D-3_S02'!BC5</f>
        <v>0</v>
      </c>
      <c r="J12" s="62">
        <f>'様式D-3_S02'!BD5</f>
        <v>0</v>
      </c>
      <c r="K12" s="62">
        <f>'様式D-3_S02'!BE5</f>
        <v>0</v>
      </c>
      <c r="L12" s="281">
        <f>'様式D-3_S02'!BF5</f>
        <v>1</v>
      </c>
      <c r="M12" s="282">
        <f>'様式D-3_S02'!BG5</f>
        <v>0</v>
      </c>
      <c r="N12" s="62">
        <f>'様式D-3_S02'!BH5</f>
        <v>0</v>
      </c>
      <c r="O12" s="62">
        <f>'様式D-3_S02'!BI5</f>
        <v>0</v>
      </c>
      <c r="P12" s="307">
        <f>'様式D-3_S02'!BJ5</f>
        <v>0</v>
      </c>
      <c r="Q12" s="312" t="str">
        <f>'様式D-3_S02'!BK5</f>
        <v/>
      </c>
      <c r="R12" s="295" t="str">
        <f>'様式D-3_S02'!BL5</f>
        <v/>
      </c>
      <c r="S12" s="295" t="str">
        <f>'様式D-3_S02'!BM5</f>
        <v/>
      </c>
      <c r="T12" s="314" t="str">
        <f>'様式D-3_S02'!BN5</f>
        <v/>
      </c>
      <c r="U12" s="309">
        <f>'様式D-3_S02'!BO5</f>
        <v>0</v>
      </c>
      <c r="V12" s="96">
        <f>'様式D-3_S02'!BP5</f>
        <v>0</v>
      </c>
      <c r="W12" s="96">
        <f>'様式D-3_S02'!BQ5</f>
        <v>0</v>
      </c>
      <c r="X12" s="288">
        <f>'様式D-3_S02'!BR5</f>
        <v>0.4</v>
      </c>
      <c r="Y12" s="286">
        <f>'様式D-3_S02'!BS5</f>
        <v>0</v>
      </c>
      <c r="Z12" s="96">
        <f>'様式D-3_S02'!BT5</f>
        <v>0</v>
      </c>
      <c r="AA12" s="96">
        <f>'様式D-3_S02'!BU5</f>
        <v>0</v>
      </c>
      <c r="AB12" s="99">
        <f>'様式D-3_S02'!BV5</f>
        <v>0</v>
      </c>
      <c r="AC12" s="53"/>
      <c r="AD12" s="53"/>
      <c r="AE12" s="53"/>
      <c r="AF12" s="53"/>
      <c r="AG12" s="53"/>
      <c r="AH12" s="53"/>
      <c r="AI12" s="53"/>
      <c r="AJ12" s="53"/>
    </row>
    <row r="13" spans="1:36" x14ac:dyDescent="0.15">
      <c r="B13" s="278" t="str">
        <f>'様式D-3_S03'!AV5</f>
        <v>S3</v>
      </c>
      <c r="C13" s="294">
        <f>'様式D-3_S03'!AW5</f>
        <v>9.1999999999999993</v>
      </c>
      <c r="D13" s="280" t="str">
        <f>'様式D-3_S03'!AX5</f>
        <v>Ⅱ</v>
      </c>
      <c r="E13" s="59">
        <f>'様式D-3_S03'!AY5</f>
        <v>0</v>
      </c>
      <c r="F13" s="62">
        <f>'様式D-3_S03'!AZ5</f>
        <v>0</v>
      </c>
      <c r="G13" s="62">
        <f>'様式D-3_S03'!BA5</f>
        <v>0</v>
      </c>
      <c r="H13" s="281">
        <f>'様式D-3_S03'!BB5</f>
        <v>0</v>
      </c>
      <c r="I13" s="282">
        <f>'様式D-3_S03'!BC5</f>
        <v>0</v>
      </c>
      <c r="J13" s="62">
        <f>'様式D-3_S03'!BD5</f>
        <v>0</v>
      </c>
      <c r="K13" s="62">
        <f>'様式D-3_S03'!BE5</f>
        <v>0</v>
      </c>
      <c r="L13" s="281">
        <f>'様式D-3_S03'!BF5</f>
        <v>1</v>
      </c>
      <c r="M13" s="282">
        <f>'様式D-3_S03'!BG5</f>
        <v>0</v>
      </c>
      <c r="N13" s="62">
        <f>'様式D-3_S03'!BH5</f>
        <v>0</v>
      </c>
      <c r="O13" s="62">
        <f>'様式D-3_S03'!BI5</f>
        <v>0</v>
      </c>
      <c r="P13" s="307">
        <f>'様式D-3_S03'!BJ5</f>
        <v>1</v>
      </c>
      <c r="Q13" s="312" t="str">
        <f>'様式D-3_S03'!BK5</f>
        <v/>
      </c>
      <c r="R13" s="295" t="str">
        <f>'様式D-3_S03'!BL5</f>
        <v/>
      </c>
      <c r="S13" s="295" t="str">
        <f>'様式D-3_S03'!BM5</f>
        <v/>
      </c>
      <c r="T13" s="314" t="str">
        <f>'様式D-3_S03'!BN5</f>
        <v/>
      </c>
      <c r="U13" s="309">
        <f>'様式D-3_S03'!BO5</f>
        <v>0</v>
      </c>
      <c r="V13" s="96">
        <f>'様式D-3_S03'!BP5</f>
        <v>0</v>
      </c>
      <c r="W13" s="96">
        <f>'様式D-3_S03'!BQ5</f>
        <v>0</v>
      </c>
      <c r="X13" s="288">
        <f>'様式D-3_S03'!BR5</f>
        <v>0.02</v>
      </c>
      <c r="Y13" s="286">
        <f>'様式D-3_S03'!BS5</f>
        <v>0</v>
      </c>
      <c r="Z13" s="96">
        <f>'様式D-3_S03'!BT5</f>
        <v>0</v>
      </c>
      <c r="AA13" s="96">
        <f>'様式D-3_S03'!BU5</f>
        <v>0</v>
      </c>
      <c r="AB13" s="99">
        <f>'様式D-3_S03'!BV5</f>
        <v>3.84</v>
      </c>
      <c r="AC13" s="53"/>
      <c r="AD13" s="53"/>
      <c r="AE13" s="53"/>
      <c r="AF13" s="53"/>
      <c r="AG13" s="53"/>
      <c r="AH13" s="53"/>
      <c r="AI13" s="53"/>
      <c r="AJ13" s="53"/>
    </row>
    <row r="14" spans="1:36" x14ac:dyDescent="0.15">
      <c r="B14" s="278" t="str">
        <f>'様式D-3_S04'!AV5</f>
        <v>S4</v>
      </c>
      <c r="C14" s="294">
        <f>'様式D-3_S04'!AW5</f>
        <v>6</v>
      </c>
      <c r="D14" s="280" t="str">
        <f>'様式D-3_S04'!AX5</f>
        <v>Ⅱ</v>
      </c>
      <c r="E14" s="59">
        <f>'様式D-3_S04'!AY5</f>
        <v>0</v>
      </c>
      <c r="F14" s="62">
        <f>'様式D-3_S04'!AZ5</f>
        <v>0</v>
      </c>
      <c r="G14" s="62">
        <f>'様式D-3_S04'!BA5</f>
        <v>0</v>
      </c>
      <c r="H14" s="281">
        <f>'様式D-3_S04'!BB5</f>
        <v>0</v>
      </c>
      <c r="I14" s="282">
        <f>'様式D-3_S04'!BC5</f>
        <v>0</v>
      </c>
      <c r="J14" s="62">
        <f>'様式D-3_S04'!BD5</f>
        <v>0</v>
      </c>
      <c r="K14" s="62">
        <f>'様式D-3_S04'!BE5</f>
        <v>0</v>
      </c>
      <c r="L14" s="281">
        <f>'様式D-3_S04'!BF5</f>
        <v>1</v>
      </c>
      <c r="M14" s="282">
        <f>'様式D-3_S04'!BG5</f>
        <v>0</v>
      </c>
      <c r="N14" s="62">
        <f>'様式D-3_S04'!BH5</f>
        <v>0</v>
      </c>
      <c r="O14" s="62">
        <f>'様式D-3_S04'!BI5</f>
        <v>0</v>
      </c>
      <c r="P14" s="307">
        <f>'様式D-3_S04'!BJ5</f>
        <v>0</v>
      </c>
      <c r="Q14" s="312" t="str">
        <f>'様式D-3_S04'!BK5</f>
        <v/>
      </c>
      <c r="R14" s="295" t="str">
        <f>'様式D-3_S04'!BL5</f>
        <v/>
      </c>
      <c r="S14" s="295" t="str">
        <f>'様式D-3_S04'!BM5</f>
        <v/>
      </c>
      <c r="T14" s="314" t="str">
        <f>'様式D-3_S04'!BN5</f>
        <v/>
      </c>
      <c r="U14" s="309">
        <f>'様式D-3_S04'!BO5</f>
        <v>0</v>
      </c>
      <c r="V14" s="96">
        <f>'様式D-3_S04'!BP5</f>
        <v>0</v>
      </c>
      <c r="W14" s="96">
        <f>'様式D-3_S04'!BQ5</f>
        <v>0</v>
      </c>
      <c r="X14" s="288">
        <f>'様式D-3_S04'!BR5</f>
        <v>0.25</v>
      </c>
      <c r="Y14" s="286">
        <f>'様式D-3_S04'!BS5</f>
        <v>0</v>
      </c>
      <c r="Z14" s="96">
        <f>'様式D-3_S04'!BT5</f>
        <v>0</v>
      </c>
      <c r="AA14" s="96">
        <f>'様式D-3_S04'!BU5</f>
        <v>0</v>
      </c>
      <c r="AB14" s="99">
        <f>'様式D-3_S04'!BV5</f>
        <v>0</v>
      </c>
      <c r="AC14" s="53"/>
      <c r="AD14" s="53"/>
      <c r="AE14" s="53"/>
      <c r="AF14" s="53"/>
      <c r="AG14" s="53"/>
      <c r="AH14" s="53"/>
      <c r="AI14" s="53"/>
      <c r="AJ14" s="53"/>
    </row>
    <row r="15" spans="1:36" x14ac:dyDescent="0.15">
      <c r="B15" s="278" t="str">
        <f>'様式D-3_S05'!AV5</f>
        <v>S5</v>
      </c>
      <c r="C15" s="294">
        <f>'様式D-3_S05'!AW5</f>
        <v>3</v>
      </c>
      <c r="D15" s="147" t="str">
        <f>'様式D-3_S05'!AX5</f>
        <v>Ⅰ</v>
      </c>
      <c r="E15" s="59">
        <f>'様式D-3_S05'!AY5</f>
        <v>0</v>
      </c>
      <c r="F15" s="62">
        <f>'様式D-3_S05'!AZ5</f>
        <v>0</v>
      </c>
      <c r="G15" s="62">
        <f>'様式D-3_S05'!BA5</f>
        <v>0</v>
      </c>
      <c r="H15" s="32">
        <f>'様式D-3_S05'!BB5</f>
        <v>0</v>
      </c>
      <c r="I15" s="65">
        <f>'様式D-3_S05'!BC5</f>
        <v>0</v>
      </c>
      <c r="J15" s="62">
        <f>'様式D-3_S05'!BD5</f>
        <v>0</v>
      </c>
      <c r="K15" s="62">
        <f>'様式D-3_S05'!BE5</f>
        <v>0</v>
      </c>
      <c r="L15" s="32">
        <f>'様式D-3_S05'!BF5</f>
        <v>0</v>
      </c>
      <c r="M15" s="65">
        <f>'様式D-3_S05'!BG5</f>
        <v>0</v>
      </c>
      <c r="N15" s="62">
        <f>'様式D-3_S05'!BH5</f>
        <v>0</v>
      </c>
      <c r="O15" s="62">
        <f>'様式D-3_S05'!BI5</f>
        <v>0</v>
      </c>
      <c r="P15" s="311">
        <f>'様式D-3_S05'!BJ5</f>
        <v>0</v>
      </c>
      <c r="Q15" s="312" t="str">
        <f>'様式D-3_S05'!BK5</f>
        <v/>
      </c>
      <c r="R15" s="295" t="str">
        <f>'様式D-3_S05'!BL5</f>
        <v/>
      </c>
      <c r="S15" s="295" t="str">
        <f>'様式D-3_S05'!BM5</f>
        <v/>
      </c>
      <c r="T15" s="315" t="str">
        <f>'様式D-3_S05'!BN5</f>
        <v/>
      </c>
      <c r="U15" s="310">
        <f>'様式D-3_S05'!BO5</f>
        <v>0</v>
      </c>
      <c r="V15" s="76">
        <f>'様式D-3_S05'!BP5</f>
        <v>0</v>
      </c>
      <c r="W15" s="96">
        <f>'様式D-3_S05'!BQ5</f>
        <v>0</v>
      </c>
      <c r="X15" s="77">
        <f>'様式D-3_S05'!BR5</f>
        <v>0</v>
      </c>
      <c r="Y15" s="75">
        <f>'様式D-3_S05'!BS5</f>
        <v>0</v>
      </c>
      <c r="Z15" s="76">
        <f>'様式D-3_S05'!BT5</f>
        <v>0</v>
      </c>
      <c r="AA15" s="96">
        <f>'様式D-3_S05'!BU5</f>
        <v>0</v>
      </c>
      <c r="AB15" s="99">
        <f>'様式D-3_S05'!BV5</f>
        <v>0</v>
      </c>
      <c r="AC15" s="53"/>
      <c r="AD15" s="53"/>
      <c r="AE15" s="53"/>
      <c r="AF15" s="53"/>
      <c r="AG15" s="53"/>
      <c r="AH15" s="53"/>
      <c r="AI15" s="53"/>
      <c r="AJ15" s="53"/>
    </row>
    <row r="16" spans="1:36" x14ac:dyDescent="0.15">
      <c r="B16" s="278" t="str">
        <f>'様式D-3_S06'!AV5</f>
        <v>S6</v>
      </c>
      <c r="C16" s="294">
        <f>'様式D-3_S06'!AW5</f>
        <v>9</v>
      </c>
      <c r="D16" s="148" t="str">
        <f>'様式D-3_S06'!AX5</f>
        <v>Ⅱ</v>
      </c>
      <c r="E16" s="59">
        <f>'様式D-3_S06'!AY5</f>
        <v>0</v>
      </c>
      <c r="F16" s="62">
        <f>'様式D-3_S06'!AZ5</f>
        <v>0</v>
      </c>
      <c r="G16" s="62">
        <f>'様式D-3_S06'!BA5</f>
        <v>0</v>
      </c>
      <c r="H16" s="32">
        <f>'様式D-3_S06'!BB5</f>
        <v>0</v>
      </c>
      <c r="I16" s="65">
        <f>'様式D-3_S06'!BC5</f>
        <v>0</v>
      </c>
      <c r="J16" s="62">
        <f>'様式D-3_S06'!BD5</f>
        <v>0</v>
      </c>
      <c r="K16" s="62">
        <f>'様式D-3_S06'!BE5</f>
        <v>2</v>
      </c>
      <c r="L16" s="32">
        <f>'様式D-3_S06'!BF5</f>
        <v>1</v>
      </c>
      <c r="M16" s="65">
        <f>'様式D-3_S06'!BG5</f>
        <v>0</v>
      </c>
      <c r="N16" s="62">
        <f>'様式D-3_S06'!BH5</f>
        <v>0</v>
      </c>
      <c r="O16" s="62">
        <f>'様式D-3_S06'!BI5</f>
        <v>0</v>
      </c>
      <c r="P16" s="311">
        <f>'様式D-3_S06'!BJ5</f>
        <v>0</v>
      </c>
      <c r="Q16" s="312" t="str">
        <f>'様式D-3_S06'!BK5</f>
        <v/>
      </c>
      <c r="R16" s="295" t="str">
        <f>'様式D-3_S06'!BL5</f>
        <v/>
      </c>
      <c r="S16" s="295" t="str">
        <f>'様式D-3_S06'!BM5</f>
        <v/>
      </c>
      <c r="T16" s="315" t="str">
        <f>'様式D-3_S06'!BN5</f>
        <v/>
      </c>
      <c r="U16" s="310">
        <f>'様式D-3_S06'!BO5</f>
        <v>0</v>
      </c>
      <c r="V16" s="76">
        <f>'様式D-3_S06'!BP5</f>
        <v>0</v>
      </c>
      <c r="W16" s="96">
        <f>'様式D-3_S06'!BQ5</f>
        <v>0.04</v>
      </c>
      <c r="X16" s="77">
        <f>'様式D-3_S06'!BR5</f>
        <v>0.79</v>
      </c>
      <c r="Y16" s="75">
        <f>'様式D-3_S06'!BS5</f>
        <v>0</v>
      </c>
      <c r="Z16" s="76">
        <f>'様式D-3_S06'!BT5</f>
        <v>0</v>
      </c>
      <c r="AA16" s="96">
        <f>'様式D-3_S06'!BU5</f>
        <v>0</v>
      </c>
      <c r="AB16" s="99">
        <f>'様式D-3_S06'!BV5</f>
        <v>0</v>
      </c>
      <c r="AC16" s="53"/>
      <c r="AD16" s="53"/>
      <c r="AE16" s="53"/>
      <c r="AF16" s="53"/>
      <c r="AG16" s="53"/>
      <c r="AH16" s="53"/>
      <c r="AI16" s="53"/>
      <c r="AJ16" s="53"/>
    </row>
    <row r="17" spans="2:36" x14ac:dyDescent="0.15">
      <c r="B17" s="278" t="str">
        <f>'様式D-3_S07'!AV5</f>
        <v>S7</v>
      </c>
      <c r="C17" s="294">
        <f>'様式D-3_S07'!AW5</f>
        <v>8.9</v>
      </c>
      <c r="D17" s="148" t="str">
        <f>'様式D-3_S07'!AX5</f>
        <v>Ⅱ</v>
      </c>
      <c r="E17" s="59">
        <f>'様式D-3_S07'!AY5</f>
        <v>0</v>
      </c>
      <c r="F17" s="62">
        <f>'様式D-3_S07'!AZ5</f>
        <v>0</v>
      </c>
      <c r="G17" s="62">
        <f>'様式D-3_S07'!BA5</f>
        <v>0</v>
      </c>
      <c r="H17" s="306">
        <f>'様式D-3_S07'!BB5</f>
        <v>1</v>
      </c>
      <c r="I17" s="65">
        <f>'様式D-3_S07'!BC5</f>
        <v>0</v>
      </c>
      <c r="J17" s="62">
        <f>'様式D-3_S07'!BD5</f>
        <v>0</v>
      </c>
      <c r="K17" s="62">
        <f>'様式D-3_S07'!BE5</f>
        <v>0</v>
      </c>
      <c r="L17" s="32">
        <f>'様式D-3_S07'!BF5</f>
        <v>1</v>
      </c>
      <c r="M17" s="65">
        <f>'様式D-3_S07'!BG5</f>
        <v>0</v>
      </c>
      <c r="N17" s="62">
        <f>'様式D-3_S07'!BH5</f>
        <v>0</v>
      </c>
      <c r="O17" s="62">
        <f>'様式D-3_S07'!BI5</f>
        <v>0</v>
      </c>
      <c r="P17" s="311">
        <f>'様式D-3_S07'!BJ5</f>
        <v>1</v>
      </c>
      <c r="Q17" s="312" t="str">
        <f>'様式D-3_S07'!BK5</f>
        <v/>
      </c>
      <c r="R17" s="295" t="str">
        <f>'様式D-3_S07'!BL5</f>
        <v/>
      </c>
      <c r="S17" s="295" t="str">
        <f>'様式D-3_S07'!BM5</f>
        <v/>
      </c>
      <c r="T17" s="315">
        <f>'様式D-3_S07'!BN5</f>
        <v>8.9</v>
      </c>
      <c r="U17" s="310">
        <f>'様式D-3_S07'!BO5</f>
        <v>0</v>
      </c>
      <c r="V17" s="76">
        <f>'様式D-3_S07'!BP5</f>
        <v>0</v>
      </c>
      <c r="W17" s="96">
        <f>'様式D-3_S07'!BQ5</f>
        <v>0</v>
      </c>
      <c r="X17" s="77">
        <f>'様式D-3_S07'!BR5</f>
        <v>0.98</v>
      </c>
      <c r="Y17" s="75">
        <f>'様式D-3_S07'!BS5</f>
        <v>0</v>
      </c>
      <c r="Z17" s="76">
        <f>'様式D-3_S07'!BT5</f>
        <v>0</v>
      </c>
      <c r="AA17" s="96">
        <f>'様式D-3_S07'!BU5</f>
        <v>0</v>
      </c>
      <c r="AB17" s="99">
        <f>'様式D-3_S07'!BV5</f>
        <v>3.35</v>
      </c>
      <c r="AC17" s="53"/>
      <c r="AD17" s="53"/>
      <c r="AE17" s="53"/>
      <c r="AF17" s="53"/>
      <c r="AG17" s="53"/>
      <c r="AH17" s="53"/>
      <c r="AI17" s="53"/>
      <c r="AJ17" s="53"/>
    </row>
    <row r="18" spans="2:36" x14ac:dyDescent="0.15">
      <c r="B18" s="278" t="str">
        <f>'様式D-3_S08'!AV5</f>
        <v>S8</v>
      </c>
      <c r="C18" s="294">
        <f>'様式D-3_S08'!AW5</f>
        <v>9</v>
      </c>
      <c r="D18" s="148" t="str">
        <f>'様式D-3_S08'!AX5</f>
        <v>Ⅱ</v>
      </c>
      <c r="E18" s="59">
        <f>'様式D-3_S08'!AY5</f>
        <v>0</v>
      </c>
      <c r="F18" s="62">
        <f>'様式D-3_S08'!AZ5</f>
        <v>0</v>
      </c>
      <c r="G18" s="62">
        <f>'様式D-3_S08'!BA5</f>
        <v>0</v>
      </c>
      <c r="H18" s="32">
        <f>'様式D-3_S08'!BB5</f>
        <v>0</v>
      </c>
      <c r="I18" s="65">
        <f>'様式D-3_S08'!BC5</f>
        <v>0</v>
      </c>
      <c r="J18" s="62">
        <f>'様式D-3_S08'!BD5</f>
        <v>0</v>
      </c>
      <c r="K18" s="62">
        <f>'様式D-3_S08'!BE5</f>
        <v>1</v>
      </c>
      <c r="L18" s="32">
        <f>'様式D-3_S08'!BF5</f>
        <v>1</v>
      </c>
      <c r="M18" s="65">
        <f>'様式D-3_S08'!BG5</f>
        <v>0</v>
      </c>
      <c r="N18" s="62">
        <f>'様式D-3_S08'!BH5</f>
        <v>0</v>
      </c>
      <c r="O18" s="62">
        <f>'様式D-3_S08'!BI5</f>
        <v>0</v>
      </c>
      <c r="P18" s="311">
        <f>'様式D-3_S08'!BJ5</f>
        <v>0</v>
      </c>
      <c r="Q18" s="312" t="str">
        <f>'様式D-3_S08'!BK5</f>
        <v/>
      </c>
      <c r="R18" s="295" t="str">
        <f>'様式D-3_S08'!BL5</f>
        <v/>
      </c>
      <c r="S18" s="295" t="str">
        <f>'様式D-3_S08'!BM5</f>
        <v/>
      </c>
      <c r="T18" s="315" t="str">
        <f>'様式D-3_S08'!BN5</f>
        <v/>
      </c>
      <c r="U18" s="310">
        <f>'様式D-3_S08'!BO5</f>
        <v>0</v>
      </c>
      <c r="V18" s="76">
        <f>'様式D-3_S08'!BP5</f>
        <v>0</v>
      </c>
      <c r="W18" s="96">
        <f>'様式D-3_S08'!BQ5</f>
        <v>0.01</v>
      </c>
      <c r="X18" s="77">
        <f>'様式D-3_S08'!BR5</f>
        <v>7.74</v>
      </c>
      <c r="Y18" s="75">
        <f>'様式D-3_S08'!BS5</f>
        <v>0</v>
      </c>
      <c r="Z18" s="76">
        <f>'様式D-3_S08'!BT5</f>
        <v>0</v>
      </c>
      <c r="AA18" s="96">
        <f>'様式D-3_S08'!BU5</f>
        <v>0</v>
      </c>
      <c r="AB18" s="99">
        <f>'様式D-3_S08'!BV5</f>
        <v>0</v>
      </c>
      <c r="AC18" s="53"/>
      <c r="AD18" s="53"/>
      <c r="AE18" s="53"/>
      <c r="AF18" s="53"/>
      <c r="AG18" s="53"/>
      <c r="AH18" s="53"/>
      <c r="AI18" s="53"/>
      <c r="AJ18" s="53"/>
    </row>
    <row r="19" spans="2:36" x14ac:dyDescent="0.15">
      <c r="B19" s="278" t="str">
        <f>'様式D-3_S09'!AV5</f>
        <v>S9</v>
      </c>
      <c r="C19" s="294">
        <f>'様式D-3_S09'!AW5</f>
        <v>8.8000000000000007</v>
      </c>
      <c r="D19" s="148" t="str">
        <f>'様式D-3_S09'!AX5</f>
        <v>Ⅱ</v>
      </c>
      <c r="E19" s="59">
        <f>'様式D-3_S09'!AY5</f>
        <v>0</v>
      </c>
      <c r="F19" s="62">
        <f>'様式D-3_S09'!AZ5</f>
        <v>0</v>
      </c>
      <c r="G19" s="62">
        <f>'様式D-3_S09'!BA5</f>
        <v>0</v>
      </c>
      <c r="H19" s="32">
        <f>'様式D-3_S09'!BB5</f>
        <v>0</v>
      </c>
      <c r="I19" s="65">
        <f>'様式D-3_S09'!BC5</f>
        <v>0</v>
      </c>
      <c r="J19" s="62">
        <f>'様式D-3_S09'!BD5</f>
        <v>0</v>
      </c>
      <c r="K19" s="62">
        <f>'様式D-3_S09'!BE5</f>
        <v>0</v>
      </c>
      <c r="L19" s="32">
        <f>'様式D-3_S09'!BF5</f>
        <v>3</v>
      </c>
      <c r="M19" s="65">
        <f>'様式D-3_S09'!BG5</f>
        <v>0</v>
      </c>
      <c r="N19" s="62">
        <f>'様式D-3_S09'!BH5</f>
        <v>0</v>
      </c>
      <c r="O19" s="62">
        <f>'様式D-3_S09'!BI5</f>
        <v>0</v>
      </c>
      <c r="P19" s="311">
        <f>'様式D-3_S09'!BJ5</f>
        <v>1</v>
      </c>
      <c r="Q19" s="312" t="str">
        <f>'様式D-3_S09'!BK5</f>
        <v/>
      </c>
      <c r="R19" s="295" t="str">
        <f>'様式D-3_S09'!BL5</f>
        <v/>
      </c>
      <c r="S19" s="295" t="str">
        <f>'様式D-3_S09'!BM5</f>
        <v/>
      </c>
      <c r="T19" s="315" t="str">
        <f>'様式D-3_S09'!BN5</f>
        <v/>
      </c>
      <c r="U19" s="310">
        <f>'様式D-3_S09'!BO5</f>
        <v>0</v>
      </c>
      <c r="V19" s="76">
        <f>'様式D-3_S09'!BP5</f>
        <v>0</v>
      </c>
      <c r="W19" s="96">
        <f>'様式D-3_S09'!BQ5</f>
        <v>0</v>
      </c>
      <c r="X19" s="77">
        <f>'様式D-3_S09'!BR5</f>
        <v>13.059999999999999</v>
      </c>
      <c r="Y19" s="75">
        <f>'様式D-3_S09'!BS5</f>
        <v>0</v>
      </c>
      <c r="Z19" s="76">
        <f>'様式D-3_S09'!BT5</f>
        <v>0</v>
      </c>
      <c r="AA19" s="96">
        <f>'様式D-3_S09'!BU5</f>
        <v>0</v>
      </c>
      <c r="AB19" s="99">
        <f>'様式D-3_S09'!BV5</f>
        <v>3.45</v>
      </c>
      <c r="AC19" s="53"/>
      <c r="AD19" s="53"/>
      <c r="AE19" s="53"/>
      <c r="AF19" s="53"/>
      <c r="AG19" s="53"/>
      <c r="AH19" s="53"/>
      <c r="AI19" s="53"/>
      <c r="AJ19" s="53"/>
    </row>
    <row r="20" spans="2:36" x14ac:dyDescent="0.15">
      <c r="B20" s="278" t="str">
        <f>'様式D-3_S10'!AV5</f>
        <v>S10</v>
      </c>
      <c r="C20" s="294">
        <f>'様式D-3_S10'!AW5</f>
        <v>8.6999999999999993</v>
      </c>
      <c r="D20" s="148" t="str">
        <f>'様式D-3_S10'!AX5</f>
        <v>Ⅱ</v>
      </c>
      <c r="E20" s="59">
        <f>'様式D-3_S10'!AY5</f>
        <v>0</v>
      </c>
      <c r="F20" s="62">
        <f>'様式D-3_S10'!AZ5</f>
        <v>0</v>
      </c>
      <c r="G20" s="62">
        <f>'様式D-3_S10'!BA5</f>
        <v>0</v>
      </c>
      <c r="H20" s="32">
        <f>'様式D-3_S10'!BB5</f>
        <v>0</v>
      </c>
      <c r="I20" s="65">
        <f>'様式D-3_S10'!BC5</f>
        <v>0</v>
      </c>
      <c r="J20" s="62">
        <f>'様式D-3_S10'!BD5</f>
        <v>0</v>
      </c>
      <c r="K20" s="62">
        <f>'様式D-3_S10'!BE5</f>
        <v>0</v>
      </c>
      <c r="L20" s="32">
        <f>'様式D-3_S10'!BF5</f>
        <v>2</v>
      </c>
      <c r="M20" s="65">
        <f>'様式D-3_S10'!BG5</f>
        <v>0</v>
      </c>
      <c r="N20" s="62">
        <f>'様式D-3_S10'!BH5</f>
        <v>0</v>
      </c>
      <c r="O20" s="62">
        <f>'様式D-3_S10'!BI5</f>
        <v>0</v>
      </c>
      <c r="P20" s="311">
        <f>'様式D-3_S10'!BJ5</f>
        <v>1</v>
      </c>
      <c r="Q20" s="312" t="str">
        <f>'様式D-3_S10'!BK5</f>
        <v/>
      </c>
      <c r="R20" s="295" t="str">
        <f>'様式D-3_S10'!BL5</f>
        <v/>
      </c>
      <c r="S20" s="295" t="str">
        <f>'様式D-3_S10'!BM5</f>
        <v/>
      </c>
      <c r="T20" s="315" t="str">
        <f>'様式D-3_S10'!BN5</f>
        <v/>
      </c>
      <c r="U20" s="310">
        <f>'様式D-3_S10'!BO5</f>
        <v>0</v>
      </c>
      <c r="V20" s="76">
        <f>'様式D-3_S10'!BP5</f>
        <v>0</v>
      </c>
      <c r="W20" s="96">
        <f>'様式D-3_S10'!BQ5</f>
        <v>0</v>
      </c>
      <c r="X20" s="77">
        <f>'様式D-3_S10'!BR5</f>
        <v>0.5</v>
      </c>
      <c r="Y20" s="75">
        <f>'様式D-3_S10'!BS5</f>
        <v>0</v>
      </c>
      <c r="Z20" s="76">
        <f>'様式D-3_S10'!BT5</f>
        <v>0</v>
      </c>
      <c r="AA20" s="96">
        <f>'様式D-3_S10'!BU5</f>
        <v>0</v>
      </c>
      <c r="AB20" s="99">
        <f>'様式D-3_S10'!BV5</f>
        <v>3.3</v>
      </c>
      <c r="AC20" s="53"/>
      <c r="AD20" s="53"/>
      <c r="AE20" s="53"/>
      <c r="AF20" s="53"/>
      <c r="AG20" s="53"/>
      <c r="AH20" s="53"/>
      <c r="AI20" s="53"/>
      <c r="AJ20" s="53"/>
    </row>
    <row r="21" spans="2:36" x14ac:dyDescent="0.15">
      <c r="B21" s="278" t="str">
        <f>'様式D-3_S11'!AV5</f>
        <v>S11</v>
      </c>
      <c r="C21" s="294">
        <f>'様式D-3_S11'!AW5</f>
        <v>9.1999999999999993</v>
      </c>
      <c r="D21" s="148" t="str">
        <f>'様式D-3_S11'!AX5</f>
        <v>Ⅱ</v>
      </c>
      <c r="E21" s="59">
        <f>'様式D-3_S11'!AY5</f>
        <v>0</v>
      </c>
      <c r="F21" s="62">
        <f>'様式D-3_S11'!AZ5</f>
        <v>0</v>
      </c>
      <c r="G21" s="62">
        <f>'様式D-3_S11'!BA5</f>
        <v>0</v>
      </c>
      <c r="H21" s="32">
        <f>'様式D-3_S11'!BB5</f>
        <v>0</v>
      </c>
      <c r="I21" s="65">
        <f>'様式D-3_S11'!BC5</f>
        <v>0</v>
      </c>
      <c r="J21" s="62">
        <f>'様式D-3_S11'!BD5</f>
        <v>0</v>
      </c>
      <c r="K21" s="62">
        <f>'様式D-3_S11'!BE5</f>
        <v>0</v>
      </c>
      <c r="L21" s="32">
        <f>'様式D-3_S11'!BF5</f>
        <v>0</v>
      </c>
      <c r="M21" s="65">
        <f>'様式D-3_S11'!BG5</f>
        <v>0</v>
      </c>
      <c r="N21" s="62">
        <f>'様式D-3_S11'!BH5</f>
        <v>0</v>
      </c>
      <c r="O21" s="62">
        <f>'様式D-3_S11'!BI5</f>
        <v>0</v>
      </c>
      <c r="P21" s="311">
        <f>'様式D-3_S11'!BJ5</f>
        <v>2</v>
      </c>
      <c r="Q21" s="312" t="str">
        <f>'様式D-3_S11'!BK5</f>
        <v/>
      </c>
      <c r="R21" s="295" t="str">
        <f>'様式D-3_S11'!BL5</f>
        <v/>
      </c>
      <c r="S21" s="295" t="str">
        <f>'様式D-3_S11'!BM5</f>
        <v/>
      </c>
      <c r="T21" s="315" t="str">
        <f>'様式D-3_S11'!BN5</f>
        <v/>
      </c>
      <c r="U21" s="310">
        <f>'様式D-3_S11'!BO5</f>
        <v>0</v>
      </c>
      <c r="V21" s="76">
        <f>'様式D-3_S11'!BP5</f>
        <v>0</v>
      </c>
      <c r="W21" s="96">
        <f>'様式D-3_S11'!BQ5</f>
        <v>0</v>
      </c>
      <c r="X21" s="77">
        <f>'様式D-3_S11'!BR5</f>
        <v>0</v>
      </c>
      <c r="Y21" s="75">
        <f>'様式D-3_S11'!BS5</f>
        <v>0</v>
      </c>
      <c r="Z21" s="76">
        <f>'様式D-3_S11'!BT5</f>
        <v>0</v>
      </c>
      <c r="AA21" s="96">
        <f>'様式D-3_S11'!BU5</f>
        <v>0</v>
      </c>
      <c r="AB21" s="99">
        <f>'様式D-3_S11'!BV5</f>
        <v>6.5</v>
      </c>
      <c r="AC21" s="53"/>
      <c r="AD21" s="53"/>
      <c r="AE21" s="53"/>
      <c r="AF21" s="53"/>
      <c r="AG21" s="53"/>
      <c r="AH21" s="53"/>
      <c r="AI21" s="53"/>
      <c r="AJ21" s="53"/>
    </row>
    <row r="22" spans="2:36" x14ac:dyDescent="0.15">
      <c r="B22" s="278" t="str">
        <f>'様式D-3_S12'!AV5</f>
        <v>S12</v>
      </c>
      <c r="C22" s="294">
        <f>'様式D-3_S12'!AW5</f>
        <v>9</v>
      </c>
      <c r="D22" s="148" t="str">
        <f>'様式D-3_S12'!AX5</f>
        <v>Ⅱ</v>
      </c>
      <c r="E22" s="59">
        <f>'様式D-3_S12'!AY5</f>
        <v>0</v>
      </c>
      <c r="F22" s="62">
        <f>'様式D-3_S12'!AZ5</f>
        <v>0</v>
      </c>
      <c r="G22" s="62">
        <f>'様式D-3_S12'!BA5</f>
        <v>0</v>
      </c>
      <c r="H22" s="32">
        <f>'様式D-3_S12'!BB5</f>
        <v>0</v>
      </c>
      <c r="I22" s="65">
        <f>'様式D-3_S12'!BC5</f>
        <v>0</v>
      </c>
      <c r="J22" s="62">
        <f>'様式D-3_S12'!BD5</f>
        <v>0</v>
      </c>
      <c r="K22" s="62">
        <f>'様式D-3_S12'!BE5</f>
        <v>0</v>
      </c>
      <c r="L22" s="32">
        <f>'様式D-3_S12'!BF5</f>
        <v>2</v>
      </c>
      <c r="M22" s="65">
        <f>'様式D-3_S12'!BG5</f>
        <v>0</v>
      </c>
      <c r="N22" s="62">
        <f>'様式D-3_S12'!BH5</f>
        <v>0</v>
      </c>
      <c r="O22" s="62">
        <f>'様式D-3_S12'!BI5</f>
        <v>0</v>
      </c>
      <c r="P22" s="311">
        <f>'様式D-3_S12'!BJ5</f>
        <v>0</v>
      </c>
      <c r="Q22" s="312" t="str">
        <f>'様式D-3_S12'!BK5</f>
        <v/>
      </c>
      <c r="R22" s="295" t="str">
        <f>'様式D-3_S12'!BL5</f>
        <v/>
      </c>
      <c r="S22" s="295" t="str">
        <f>'様式D-3_S12'!BM5</f>
        <v/>
      </c>
      <c r="T22" s="315" t="str">
        <f>'様式D-3_S12'!BN5</f>
        <v/>
      </c>
      <c r="U22" s="310">
        <f>'様式D-3_S12'!BO5</f>
        <v>0</v>
      </c>
      <c r="V22" s="76">
        <f>'様式D-3_S12'!BP5</f>
        <v>0</v>
      </c>
      <c r="W22" s="96">
        <f>'様式D-3_S12'!BQ5</f>
        <v>0</v>
      </c>
      <c r="X22" s="77">
        <f>'様式D-3_S12'!BR5</f>
        <v>6.8</v>
      </c>
      <c r="Y22" s="75">
        <f>'様式D-3_S12'!BS5</f>
        <v>0</v>
      </c>
      <c r="Z22" s="76">
        <f>'様式D-3_S12'!BT5</f>
        <v>0</v>
      </c>
      <c r="AA22" s="96">
        <f>'様式D-3_S12'!BU5</f>
        <v>0</v>
      </c>
      <c r="AB22" s="99">
        <f>'様式D-3_S12'!BV5</f>
        <v>0</v>
      </c>
      <c r="AC22" s="53"/>
      <c r="AD22" s="53"/>
      <c r="AE22" s="53"/>
      <c r="AF22" s="53"/>
      <c r="AG22" s="53"/>
      <c r="AH22" s="53"/>
      <c r="AI22" s="53"/>
      <c r="AJ22" s="53"/>
    </row>
    <row r="23" spans="2:36" x14ac:dyDescent="0.15">
      <c r="B23" s="278" t="str">
        <f>'様式D-3_S13'!AV5</f>
        <v>S13</v>
      </c>
      <c r="C23" s="294">
        <f>'様式D-3_S13'!AW5</f>
        <v>8.9</v>
      </c>
      <c r="D23" s="148" t="str">
        <f>'様式D-3_S13'!AX5</f>
        <v>Ⅱ</v>
      </c>
      <c r="E23" s="59">
        <f>'様式D-3_S13'!AY5</f>
        <v>0</v>
      </c>
      <c r="F23" s="62">
        <f>'様式D-3_S13'!AZ5</f>
        <v>0</v>
      </c>
      <c r="G23" s="62">
        <f>'様式D-3_S13'!BA5</f>
        <v>0</v>
      </c>
      <c r="H23" s="32">
        <f>'様式D-3_S13'!BB5</f>
        <v>0</v>
      </c>
      <c r="I23" s="65">
        <f>'様式D-3_S13'!BC5</f>
        <v>0</v>
      </c>
      <c r="J23" s="62">
        <f>'様式D-3_S13'!BD5</f>
        <v>0</v>
      </c>
      <c r="K23" s="62">
        <f>'様式D-3_S13'!BE5</f>
        <v>1</v>
      </c>
      <c r="L23" s="32">
        <f>'様式D-3_S13'!BF5</f>
        <v>2</v>
      </c>
      <c r="M23" s="65">
        <f>'様式D-3_S13'!BG5</f>
        <v>0</v>
      </c>
      <c r="N23" s="62">
        <f>'様式D-3_S13'!BH5</f>
        <v>0</v>
      </c>
      <c r="O23" s="62">
        <f>'様式D-3_S13'!BI5</f>
        <v>0</v>
      </c>
      <c r="P23" s="311">
        <f>'様式D-3_S13'!BJ5</f>
        <v>1</v>
      </c>
      <c r="Q23" s="312" t="str">
        <f>'様式D-3_S13'!BK5</f>
        <v/>
      </c>
      <c r="R23" s="295" t="str">
        <f>'様式D-3_S13'!BL5</f>
        <v/>
      </c>
      <c r="S23" s="295" t="str">
        <f>'様式D-3_S13'!BM5</f>
        <v/>
      </c>
      <c r="T23" s="315" t="str">
        <f>'様式D-3_S13'!BN5</f>
        <v/>
      </c>
      <c r="U23" s="310">
        <f>'様式D-3_S13'!BO5</f>
        <v>0</v>
      </c>
      <c r="V23" s="76">
        <f>'様式D-3_S13'!BP5</f>
        <v>0</v>
      </c>
      <c r="W23" s="96">
        <f>'様式D-3_S13'!BQ5</f>
        <v>0.06</v>
      </c>
      <c r="X23" s="77">
        <f>'様式D-3_S13'!BR5</f>
        <v>2.39</v>
      </c>
      <c r="Y23" s="75">
        <f>'様式D-3_S13'!BS5</f>
        <v>0</v>
      </c>
      <c r="Z23" s="76">
        <f>'様式D-3_S13'!BT5</f>
        <v>0</v>
      </c>
      <c r="AA23" s="96">
        <f>'様式D-3_S13'!BU5</f>
        <v>0</v>
      </c>
      <c r="AB23" s="99">
        <f>'様式D-3_S13'!BV5</f>
        <v>2.7</v>
      </c>
      <c r="AC23" s="53"/>
      <c r="AD23" s="53"/>
      <c r="AE23" s="53"/>
      <c r="AF23" s="53"/>
      <c r="AG23" s="53"/>
      <c r="AH23" s="53"/>
      <c r="AI23" s="53"/>
      <c r="AJ23" s="53"/>
    </row>
    <row r="24" spans="2:36" x14ac:dyDescent="0.15">
      <c r="B24" s="278" t="str">
        <f>'様式D-3_S14'!AV5</f>
        <v>S14</v>
      </c>
      <c r="C24" s="294">
        <f>'様式D-3_S14'!AW5</f>
        <v>8</v>
      </c>
      <c r="D24" s="148" t="str">
        <f>'様式D-3_S14'!AX5</f>
        <v>Ⅱ</v>
      </c>
      <c r="E24" s="59">
        <f>'様式D-3_S14'!AY5</f>
        <v>0</v>
      </c>
      <c r="F24" s="62">
        <f>'様式D-3_S14'!AZ5</f>
        <v>0</v>
      </c>
      <c r="G24" s="62">
        <f>'様式D-3_S14'!BA5</f>
        <v>0</v>
      </c>
      <c r="H24" s="32">
        <f>'様式D-3_S14'!BB5</f>
        <v>0</v>
      </c>
      <c r="I24" s="65">
        <f>'様式D-3_S14'!BC5</f>
        <v>0</v>
      </c>
      <c r="J24" s="62">
        <f>'様式D-3_S14'!BD5</f>
        <v>0</v>
      </c>
      <c r="K24" s="62">
        <f>'様式D-3_S14'!BE5</f>
        <v>0</v>
      </c>
      <c r="L24" s="32">
        <f>'様式D-3_S14'!BF5</f>
        <v>1</v>
      </c>
      <c r="M24" s="65">
        <f>'様式D-3_S14'!BG5</f>
        <v>0</v>
      </c>
      <c r="N24" s="62">
        <f>'様式D-3_S14'!BH5</f>
        <v>0</v>
      </c>
      <c r="O24" s="62">
        <f>'様式D-3_S14'!BI5</f>
        <v>0</v>
      </c>
      <c r="P24" s="311">
        <f>'様式D-3_S14'!BJ5</f>
        <v>3</v>
      </c>
      <c r="Q24" s="312" t="str">
        <f>'様式D-3_S14'!BK5</f>
        <v/>
      </c>
      <c r="R24" s="295" t="str">
        <f>'様式D-3_S14'!BL5</f>
        <v/>
      </c>
      <c r="S24" s="295" t="str">
        <f>'様式D-3_S14'!BM5</f>
        <v/>
      </c>
      <c r="T24" s="315" t="str">
        <f>'様式D-3_S14'!BN5</f>
        <v/>
      </c>
      <c r="U24" s="310">
        <f>'様式D-3_S14'!BO5</f>
        <v>0</v>
      </c>
      <c r="V24" s="76">
        <f>'様式D-3_S14'!BP5</f>
        <v>0</v>
      </c>
      <c r="W24" s="96">
        <f>'様式D-3_S14'!BQ5</f>
        <v>0</v>
      </c>
      <c r="X24" s="77">
        <f>'様式D-3_S14'!BR5</f>
        <v>0.6</v>
      </c>
      <c r="Y24" s="75">
        <f>'様式D-3_S14'!BS5</f>
        <v>0</v>
      </c>
      <c r="Z24" s="76">
        <f>'様式D-3_S14'!BT5</f>
        <v>0</v>
      </c>
      <c r="AA24" s="96">
        <f>'様式D-3_S14'!BU5</f>
        <v>0</v>
      </c>
      <c r="AB24" s="99">
        <f>'様式D-3_S14'!BV5</f>
        <v>7.85</v>
      </c>
      <c r="AC24" s="53"/>
      <c r="AD24" s="53"/>
      <c r="AE24" s="53"/>
      <c r="AF24" s="53"/>
      <c r="AG24" s="53"/>
      <c r="AH24" s="53"/>
      <c r="AI24" s="53"/>
      <c r="AJ24" s="53"/>
    </row>
    <row r="25" spans="2:36" x14ac:dyDescent="0.15">
      <c r="B25" s="278" t="str">
        <f>'様式D-3_S15'!AV5</f>
        <v>S15</v>
      </c>
      <c r="C25" s="294">
        <f>'様式D-3_S15'!AW5</f>
        <v>9.3000000000000007</v>
      </c>
      <c r="D25" s="148" t="str">
        <f>'様式D-3_S15'!AX5</f>
        <v>Ⅱ</v>
      </c>
      <c r="E25" s="59">
        <f>'様式D-3_S15'!AY5</f>
        <v>0</v>
      </c>
      <c r="F25" s="62">
        <f>'様式D-3_S15'!AZ5</f>
        <v>0</v>
      </c>
      <c r="G25" s="62">
        <f>'様式D-3_S15'!BA5</f>
        <v>0</v>
      </c>
      <c r="H25" s="32">
        <f>'様式D-3_S15'!BB5</f>
        <v>0</v>
      </c>
      <c r="I25" s="65">
        <f>'様式D-3_S15'!BC5</f>
        <v>0</v>
      </c>
      <c r="J25" s="62">
        <f>'様式D-3_S15'!BD5</f>
        <v>0</v>
      </c>
      <c r="K25" s="62">
        <f>'様式D-3_S15'!BE5</f>
        <v>0</v>
      </c>
      <c r="L25" s="32">
        <f>'様式D-3_S15'!BF5</f>
        <v>0</v>
      </c>
      <c r="M25" s="65">
        <f>'様式D-3_S15'!BG5</f>
        <v>0</v>
      </c>
      <c r="N25" s="62">
        <f>'様式D-3_S15'!BH5</f>
        <v>0</v>
      </c>
      <c r="O25" s="62">
        <f>'様式D-3_S15'!BI5</f>
        <v>0</v>
      </c>
      <c r="P25" s="311">
        <f>'様式D-3_S15'!BJ5</f>
        <v>3</v>
      </c>
      <c r="Q25" s="312" t="str">
        <f>'様式D-3_S15'!BK5</f>
        <v/>
      </c>
      <c r="R25" s="295" t="str">
        <f>'様式D-3_S15'!BL5</f>
        <v/>
      </c>
      <c r="S25" s="295" t="str">
        <f>'様式D-3_S15'!BM5</f>
        <v/>
      </c>
      <c r="T25" s="315" t="str">
        <f>'様式D-3_S15'!BN5</f>
        <v/>
      </c>
      <c r="U25" s="310">
        <f>'様式D-3_S15'!BO5</f>
        <v>0</v>
      </c>
      <c r="V25" s="76">
        <f>'様式D-3_S15'!BP5</f>
        <v>0</v>
      </c>
      <c r="W25" s="96">
        <f>'様式D-3_S15'!BQ5</f>
        <v>0</v>
      </c>
      <c r="X25" s="77">
        <f>'様式D-3_S15'!BR5</f>
        <v>0</v>
      </c>
      <c r="Y25" s="75">
        <f>'様式D-3_S15'!BS5</f>
        <v>0</v>
      </c>
      <c r="Z25" s="76">
        <f>'様式D-3_S15'!BT5</f>
        <v>0</v>
      </c>
      <c r="AA25" s="96">
        <f>'様式D-3_S15'!BU5</f>
        <v>0</v>
      </c>
      <c r="AB25" s="99">
        <f>'様式D-3_S15'!BV5</f>
        <v>10.629999999999999</v>
      </c>
      <c r="AC25" s="53"/>
      <c r="AD25" s="53"/>
      <c r="AE25" s="53"/>
      <c r="AF25" s="53"/>
      <c r="AG25" s="53"/>
      <c r="AH25" s="53"/>
      <c r="AI25" s="53"/>
      <c r="AJ25" s="53"/>
    </row>
    <row r="26" spans="2:36" x14ac:dyDescent="0.15">
      <c r="B26" s="278" t="str">
        <f>'様式D-3_S16'!AV5</f>
        <v>S16</v>
      </c>
      <c r="C26" s="294">
        <f>'様式D-3_S16'!AW5</f>
        <v>8.6999999999999993</v>
      </c>
      <c r="D26" s="148" t="str">
        <f>'様式D-3_S16'!AX5</f>
        <v>Ⅱ</v>
      </c>
      <c r="E26" s="59">
        <f>'様式D-3_S16'!AY5</f>
        <v>0</v>
      </c>
      <c r="F26" s="62">
        <f>'様式D-3_S16'!AZ5</f>
        <v>0</v>
      </c>
      <c r="G26" s="62">
        <f>'様式D-3_S16'!BA5</f>
        <v>0</v>
      </c>
      <c r="H26" s="32">
        <f>'様式D-3_S16'!BB5</f>
        <v>0</v>
      </c>
      <c r="I26" s="65">
        <f>'様式D-3_S16'!BC5</f>
        <v>0</v>
      </c>
      <c r="J26" s="62">
        <f>'様式D-3_S16'!BD5</f>
        <v>0</v>
      </c>
      <c r="K26" s="62">
        <f>'様式D-3_S16'!BE5</f>
        <v>0</v>
      </c>
      <c r="L26" s="32">
        <f>'様式D-3_S16'!BF5</f>
        <v>0</v>
      </c>
      <c r="M26" s="65">
        <f>'様式D-3_S16'!BG5</f>
        <v>0</v>
      </c>
      <c r="N26" s="62">
        <f>'様式D-3_S16'!BH5</f>
        <v>0</v>
      </c>
      <c r="O26" s="62">
        <f>'様式D-3_S16'!BI5</f>
        <v>0</v>
      </c>
      <c r="P26" s="311">
        <f>'様式D-3_S16'!BJ5</f>
        <v>1</v>
      </c>
      <c r="Q26" s="312" t="str">
        <f>'様式D-3_S16'!BK5</f>
        <v/>
      </c>
      <c r="R26" s="295" t="str">
        <f>'様式D-3_S16'!BL5</f>
        <v/>
      </c>
      <c r="S26" s="295" t="str">
        <f>'様式D-3_S16'!BM5</f>
        <v/>
      </c>
      <c r="T26" s="315" t="str">
        <f>'様式D-3_S16'!BN5</f>
        <v/>
      </c>
      <c r="U26" s="310">
        <f>'様式D-3_S16'!BO5</f>
        <v>0</v>
      </c>
      <c r="V26" s="76">
        <f>'様式D-3_S16'!BP5</f>
        <v>0</v>
      </c>
      <c r="W26" s="96">
        <f>'様式D-3_S16'!BQ5</f>
        <v>0</v>
      </c>
      <c r="X26" s="77">
        <f>'様式D-3_S16'!BR5</f>
        <v>0</v>
      </c>
      <c r="Y26" s="75">
        <f>'様式D-3_S16'!BS5</f>
        <v>0</v>
      </c>
      <c r="Z26" s="76">
        <f>'様式D-3_S16'!BT5</f>
        <v>0</v>
      </c>
      <c r="AA26" s="96">
        <f>'様式D-3_S16'!BU5</f>
        <v>0</v>
      </c>
      <c r="AB26" s="99">
        <f>'様式D-3_S16'!BV5</f>
        <v>1.2</v>
      </c>
      <c r="AC26" s="53"/>
      <c r="AD26" s="53"/>
      <c r="AE26" s="53"/>
      <c r="AF26" s="53"/>
      <c r="AG26" s="53"/>
      <c r="AH26" s="53"/>
      <c r="AI26" s="53"/>
      <c r="AJ26" s="53"/>
    </row>
    <row r="27" spans="2:36" x14ac:dyDescent="0.15">
      <c r="B27" s="278" t="str">
        <f>'様式D-3_S17'!AV5</f>
        <v>S17</v>
      </c>
      <c r="C27" s="294">
        <f>'様式D-3_S17'!AW5</f>
        <v>9</v>
      </c>
      <c r="D27" s="148" t="str">
        <f>'様式D-3_S17'!AX5</f>
        <v>Ⅱ</v>
      </c>
      <c r="E27" s="59">
        <f>'様式D-3_S17'!AY5</f>
        <v>0</v>
      </c>
      <c r="F27" s="62">
        <f>'様式D-3_S17'!AZ5</f>
        <v>0</v>
      </c>
      <c r="G27" s="62">
        <f>'様式D-3_S17'!BA5</f>
        <v>0</v>
      </c>
      <c r="H27" s="32">
        <f>'様式D-3_S17'!BB5</f>
        <v>0</v>
      </c>
      <c r="I27" s="65">
        <f>'様式D-3_S17'!BC5</f>
        <v>0</v>
      </c>
      <c r="J27" s="62">
        <f>'様式D-3_S17'!BD5</f>
        <v>0</v>
      </c>
      <c r="K27" s="62">
        <f>'様式D-3_S17'!BE5</f>
        <v>0</v>
      </c>
      <c r="L27" s="32">
        <f>'様式D-3_S17'!BF5</f>
        <v>1</v>
      </c>
      <c r="M27" s="65">
        <f>'様式D-3_S17'!BG5</f>
        <v>0</v>
      </c>
      <c r="N27" s="62">
        <f>'様式D-3_S17'!BH5</f>
        <v>0</v>
      </c>
      <c r="O27" s="62">
        <f>'様式D-3_S17'!BI5</f>
        <v>0</v>
      </c>
      <c r="P27" s="311">
        <f>'様式D-3_S17'!BJ5</f>
        <v>3</v>
      </c>
      <c r="Q27" s="312" t="str">
        <f>'様式D-3_S17'!BK5</f>
        <v/>
      </c>
      <c r="R27" s="295" t="str">
        <f>'様式D-3_S17'!BL5</f>
        <v/>
      </c>
      <c r="S27" s="295" t="str">
        <f>'様式D-3_S17'!BM5</f>
        <v/>
      </c>
      <c r="T27" s="315" t="str">
        <f>'様式D-3_S17'!BN5</f>
        <v/>
      </c>
      <c r="U27" s="310">
        <f>'様式D-3_S17'!BO5</f>
        <v>0</v>
      </c>
      <c r="V27" s="76">
        <f>'様式D-3_S17'!BP5</f>
        <v>0</v>
      </c>
      <c r="W27" s="96">
        <f>'様式D-3_S17'!BQ5</f>
        <v>0</v>
      </c>
      <c r="X27" s="77">
        <f>'様式D-3_S17'!BR5</f>
        <v>0.87</v>
      </c>
      <c r="Y27" s="75">
        <f>'様式D-3_S17'!BS5</f>
        <v>0</v>
      </c>
      <c r="Z27" s="76">
        <f>'様式D-3_S17'!BT5</f>
        <v>0</v>
      </c>
      <c r="AA27" s="96">
        <f>'様式D-3_S17'!BU5</f>
        <v>0</v>
      </c>
      <c r="AB27" s="99">
        <f>'様式D-3_S17'!BV5</f>
        <v>9.0500000000000007</v>
      </c>
      <c r="AC27" s="53"/>
      <c r="AD27" s="53"/>
      <c r="AE27" s="53"/>
      <c r="AF27" s="53"/>
      <c r="AG27" s="53"/>
      <c r="AH27" s="53"/>
      <c r="AI27" s="53"/>
      <c r="AJ27" s="53"/>
    </row>
    <row r="28" spans="2:36" x14ac:dyDescent="0.15">
      <c r="B28" s="278" t="str">
        <f>'様式D-3_S18'!AV5</f>
        <v>S18</v>
      </c>
      <c r="C28" s="294">
        <f>'様式D-3_S18'!AW5</f>
        <v>9.1999999999999993</v>
      </c>
      <c r="D28" s="148" t="str">
        <f>'様式D-3_S18'!AX5</f>
        <v>Ⅱ</v>
      </c>
      <c r="E28" s="59">
        <f>'様式D-3_S18'!AY5</f>
        <v>0</v>
      </c>
      <c r="F28" s="62">
        <f>'様式D-3_S18'!AZ5</f>
        <v>0</v>
      </c>
      <c r="G28" s="62">
        <f>'様式D-3_S18'!BA5</f>
        <v>0</v>
      </c>
      <c r="H28" s="32">
        <f>'様式D-3_S18'!BB5</f>
        <v>0</v>
      </c>
      <c r="I28" s="65">
        <f>'様式D-3_S18'!BC5</f>
        <v>0</v>
      </c>
      <c r="J28" s="62">
        <f>'様式D-3_S18'!BD5</f>
        <v>0</v>
      </c>
      <c r="K28" s="62">
        <f>'様式D-3_S18'!BE5</f>
        <v>2</v>
      </c>
      <c r="L28" s="32">
        <f>'様式D-3_S18'!BF5</f>
        <v>1</v>
      </c>
      <c r="M28" s="65">
        <f>'様式D-3_S18'!BG5</f>
        <v>0</v>
      </c>
      <c r="N28" s="62">
        <f>'様式D-3_S18'!BH5</f>
        <v>0</v>
      </c>
      <c r="O28" s="62">
        <f>'様式D-3_S18'!BI5</f>
        <v>0</v>
      </c>
      <c r="P28" s="311">
        <f>'様式D-3_S18'!BJ5</f>
        <v>1</v>
      </c>
      <c r="Q28" s="312" t="str">
        <f>'様式D-3_S18'!BK5</f>
        <v/>
      </c>
      <c r="R28" s="295" t="str">
        <f>'様式D-3_S18'!BL5</f>
        <v/>
      </c>
      <c r="S28" s="295" t="str">
        <f>'様式D-3_S18'!BM5</f>
        <v/>
      </c>
      <c r="T28" s="315" t="str">
        <f>'様式D-3_S18'!BN5</f>
        <v/>
      </c>
      <c r="U28" s="310">
        <f>'様式D-3_S18'!BO5</f>
        <v>0</v>
      </c>
      <c r="V28" s="76">
        <f>'様式D-3_S18'!BP5</f>
        <v>0</v>
      </c>
      <c r="W28" s="96">
        <f>'様式D-3_S18'!BQ5</f>
        <v>0.25</v>
      </c>
      <c r="X28" s="77">
        <f>'様式D-3_S18'!BR5</f>
        <v>0.51</v>
      </c>
      <c r="Y28" s="75">
        <f>'様式D-3_S18'!BS5</f>
        <v>0</v>
      </c>
      <c r="Z28" s="76">
        <f>'様式D-3_S18'!BT5</f>
        <v>0</v>
      </c>
      <c r="AA28" s="96">
        <f>'様式D-3_S18'!BU5</f>
        <v>0</v>
      </c>
      <c r="AB28" s="99">
        <f>'様式D-3_S18'!BV5</f>
        <v>4.0999999999999996</v>
      </c>
      <c r="AC28" s="53"/>
      <c r="AD28" s="53"/>
      <c r="AE28" s="53"/>
      <c r="AF28" s="53"/>
      <c r="AG28" s="53"/>
      <c r="AH28" s="53"/>
      <c r="AI28" s="53"/>
      <c r="AJ28" s="53"/>
    </row>
    <row r="29" spans="2:36" x14ac:dyDescent="0.15">
      <c r="B29" s="278" t="str">
        <f>'様式D-3_S19'!AV5</f>
        <v>S19</v>
      </c>
      <c r="C29" s="294">
        <f>'様式D-3_S19'!AW5</f>
        <v>8.6999999999999993</v>
      </c>
      <c r="D29" s="148" t="str">
        <f>'様式D-3_S19'!AX5</f>
        <v>Ⅱ</v>
      </c>
      <c r="E29" s="59">
        <f>'様式D-3_S19'!AY5</f>
        <v>0</v>
      </c>
      <c r="F29" s="62">
        <f>'様式D-3_S19'!AZ5</f>
        <v>0</v>
      </c>
      <c r="G29" s="62">
        <f>'様式D-3_S19'!BA5</f>
        <v>0</v>
      </c>
      <c r="H29" s="32">
        <f>'様式D-3_S19'!BB5</f>
        <v>0</v>
      </c>
      <c r="I29" s="65">
        <f>'様式D-3_S19'!BC5</f>
        <v>0</v>
      </c>
      <c r="J29" s="62">
        <f>'様式D-3_S19'!BD5</f>
        <v>0</v>
      </c>
      <c r="K29" s="62">
        <f>'様式D-3_S19'!BE5</f>
        <v>0</v>
      </c>
      <c r="L29" s="32">
        <f>'様式D-3_S19'!BF5</f>
        <v>0</v>
      </c>
      <c r="M29" s="65">
        <f>'様式D-3_S19'!BG5</f>
        <v>0</v>
      </c>
      <c r="N29" s="62">
        <f>'様式D-3_S19'!BH5</f>
        <v>0</v>
      </c>
      <c r="O29" s="62">
        <f>'様式D-3_S19'!BI5</f>
        <v>0</v>
      </c>
      <c r="P29" s="311">
        <f>'様式D-3_S19'!BJ5</f>
        <v>1</v>
      </c>
      <c r="Q29" s="312" t="str">
        <f>'様式D-3_S19'!BK5</f>
        <v/>
      </c>
      <c r="R29" s="295" t="str">
        <f>'様式D-3_S19'!BL5</f>
        <v/>
      </c>
      <c r="S29" s="295" t="str">
        <f>'様式D-3_S19'!BM5</f>
        <v/>
      </c>
      <c r="T29" s="315" t="str">
        <f>'様式D-3_S19'!BN5</f>
        <v/>
      </c>
      <c r="U29" s="310">
        <f>'様式D-3_S19'!BO5</f>
        <v>0</v>
      </c>
      <c r="V29" s="76">
        <f>'様式D-3_S19'!BP5</f>
        <v>0</v>
      </c>
      <c r="W29" s="96">
        <f>'様式D-3_S19'!BQ5</f>
        <v>0</v>
      </c>
      <c r="X29" s="77">
        <f>'様式D-3_S19'!BR5</f>
        <v>0</v>
      </c>
      <c r="Y29" s="75">
        <f>'様式D-3_S19'!BS5</f>
        <v>0</v>
      </c>
      <c r="Z29" s="76">
        <f>'様式D-3_S19'!BT5</f>
        <v>0</v>
      </c>
      <c r="AA29" s="96">
        <f>'様式D-3_S19'!BU5</f>
        <v>0</v>
      </c>
      <c r="AB29" s="99">
        <f>'様式D-3_S19'!BV5</f>
        <v>1.2</v>
      </c>
      <c r="AC29" s="53"/>
      <c r="AD29" s="53"/>
      <c r="AE29" s="53"/>
      <c r="AF29" s="53"/>
      <c r="AG29" s="53"/>
      <c r="AH29" s="53"/>
      <c r="AI29" s="53"/>
      <c r="AJ29" s="53"/>
    </row>
    <row r="30" spans="2:36" x14ac:dyDescent="0.15">
      <c r="B30" s="278" t="str">
        <f>'様式D-3_S20'!AV5</f>
        <v>S20</v>
      </c>
      <c r="C30" s="294">
        <f>'様式D-3_S20'!AW5</f>
        <v>9.1</v>
      </c>
      <c r="D30" s="148" t="str">
        <f>'様式D-3_S20'!AX5</f>
        <v>Ⅱ</v>
      </c>
      <c r="E30" s="59">
        <f>'様式D-3_S20'!AY5</f>
        <v>0</v>
      </c>
      <c r="F30" s="62">
        <f>'様式D-3_S20'!AZ5</f>
        <v>0</v>
      </c>
      <c r="G30" s="62">
        <f>'様式D-3_S20'!BA5</f>
        <v>0</v>
      </c>
      <c r="H30" s="32">
        <f>'様式D-3_S20'!BB5</f>
        <v>0</v>
      </c>
      <c r="I30" s="65">
        <f>'様式D-3_S20'!BC5</f>
        <v>0</v>
      </c>
      <c r="J30" s="62">
        <f>'様式D-3_S20'!BD5</f>
        <v>0</v>
      </c>
      <c r="K30" s="62">
        <f>'様式D-3_S20'!BE5</f>
        <v>0</v>
      </c>
      <c r="L30" s="32">
        <f>'様式D-3_S20'!BF5</f>
        <v>1</v>
      </c>
      <c r="M30" s="65">
        <f>'様式D-3_S20'!BG5</f>
        <v>0</v>
      </c>
      <c r="N30" s="62">
        <f>'様式D-3_S20'!BH5</f>
        <v>0</v>
      </c>
      <c r="O30" s="62">
        <f>'様式D-3_S20'!BI5</f>
        <v>0</v>
      </c>
      <c r="P30" s="311">
        <f>'様式D-3_S20'!BJ5</f>
        <v>3</v>
      </c>
      <c r="Q30" s="312" t="str">
        <f>'様式D-3_S20'!BK5</f>
        <v/>
      </c>
      <c r="R30" s="295" t="str">
        <f>'様式D-3_S20'!BL5</f>
        <v/>
      </c>
      <c r="S30" s="295" t="str">
        <f>'様式D-3_S20'!BM5</f>
        <v/>
      </c>
      <c r="T30" s="315" t="str">
        <f>'様式D-3_S20'!BN5</f>
        <v/>
      </c>
      <c r="U30" s="310">
        <f>'様式D-3_S20'!BO5</f>
        <v>0</v>
      </c>
      <c r="V30" s="76">
        <f>'様式D-3_S20'!BP5</f>
        <v>0</v>
      </c>
      <c r="W30" s="96">
        <f>'様式D-3_S20'!BQ5</f>
        <v>0</v>
      </c>
      <c r="X30" s="77">
        <f>'様式D-3_S20'!BR5</f>
        <v>0.94</v>
      </c>
      <c r="Y30" s="75">
        <f>'様式D-3_S20'!BS5</f>
        <v>0</v>
      </c>
      <c r="Z30" s="76">
        <f>'様式D-3_S20'!BT5</f>
        <v>0</v>
      </c>
      <c r="AA30" s="96">
        <f>'様式D-3_S20'!BU5</f>
        <v>0</v>
      </c>
      <c r="AB30" s="99">
        <f>'様式D-3_S20'!BV5</f>
        <v>8.5500000000000007</v>
      </c>
      <c r="AC30" s="53"/>
      <c r="AD30" s="53"/>
      <c r="AE30" s="53"/>
      <c r="AF30" s="53"/>
      <c r="AG30" s="53"/>
      <c r="AH30" s="53"/>
      <c r="AI30" s="53"/>
      <c r="AJ30" s="53"/>
    </row>
    <row r="31" spans="2:36" x14ac:dyDescent="0.15">
      <c r="B31" s="278" t="str">
        <f>'様式D-3_S21'!AV5</f>
        <v>S21</v>
      </c>
      <c r="C31" s="294">
        <f>'様式D-3_S21'!AW5</f>
        <v>8.9</v>
      </c>
      <c r="D31" s="148" t="str">
        <f>'様式D-3_S21'!AX5</f>
        <v>Ⅱ</v>
      </c>
      <c r="E31" s="59">
        <f>'様式D-3_S21'!AY5</f>
        <v>0</v>
      </c>
      <c r="F31" s="62">
        <f>'様式D-3_S21'!AZ5</f>
        <v>0</v>
      </c>
      <c r="G31" s="62">
        <f>'様式D-3_S21'!BA5</f>
        <v>0</v>
      </c>
      <c r="H31" s="32">
        <f>'様式D-3_S21'!BB5</f>
        <v>0</v>
      </c>
      <c r="I31" s="65">
        <f>'様式D-3_S21'!BC5</f>
        <v>0</v>
      </c>
      <c r="J31" s="62">
        <f>'様式D-3_S21'!BD5</f>
        <v>0</v>
      </c>
      <c r="K31" s="62">
        <f>'様式D-3_S21'!BE5</f>
        <v>0</v>
      </c>
      <c r="L31" s="32">
        <f>'様式D-3_S21'!BF5</f>
        <v>0</v>
      </c>
      <c r="M31" s="65">
        <f>'様式D-3_S21'!BG5</f>
        <v>0</v>
      </c>
      <c r="N31" s="62">
        <f>'様式D-3_S21'!BH5</f>
        <v>0</v>
      </c>
      <c r="O31" s="62">
        <f>'様式D-3_S21'!BI5</f>
        <v>0</v>
      </c>
      <c r="P31" s="311">
        <f>'様式D-3_S21'!BJ5</f>
        <v>2</v>
      </c>
      <c r="Q31" s="312" t="str">
        <f>'様式D-3_S21'!BK5</f>
        <v/>
      </c>
      <c r="R31" s="295" t="str">
        <f>'様式D-3_S21'!BL5</f>
        <v/>
      </c>
      <c r="S31" s="295" t="str">
        <f>'様式D-3_S21'!BM5</f>
        <v/>
      </c>
      <c r="T31" s="315" t="str">
        <f>'様式D-3_S21'!BN5</f>
        <v/>
      </c>
      <c r="U31" s="310">
        <f>'様式D-3_S21'!BO5</f>
        <v>0</v>
      </c>
      <c r="V31" s="76">
        <f>'様式D-3_S21'!BP5</f>
        <v>0</v>
      </c>
      <c r="W31" s="96">
        <f>'様式D-3_S21'!BQ5</f>
        <v>0</v>
      </c>
      <c r="X31" s="77">
        <f>'様式D-3_S21'!BR5</f>
        <v>0</v>
      </c>
      <c r="Y31" s="75">
        <f>'様式D-3_S21'!BS5</f>
        <v>0</v>
      </c>
      <c r="Z31" s="76">
        <f>'様式D-3_S21'!BT5</f>
        <v>0</v>
      </c>
      <c r="AA31" s="96">
        <f>'様式D-3_S21'!BU5</f>
        <v>0</v>
      </c>
      <c r="AB31" s="99">
        <f>'様式D-3_S21'!BV5</f>
        <v>4.45</v>
      </c>
      <c r="AC31" s="53"/>
      <c r="AD31" s="53"/>
      <c r="AE31" s="53"/>
      <c r="AF31" s="53"/>
      <c r="AG31" s="53"/>
      <c r="AH31" s="53"/>
      <c r="AI31" s="53"/>
      <c r="AJ31" s="53"/>
    </row>
    <row r="32" spans="2:36" x14ac:dyDescent="0.15">
      <c r="B32" s="278" t="str">
        <f>'様式D-3_S22'!AV5</f>
        <v>S22</v>
      </c>
      <c r="C32" s="294">
        <f>'様式D-3_S22'!AW5</f>
        <v>8.9</v>
      </c>
      <c r="D32" s="148" t="str">
        <f>'様式D-3_S22'!AX5</f>
        <v>Ⅱ</v>
      </c>
      <c r="E32" s="59">
        <f>'様式D-3_S22'!AY5</f>
        <v>0</v>
      </c>
      <c r="F32" s="62">
        <f>'様式D-3_S22'!AZ5</f>
        <v>0</v>
      </c>
      <c r="G32" s="62">
        <f>'様式D-3_S22'!BA5</f>
        <v>0</v>
      </c>
      <c r="H32" s="32">
        <f>'様式D-3_S22'!BB5</f>
        <v>0</v>
      </c>
      <c r="I32" s="65">
        <f>'様式D-3_S22'!BC5</f>
        <v>0</v>
      </c>
      <c r="J32" s="62">
        <f>'様式D-3_S22'!BD5</f>
        <v>0</v>
      </c>
      <c r="K32" s="62">
        <f>'様式D-3_S22'!BE5</f>
        <v>2</v>
      </c>
      <c r="L32" s="32">
        <f>'様式D-3_S22'!BF5</f>
        <v>0</v>
      </c>
      <c r="M32" s="65">
        <f>'様式D-3_S22'!BG5</f>
        <v>0</v>
      </c>
      <c r="N32" s="62">
        <f>'様式D-3_S22'!BH5</f>
        <v>0</v>
      </c>
      <c r="O32" s="62">
        <f>'様式D-3_S22'!BI5</f>
        <v>0</v>
      </c>
      <c r="P32" s="311">
        <f>'様式D-3_S22'!BJ5</f>
        <v>5</v>
      </c>
      <c r="Q32" s="312" t="str">
        <f>'様式D-3_S22'!BK5</f>
        <v/>
      </c>
      <c r="R32" s="295" t="str">
        <f>'様式D-3_S22'!BL5</f>
        <v/>
      </c>
      <c r="S32" s="295" t="str">
        <f>'様式D-3_S22'!BM5</f>
        <v/>
      </c>
      <c r="T32" s="315" t="str">
        <f>'様式D-3_S22'!BN5</f>
        <v/>
      </c>
      <c r="U32" s="310">
        <f>'様式D-3_S22'!BO5</f>
        <v>0</v>
      </c>
      <c r="V32" s="76">
        <f>'様式D-3_S22'!BP5</f>
        <v>0</v>
      </c>
      <c r="W32" s="96">
        <f>'様式D-3_S22'!BQ5</f>
        <v>0.29000000000000004</v>
      </c>
      <c r="X32" s="77">
        <f>'様式D-3_S22'!BR5</f>
        <v>0</v>
      </c>
      <c r="Y32" s="75">
        <f>'様式D-3_S22'!BS5</f>
        <v>0</v>
      </c>
      <c r="Z32" s="76">
        <f>'様式D-3_S22'!BT5</f>
        <v>0</v>
      </c>
      <c r="AA32" s="96">
        <f>'様式D-3_S22'!BU5</f>
        <v>0</v>
      </c>
      <c r="AB32" s="99">
        <f>'様式D-3_S22'!BV5</f>
        <v>10.27</v>
      </c>
      <c r="AC32" s="53"/>
      <c r="AD32" s="53"/>
      <c r="AE32" s="53"/>
      <c r="AF32" s="53"/>
      <c r="AG32" s="53"/>
      <c r="AH32" s="53"/>
      <c r="AI32" s="53"/>
      <c r="AJ32" s="53"/>
    </row>
    <row r="33" spans="2:36" x14ac:dyDescent="0.15">
      <c r="B33" s="278" t="str">
        <f>'様式D-3_S23'!AV5</f>
        <v>S23</v>
      </c>
      <c r="C33" s="294">
        <f>'様式D-3_S23'!AW5</f>
        <v>9</v>
      </c>
      <c r="D33" s="148" t="str">
        <f>'様式D-3_S23'!AX5</f>
        <v>Ⅱ</v>
      </c>
      <c r="E33" s="59">
        <f>'様式D-3_S23'!AY5</f>
        <v>0</v>
      </c>
      <c r="F33" s="62">
        <f>'様式D-3_S23'!AZ5</f>
        <v>0</v>
      </c>
      <c r="G33" s="62">
        <f>'様式D-3_S23'!BA5</f>
        <v>0</v>
      </c>
      <c r="H33" s="32">
        <f>'様式D-3_S23'!BB5</f>
        <v>0</v>
      </c>
      <c r="I33" s="65">
        <f>'様式D-3_S23'!BC5</f>
        <v>0</v>
      </c>
      <c r="J33" s="62">
        <f>'様式D-3_S23'!BD5</f>
        <v>0</v>
      </c>
      <c r="K33" s="62">
        <f>'様式D-3_S23'!BE5</f>
        <v>0</v>
      </c>
      <c r="L33" s="32">
        <f>'様式D-3_S23'!BF5</f>
        <v>0</v>
      </c>
      <c r="M33" s="65">
        <f>'様式D-3_S23'!BG5</f>
        <v>0</v>
      </c>
      <c r="N33" s="62">
        <f>'様式D-3_S23'!BH5</f>
        <v>0</v>
      </c>
      <c r="O33" s="62">
        <f>'様式D-3_S23'!BI5</f>
        <v>0</v>
      </c>
      <c r="P33" s="311">
        <f>'様式D-3_S23'!BJ5</f>
        <v>3</v>
      </c>
      <c r="Q33" s="312" t="str">
        <f>'様式D-3_S23'!BK5</f>
        <v/>
      </c>
      <c r="R33" s="295" t="str">
        <f>'様式D-3_S23'!BL5</f>
        <v/>
      </c>
      <c r="S33" s="295" t="str">
        <f>'様式D-3_S23'!BM5</f>
        <v/>
      </c>
      <c r="T33" s="315" t="str">
        <f>'様式D-3_S23'!BN5</f>
        <v/>
      </c>
      <c r="U33" s="310">
        <f>'様式D-3_S23'!BO5</f>
        <v>0</v>
      </c>
      <c r="V33" s="76">
        <f>'様式D-3_S23'!BP5</f>
        <v>0</v>
      </c>
      <c r="W33" s="96">
        <f>'様式D-3_S23'!BQ5</f>
        <v>0</v>
      </c>
      <c r="X33" s="77">
        <f>'様式D-3_S23'!BR5</f>
        <v>0</v>
      </c>
      <c r="Y33" s="75">
        <f>'様式D-3_S23'!BS5</f>
        <v>0</v>
      </c>
      <c r="Z33" s="76">
        <f>'様式D-3_S23'!BT5</f>
        <v>0</v>
      </c>
      <c r="AA33" s="96">
        <f>'様式D-3_S23'!BU5</f>
        <v>0</v>
      </c>
      <c r="AB33" s="99">
        <f>'様式D-3_S23'!BV5</f>
        <v>14.349999999999998</v>
      </c>
      <c r="AC33" s="53"/>
      <c r="AD33" s="53"/>
      <c r="AE33" s="53"/>
      <c r="AF33" s="53"/>
      <c r="AG33" s="53"/>
      <c r="AH33" s="53"/>
      <c r="AI33" s="53"/>
      <c r="AJ33" s="53"/>
    </row>
    <row r="34" spans="2:36" x14ac:dyDescent="0.15">
      <c r="B34" s="278" t="str">
        <f>'様式D-3_S24'!AV5</f>
        <v>S24</v>
      </c>
      <c r="C34" s="294">
        <f>'様式D-3_S24'!AW5</f>
        <v>8.9</v>
      </c>
      <c r="D34" s="148" t="str">
        <f>'様式D-3_S24'!AX5</f>
        <v>Ⅱ</v>
      </c>
      <c r="E34" s="59">
        <f>'様式D-3_S24'!AY5</f>
        <v>0</v>
      </c>
      <c r="F34" s="62">
        <f>'様式D-3_S24'!AZ5</f>
        <v>0</v>
      </c>
      <c r="G34" s="62">
        <f>'様式D-3_S24'!BA5</f>
        <v>0</v>
      </c>
      <c r="H34" s="32">
        <f>'様式D-3_S24'!BB5</f>
        <v>0</v>
      </c>
      <c r="I34" s="65">
        <f>'様式D-3_S24'!BC5</f>
        <v>0</v>
      </c>
      <c r="J34" s="62">
        <f>'様式D-3_S24'!BD5</f>
        <v>0</v>
      </c>
      <c r="K34" s="62">
        <f>'様式D-3_S24'!BE5</f>
        <v>0</v>
      </c>
      <c r="L34" s="32">
        <f>'様式D-3_S24'!BF5</f>
        <v>0</v>
      </c>
      <c r="M34" s="65">
        <f>'様式D-3_S24'!BG5</f>
        <v>0</v>
      </c>
      <c r="N34" s="62">
        <f>'様式D-3_S24'!BH5</f>
        <v>0</v>
      </c>
      <c r="O34" s="62">
        <f>'様式D-3_S24'!BI5</f>
        <v>0</v>
      </c>
      <c r="P34" s="311">
        <f>'様式D-3_S24'!BJ5</f>
        <v>3</v>
      </c>
      <c r="Q34" s="312" t="str">
        <f>'様式D-3_S24'!BK5</f>
        <v/>
      </c>
      <c r="R34" s="295" t="str">
        <f>'様式D-3_S24'!BL5</f>
        <v/>
      </c>
      <c r="S34" s="295" t="str">
        <f>'様式D-3_S24'!BM5</f>
        <v/>
      </c>
      <c r="T34" s="315" t="str">
        <f>'様式D-3_S24'!BN5</f>
        <v/>
      </c>
      <c r="U34" s="310">
        <f>'様式D-3_S24'!BO5</f>
        <v>0</v>
      </c>
      <c r="V34" s="76">
        <f>'様式D-3_S24'!BP5</f>
        <v>0</v>
      </c>
      <c r="W34" s="96">
        <f>'様式D-3_S24'!BQ5</f>
        <v>0</v>
      </c>
      <c r="X34" s="77">
        <f>'様式D-3_S24'!BR5</f>
        <v>0</v>
      </c>
      <c r="Y34" s="75">
        <f>'様式D-3_S24'!BS5</f>
        <v>0</v>
      </c>
      <c r="Z34" s="76">
        <f>'様式D-3_S24'!BT5</f>
        <v>0</v>
      </c>
      <c r="AA34" s="96">
        <f>'様式D-3_S24'!BU5</f>
        <v>0</v>
      </c>
      <c r="AB34" s="99">
        <f>'様式D-3_S24'!BV5</f>
        <v>6.25</v>
      </c>
      <c r="AC34" s="53"/>
      <c r="AD34" s="53"/>
      <c r="AE34" s="53"/>
      <c r="AF34" s="53"/>
      <c r="AG34" s="53"/>
      <c r="AH34" s="53"/>
      <c r="AI34" s="53"/>
      <c r="AJ34" s="53"/>
    </row>
    <row r="35" spans="2:36" x14ac:dyDescent="0.15">
      <c r="B35" s="278" t="str">
        <f>'様式D-3_S25'!AV5</f>
        <v>S25</v>
      </c>
      <c r="C35" s="294">
        <f>'様式D-3_S25'!AW5</f>
        <v>9.1</v>
      </c>
      <c r="D35" s="148" t="str">
        <f>'様式D-3_S25'!AX5</f>
        <v>Ⅱ</v>
      </c>
      <c r="E35" s="59">
        <f>'様式D-3_S25'!AY5</f>
        <v>0</v>
      </c>
      <c r="F35" s="62">
        <f>'様式D-3_S25'!AZ5</f>
        <v>0</v>
      </c>
      <c r="G35" s="62">
        <f>'様式D-3_S25'!BA5</f>
        <v>0</v>
      </c>
      <c r="H35" s="32">
        <f>'様式D-3_S25'!BB5</f>
        <v>0</v>
      </c>
      <c r="I35" s="65">
        <f>'様式D-3_S25'!BC5</f>
        <v>0</v>
      </c>
      <c r="J35" s="62">
        <f>'様式D-3_S25'!BD5</f>
        <v>0</v>
      </c>
      <c r="K35" s="62">
        <f>'様式D-3_S25'!BE5</f>
        <v>1</v>
      </c>
      <c r="L35" s="32">
        <f>'様式D-3_S25'!BF5</f>
        <v>1</v>
      </c>
      <c r="M35" s="65">
        <f>'様式D-3_S25'!BG5</f>
        <v>0</v>
      </c>
      <c r="N35" s="62">
        <f>'様式D-3_S25'!BH5</f>
        <v>0</v>
      </c>
      <c r="O35" s="62">
        <f>'様式D-3_S25'!BI5</f>
        <v>0</v>
      </c>
      <c r="P35" s="311">
        <f>'様式D-3_S25'!BJ5</f>
        <v>3</v>
      </c>
      <c r="Q35" s="312" t="str">
        <f>'様式D-3_S25'!BK5</f>
        <v/>
      </c>
      <c r="R35" s="295" t="str">
        <f>'様式D-3_S25'!BL5</f>
        <v/>
      </c>
      <c r="S35" s="295" t="str">
        <f>'様式D-3_S25'!BM5</f>
        <v/>
      </c>
      <c r="T35" s="315" t="str">
        <f>'様式D-3_S25'!BN5</f>
        <v/>
      </c>
      <c r="U35" s="310">
        <f>'様式D-3_S25'!BO5</f>
        <v>0</v>
      </c>
      <c r="V35" s="76">
        <f>'様式D-3_S25'!BP5</f>
        <v>0</v>
      </c>
      <c r="W35" s="96">
        <f>'様式D-3_S25'!BQ5</f>
        <v>0.01</v>
      </c>
      <c r="X35" s="77">
        <f>'様式D-3_S25'!BR5</f>
        <v>0.42</v>
      </c>
      <c r="Y35" s="75">
        <f>'様式D-3_S25'!BS5</f>
        <v>0</v>
      </c>
      <c r="Z35" s="76">
        <f>'様式D-3_S25'!BT5</f>
        <v>0</v>
      </c>
      <c r="AA35" s="96">
        <f>'様式D-3_S25'!BU5</f>
        <v>0</v>
      </c>
      <c r="AB35" s="99">
        <f>'様式D-3_S25'!BV5</f>
        <v>9.35</v>
      </c>
      <c r="AC35" s="53"/>
      <c r="AD35" s="53"/>
      <c r="AE35" s="53"/>
      <c r="AF35" s="53"/>
      <c r="AG35" s="53"/>
      <c r="AH35" s="53"/>
      <c r="AI35" s="53"/>
      <c r="AJ35" s="53"/>
    </row>
    <row r="36" spans="2:36" x14ac:dyDescent="0.15">
      <c r="B36" s="278" t="str">
        <f>'様式D-3_S26'!AV5</f>
        <v>S26</v>
      </c>
      <c r="C36" s="294">
        <f>'様式D-3_S26'!AW5</f>
        <v>9.1</v>
      </c>
      <c r="D36" s="148" t="str">
        <f>'様式D-3_S26'!AX5</f>
        <v>Ⅱ</v>
      </c>
      <c r="E36" s="59">
        <f>'様式D-3_S26'!AY5</f>
        <v>0</v>
      </c>
      <c r="F36" s="62">
        <f>'様式D-3_S26'!AZ5</f>
        <v>0</v>
      </c>
      <c r="G36" s="62">
        <f>'様式D-3_S26'!BA5</f>
        <v>0</v>
      </c>
      <c r="H36" s="32">
        <f>'様式D-3_S26'!BB5</f>
        <v>0</v>
      </c>
      <c r="I36" s="65">
        <f>'様式D-3_S26'!BC5</f>
        <v>0</v>
      </c>
      <c r="J36" s="62">
        <f>'様式D-3_S26'!BD5</f>
        <v>0</v>
      </c>
      <c r="K36" s="62">
        <f>'様式D-3_S26'!BE5</f>
        <v>0</v>
      </c>
      <c r="L36" s="32">
        <f>'様式D-3_S26'!BF5</f>
        <v>3</v>
      </c>
      <c r="M36" s="65">
        <f>'様式D-3_S26'!BG5</f>
        <v>0</v>
      </c>
      <c r="N36" s="62">
        <f>'様式D-3_S26'!BH5</f>
        <v>0</v>
      </c>
      <c r="O36" s="62">
        <f>'様式D-3_S26'!BI5</f>
        <v>0</v>
      </c>
      <c r="P36" s="311">
        <f>'様式D-3_S26'!BJ5</f>
        <v>4</v>
      </c>
      <c r="Q36" s="312" t="str">
        <f>'様式D-3_S26'!BK5</f>
        <v/>
      </c>
      <c r="R36" s="295" t="str">
        <f>'様式D-3_S26'!BL5</f>
        <v/>
      </c>
      <c r="S36" s="295" t="str">
        <f>'様式D-3_S26'!BM5</f>
        <v/>
      </c>
      <c r="T36" s="315" t="str">
        <f>'様式D-3_S26'!BN5</f>
        <v/>
      </c>
      <c r="U36" s="310">
        <f>'様式D-3_S26'!BO5</f>
        <v>0</v>
      </c>
      <c r="V36" s="76">
        <f>'様式D-3_S26'!BP5</f>
        <v>0</v>
      </c>
      <c r="W36" s="96">
        <f>'様式D-3_S26'!BQ5</f>
        <v>0</v>
      </c>
      <c r="X36" s="77">
        <f>'様式D-3_S26'!BR5</f>
        <v>0.95000000000000007</v>
      </c>
      <c r="Y36" s="75">
        <f>'様式D-3_S26'!BS5</f>
        <v>0</v>
      </c>
      <c r="Z36" s="76">
        <f>'様式D-3_S26'!BT5</f>
        <v>0</v>
      </c>
      <c r="AA36" s="96">
        <f>'様式D-3_S26'!BU5</f>
        <v>0</v>
      </c>
      <c r="AB36" s="99">
        <f>'様式D-3_S26'!BV5</f>
        <v>8.15</v>
      </c>
      <c r="AC36" s="53"/>
      <c r="AD36" s="53"/>
      <c r="AE36" s="53"/>
      <c r="AF36" s="53"/>
      <c r="AG36" s="53"/>
      <c r="AH36" s="53"/>
      <c r="AI36" s="53"/>
      <c r="AJ36" s="53"/>
    </row>
    <row r="37" spans="2:36" x14ac:dyDescent="0.15">
      <c r="B37" s="278" t="str">
        <f>'様式D-3_S27'!AV5</f>
        <v>S27</v>
      </c>
      <c r="C37" s="294">
        <f>'様式D-3_S27'!AW5</f>
        <v>8.6</v>
      </c>
      <c r="D37" s="148" t="str">
        <f>'様式D-3_S27'!AX5</f>
        <v>Ⅱ</v>
      </c>
      <c r="E37" s="59">
        <f>'様式D-3_S27'!AY5</f>
        <v>0</v>
      </c>
      <c r="F37" s="62">
        <f>'様式D-3_S27'!AZ5</f>
        <v>0</v>
      </c>
      <c r="G37" s="62">
        <f>'様式D-3_S27'!BA5</f>
        <v>0</v>
      </c>
      <c r="H37" s="32">
        <f>'様式D-3_S27'!BB5</f>
        <v>0</v>
      </c>
      <c r="I37" s="65">
        <f>'様式D-3_S27'!BC5</f>
        <v>0</v>
      </c>
      <c r="J37" s="62">
        <f>'様式D-3_S27'!BD5</f>
        <v>0</v>
      </c>
      <c r="K37" s="62">
        <f>'様式D-3_S27'!BE5</f>
        <v>3</v>
      </c>
      <c r="L37" s="32">
        <f>'様式D-3_S27'!BF5</f>
        <v>1</v>
      </c>
      <c r="M37" s="65">
        <f>'様式D-3_S27'!BG5</f>
        <v>0</v>
      </c>
      <c r="N37" s="62">
        <f>'様式D-3_S27'!BH5</f>
        <v>0</v>
      </c>
      <c r="O37" s="62">
        <f>'様式D-3_S27'!BI5</f>
        <v>0</v>
      </c>
      <c r="P37" s="311">
        <f>'様式D-3_S27'!BJ5</f>
        <v>2</v>
      </c>
      <c r="Q37" s="312" t="str">
        <f>'様式D-3_S27'!BK5</f>
        <v/>
      </c>
      <c r="R37" s="295" t="str">
        <f>'様式D-3_S27'!BL5</f>
        <v/>
      </c>
      <c r="S37" s="295" t="str">
        <f>'様式D-3_S27'!BM5</f>
        <v/>
      </c>
      <c r="T37" s="315" t="str">
        <f>'様式D-3_S27'!BN5</f>
        <v/>
      </c>
      <c r="U37" s="310">
        <f>'様式D-3_S27'!BO5</f>
        <v>0</v>
      </c>
      <c r="V37" s="76">
        <f>'様式D-3_S27'!BP5</f>
        <v>0</v>
      </c>
      <c r="W37" s="96">
        <f>'様式D-3_S27'!BQ5</f>
        <v>0.15000000000000002</v>
      </c>
      <c r="X37" s="77">
        <f>'様式D-3_S27'!BR5</f>
        <v>0.08</v>
      </c>
      <c r="Y37" s="75">
        <f>'様式D-3_S27'!BS5</f>
        <v>0</v>
      </c>
      <c r="Z37" s="76">
        <f>'様式D-3_S27'!BT5</f>
        <v>0</v>
      </c>
      <c r="AA37" s="96">
        <f>'様式D-3_S27'!BU5</f>
        <v>0</v>
      </c>
      <c r="AB37" s="99">
        <f>'様式D-3_S27'!BV5</f>
        <v>4.1999999999999993</v>
      </c>
      <c r="AC37" s="53"/>
      <c r="AD37" s="53"/>
      <c r="AE37" s="53"/>
      <c r="AF37" s="53"/>
      <c r="AG37" s="53"/>
      <c r="AH37" s="53"/>
      <c r="AI37" s="53"/>
      <c r="AJ37" s="53"/>
    </row>
    <row r="38" spans="2:36" x14ac:dyDescent="0.15">
      <c r="B38" s="278" t="str">
        <f>'様式D-3_S28'!AV5</f>
        <v>S28</v>
      </c>
      <c r="C38" s="294">
        <f>'様式D-3_S28'!AW5</f>
        <v>8.8000000000000007</v>
      </c>
      <c r="D38" s="148" t="str">
        <f>'様式D-3_S28'!AX5</f>
        <v>Ⅱ</v>
      </c>
      <c r="E38" s="59">
        <f>'様式D-3_S28'!AY5</f>
        <v>0</v>
      </c>
      <c r="F38" s="62">
        <f>'様式D-3_S28'!AZ5</f>
        <v>0</v>
      </c>
      <c r="G38" s="62">
        <f>'様式D-3_S28'!BA5</f>
        <v>0</v>
      </c>
      <c r="H38" s="32">
        <f>'様式D-3_S28'!BB5</f>
        <v>0</v>
      </c>
      <c r="I38" s="65">
        <f>'様式D-3_S28'!BC5</f>
        <v>0</v>
      </c>
      <c r="J38" s="62">
        <f>'様式D-3_S28'!BD5</f>
        <v>0</v>
      </c>
      <c r="K38" s="62">
        <f>'様式D-3_S28'!BE5</f>
        <v>0</v>
      </c>
      <c r="L38" s="32">
        <f>'様式D-3_S28'!BF5</f>
        <v>0</v>
      </c>
      <c r="M38" s="65">
        <f>'様式D-3_S28'!BG5</f>
        <v>0</v>
      </c>
      <c r="N38" s="62">
        <f>'様式D-3_S28'!BH5</f>
        <v>0</v>
      </c>
      <c r="O38" s="62">
        <f>'様式D-3_S28'!BI5</f>
        <v>0</v>
      </c>
      <c r="P38" s="311">
        <f>'様式D-3_S28'!BJ5</f>
        <v>2</v>
      </c>
      <c r="Q38" s="312" t="str">
        <f>'様式D-3_S28'!BK5</f>
        <v/>
      </c>
      <c r="R38" s="295" t="str">
        <f>'様式D-3_S28'!BL5</f>
        <v/>
      </c>
      <c r="S38" s="295" t="str">
        <f>'様式D-3_S28'!BM5</f>
        <v/>
      </c>
      <c r="T38" s="315" t="str">
        <f>'様式D-3_S28'!BN5</f>
        <v/>
      </c>
      <c r="U38" s="310">
        <f>'様式D-3_S28'!BO5</f>
        <v>0</v>
      </c>
      <c r="V38" s="76">
        <f>'様式D-3_S28'!BP5</f>
        <v>0</v>
      </c>
      <c r="W38" s="96">
        <f>'様式D-3_S28'!BQ5</f>
        <v>0</v>
      </c>
      <c r="X38" s="77">
        <f>'様式D-3_S28'!BR5</f>
        <v>0</v>
      </c>
      <c r="Y38" s="75">
        <f>'様式D-3_S28'!BS5</f>
        <v>0</v>
      </c>
      <c r="Z38" s="76">
        <f>'様式D-3_S28'!BT5</f>
        <v>0</v>
      </c>
      <c r="AA38" s="96">
        <f>'様式D-3_S28'!BU5</f>
        <v>0</v>
      </c>
      <c r="AB38" s="99">
        <f>'様式D-3_S28'!BV5</f>
        <v>4.9000000000000004</v>
      </c>
      <c r="AC38" s="53"/>
      <c r="AD38" s="53"/>
      <c r="AE38" s="53"/>
      <c r="AF38" s="53"/>
      <c r="AG38" s="53"/>
      <c r="AH38" s="53"/>
      <c r="AI38" s="53"/>
      <c r="AJ38" s="53"/>
    </row>
    <row r="39" spans="2:36" x14ac:dyDescent="0.15">
      <c r="B39" s="278" t="str">
        <f>'様式D-3_S29'!AV5</f>
        <v>S29</v>
      </c>
      <c r="C39" s="294">
        <f>'様式D-3_S29'!AW5</f>
        <v>9.1999999999999993</v>
      </c>
      <c r="D39" s="148" t="str">
        <f>'様式D-3_S29'!AX5</f>
        <v>Ⅱ</v>
      </c>
      <c r="E39" s="59">
        <f>'様式D-3_S29'!AY5</f>
        <v>0</v>
      </c>
      <c r="F39" s="62">
        <f>'様式D-3_S29'!AZ5</f>
        <v>0</v>
      </c>
      <c r="G39" s="62">
        <f>'様式D-3_S29'!BA5</f>
        <v>0</v>
      </c>
      <c r="H39" s="32">
        <f>'様式D-3_S29'!BB5</f>
        <v>0</v>
      </c>
      <c r="I39" s="65">
        <f>'様式D-3_S29'!BC5</f>
        <v>0</v>
      </c>
      <c r="J39" s="62">
        <f>'様式D-3_S29'!BD5</f>
        <v>0</v>
      </c>
      <c r="K39" s="62">
        <f>'様式D-3_S29'!BE5</f>
        <v>0</v>
      </c>
      <c r="L39" s="32">
        <f>'様式D-3_S29'!BF5</f>
        <v>1</v>
      </c>
      <c r="M39" s="65">
        <f>'様式D-3_S29'!BG5</f>
        <v>0</v>
      </c>
      <c r="N39" s="62">
        <f>'様式D-3_S29'!BH5</f>
        <v>0</v>
      </c>
      <c r="O39" s="62">
        <f>'様式D-3_S29'!BI5</f>
        <v>0</v>
      </c>
      <c r="P39" s="311">
        <f>'様式D-3_S29'!BJ5</f>
        <v>1</v>
      </c>
      <c r="Q39" s="312" t="str">
        <f>'様式D-3_S29'!BK5</f>
        <v/>
      </c>
      <c r="R39" s="295" t="str">
        <f>'様式D-3_S29'!BL5</f>
        <v/>
      </c>
      <c r="S39" s="295" t="str">
        <f>'様式D-3_S29'!BM5</f>
        <v/>
      </c>
      <c r="T39" s="315" t="str">
        <f>'様式D-3_S29'!BN5</f>
        <v/>
      </c>
      <c r="U39" s="310">
        <f>'様式D-3_S29'!BO5</f>
        <v>0</v>
      </c>
      <c r="V39" s="76">
        <f>'様式D-3_S29'!BP5</f>
        <v>0</v>
      </c>
      <c r="W39" s="96">
        <f>'様式D-3_S29'!BQ5</f>
        <v>0</v>
      </c>
      <c r="X39" s="77">
        <f>'様式D-3_S29'!BR5</f>
        <v>11.47</v>
      </c>
      <c r="Y39" s="75">
        <f>'様式D-3_S29'!BS5</f>
        <v>0</v>
      </c>
      <c r="Z39" s="76">
        <f>'様式D-3_S29'!BT5</f>
        <v>0</v>
      </c>
      <c r="AA39" s="96">
        <f>'様式D-3_S29'!BU5</f>
        <v>0</v>
      </c>
      <c r="AB39" s="99">
        <f>'様式D-3_S29'!BV5</f>
        <v>0.09</v>
      </c>
      <c r="AC39" s="53"/>
      <c r="AD39" s="53"/>
      <c r="AE39" s="53"/>
      <c r="AF39" s="53"/>
      <c r="AG39" s="53"/>
      <c r="AH39" s="53"/>
      <c r="AI39" s="53"/>
      <c r="AJ39" s="53"/>
    </row>
    <row r="40" spans="2:36" x14ac:dyDescent="0.15">
      <c r="B40" s="278" t="str">
        <f>'様式D-3_S30'!AV5</f>
        <v>S30</v>
      </c>
      <c r="C40" s="294">
        <f>'様式D-3_S30'!AW5</f>
        <v>9</v>
      </c>
      <c r="D40" s="148" t="str">
        <f>'様式D-3_S30'!AX5</f>
        <v>Ⅱ</v>
      </c>
      <c r="E40" s="59">
        <f>'様式D-3_S30'!AY5</f>
        <v>0</v>
      </c>
      <c r="F40" s="62">
        <f>'様式D-3_S30'!AZ5</f>
        <v>0</v>
      </c>
      <c r="G40" s="62">
        <f>'様式D-3_S30'!BA5</f>
        <v>0</v>
      </c>
      <c r="H40" s="32">
        <f>'様式D-3_S30'!BB5</f>
        <v>0</v>
      </c>
      <c r="I40" s="65">
        <f>'様式D-3_S30'!BC5</f>
        <v>0</v>
      </c>
      <c r="J40" s="62">
        <f>'様式D-3_S30'!BD5</f>
        <v>0</v>
      </c>
      <c r="K40" s="62">
        <f>'様式D-3_S30'!BE5</f>
        <v>0</v>
      </c>
      <c r="L40" s="32">
        <f>'様式D-3_S30'!BF5</f>
        <v>1</v>
      </c>
      <c r="M40" s="65">
        <f>'様式D-3_S30'!BG5</f>
        <v>0</v>
      </c>
      <c r="N40" s="62">
        <f>'様式D-3_S30'!BH5</f>
        <v>0</v>
      </c>
      <c r="O40" s="62">
        <f>'様式D-3_S30'!BI5</f>
        <v>0</v>
      </c>
      <c r="P40" s="311">
        <f>'様式D-3_S30'!BJ5</f>
        <v>2</v>
      </c>
      <c r="Q40" s="312" t="str">
        <f>'様式D-3_S30'!BK5</f>
        <v/>
      </c>
      <c r="R40" s="295" t="str">
        <f>'様式D-3_S30'!BL5</f>
        <v/>
      </c>
      <c r="S40" s="295" t="str">
        <f>'様式D-3_S30'!BM5</f>
        <v/>
      </c>
      <c r="T40" s="315" t="str">
        <f>'様式D-3_S30'!BN5</f>
        <v/>
      </c>
      <c r="U40" s="310">
        <f>'様式D-3_S30'!BO5</f>
        <v>0</v>
      </c>
      <c r="V40" s="76">
        <f>'様式D-3_S30'!BP5</f>
        <v>0</v>
      </c>
      <c r="W40" s="96">
        <f>'様式D-3_S30'!BQ5</f>
        <v>0</v>
      </c>
      <c r="X40" s="77">
        <f>'様式D-3_S30'!BR5</f>
        <v>5.64</v>
      </c>
      <c r="Y40" s="75">
        <f>'様式D-3_S30'!BS5</f>
        <v>0</v>
      </c>
      <c r="Z40" s="76">
        <f>'様式D-3_S30'!BT5</f>
        <v>0</v>
      </c>
      <c r="AA40" s="96">
        <f>'様式D-3_S30'!BU5</f>
        <v>0</v>
      </c>
      <c r="AB40" s="99">
        <f>'様式D-3_S30'!BV5</f>
        <v>4.9000000000000004</v>
      </c>
      <c r="AC40" s="53"/>
      <c r="AD40" s="53"/>
      <c r="AE40" s="53"/>
      <c r="AF40" s="53"/>
      <c r="AG40" s="53"/>
      <c r="AH40" s="53"/>
      <c r="AI40" s="53"/>
      <c r="AJ40" s="53"/>
    </row>
    <row r="41" spans="2:36" x14ac:dyDescent="0.15">
      <c r="B41" s="278" t="str">
        <f>'様式D-3_S31'!AV5</f>
        <v>S31</v>
      </c>
      <c r="C41" s="294">
        <f>'様式D-3_S31'!AW5</f>
        <v>8.8000000000000007</v>
      </c>
      <c r="D41" s="148" t="str">
        <f>'様式D-3_S31'!AX5</f>
        <v>Ⅱ</v>
      </c>
      <c r="E41" s="59">
        <f>'様式D-3_S31'!AY5</f>
        <v>0</v>
      </c>
      <c r="F41" s="62">
        <f>'様式D-3_S31'!AZ5</f>
        <v>0</v>
      </c>
      <c r="G41" s="62">
        <f>'様式D-3_S31'!BA5</f>
        <v>0</v>
      </c>
      <c r="H41" s="32">
        <f>'様式D-3_S31'!BB5</f>
        <v>0</v>
      </c>
      <c r="I41" s="65">
        <f>'様式D-3_S31'!BC5</f>
        <v>0</v>
      </c>
      <c r="J41" s="62">
        <f>'様式D-3_S31'!BD5</f>
        <v>0</v>
      </c>
      <c r="K41" s="62">
        <f>'様式D-3_S31'!BE5</f>
        <v>0</v>
      </c>
      <c r="L41" s="32">
        <f>'様式D-3_S31'!BF5</f>
        <v>1</v>
      </c>
      <c r="M41" s="65">
        <f>'様式D-3_S31'!BG5</f>
        <v>0</v>
      </c>
      <c r="N41" s="62">
        <f>'様式D-3_S31'!BH5</f>
        <v>0</v>
      </c>
      <c r="O41" s="62">
        <f>'様式D-3_S31'!BI5</f>
        <v>0</v>
      </c>
      <c r="P41" s="311">
        <f>'様式D-3_S31'!BJ5</f>
        <v>4</v>
      </c>
      <c r="Q41" s="312" t="str">
        <f>'様式D-3_S31'!BK5</f>
        <v/>
      </c>
      <c r="R41" s="295" t="str">
        <f>'様式D-3_S31'!BL5</f>
        <v/>
      </c>
      <c r="S41" s="295" t="str">
        <f>'様式D-3_S31'!BM5</f>
        <v/>
      </c>
      <c r="T41" s="315" t="str">
        <f>'様式D-3_S31'!BN5</f>
        <v/>
      </c>
      <c r="U41" s="310">
        <f>'様式D-3_S31'!BO5</f>
        <v>0</v>
      </c>
      <c r="V41" s="76">
        <f>'様式D-3_S31'!BP5</f>
        <v>0</v>
      </c>
      <c r="W41" s="96">
        <f>'様式D-3_S31'!BQ5</f>
        <v>0</v>
      </c>
      <c r="X41" s="77">
        <f>'様式D-3_S31'!BR5</f>
        <v>0.78</v>
      </c>
      <c r="Y41" s="75">
        <f>'様式D-3_S31'!BS5</f>
        <v>0</v>
      </c>
      <c r="Z41" s="76">
        <f>'様式D-3_S31'!BT5</f>
        <v>0</v>
      </c>
      <c r="AA41" s="96">
        <f>'様式D-3_S31'!BU5</f>
        <v>0</v>
      </c>
      <c r="AB41" s="99">
        <f>'様式D-3_S31'!BV5</f>
        <v>7.32</v>
      </c>
      <c r="AC41" s="53"/>
      <c r="AD41" s="53"/>
      <c r="AE41" s="53"/>
      <c r="AF41" s="53"/>
      <c r="AG41" s="53"/>
      <c r="AH41" s="53"/>
      <c r="AI41" s="53"/>
      <c r="AJ41" s="53"/>
    </row>
    <row r="42" spans="2:36" x14ac:dyDescent="0.15">
      <c r="B42" s="278" t="str">
        <f>'様式D-3_S32'!AV5</f>
        <v>S32</v>
      </c>
      <c r="C42" s="294">
        <f>'様式D-3_S32'!AW5</f>
        <v>9</v>
      </c>
      <c r="D42" s="148" t="str">
        <f>'様式D-3_S32'!AX5</f>
        <v>Ⅱ</v>
      </c>
      <c r="E42" s="59">
        <f>'様式D-3_S32'!AY5</f>
        <v>0</v>
      </c>
      <c r="F42" s="62">
        <f>'様式D-3_S32'!AZ5</f>
        <v>0</v>
      </c>
      <c r="G42" s="62">
        <f>'様式D-3_S32'!BA5</f>
        <v>0</v>
      </c>
      <c r="H42" s="306">
        <f>'様式D-3_S32'!BB5</f>
        <v>1</v>
      </c>
      <c r="I42" s="65">
        <f>'様式D-3_S32'!BC5</f>
        <v>0</v>
      </c>
      <c r="J42" s="62">
        <f>'様式D-3_S32'!BD5</f>
        <v>0</v>
      </c>
      <c r="K42" s="62">
        <f>'様式D-3_S32'!BE5</f>
        <v>0</v>
      </c>
      <c r="L42" s="32">
        <f>'様式D-3_S32'!BF5</f>
        <v>0</v>
      </c>
      <c r="M42" s="65">
        <f>'様式D-3_S32'!BG5</f>
        <v>0</v>
      </c>
      <c r="N42" s="62">
        <f>'様式D-3_S32'!BH5</f>
        <v>0</v>
      </c>
      <c r="O42" s="62">
        <f>'様式D-3_S32'!BI5</f>
        <v>0</v>
      </c>
      <c r="P42" s="311">
        <f>'様式D-3_S32'!BJ5</f>
        <v>1</v>
      </c>
      <c r="Q42" s="312" t="str">
        <f>'様式D-3_S32'!BK5</f>
        <v/>
      </c>
      <c r="R42" s="295" t="str">
        <f>'様式D-3_S32'!BL5</f>
        <v/>
      </c>
      <c r="S42" s="295" t="str">
        <f>'様式D-3_S32'!BM5</f>
        <v/>
      </c>
      <c r="T42" s="315">
        <f>'様式D-3_S32'!BN5</f>
        <v>9</v>
      </c>
      <c r="U42" s="310">
        <f>'様式D-3_S32'!BO5</f>
        <v>0</v>
      </c>
      <c r="V42" s="76">
        <f>'様式D-3_S32'!BP5</f>
        <v>0</v>
      </c>
      <c r="W42" s="96">
        <f>'様式D-3_S32'!BQ5</f>
        <v>0</v>
      </c>
      <c r="X42" s="77">
        <f>'様式D-3_S32'!BR5</f>
        <v>0</v>
      </c>
      <c r="Y42" s="75">
        <f>'様式D-3_S32'!BS5</f>
        <v>0</v>
      </c>
      <c r="Z42" s="76">
        <f>'様式D-3_S32'!BT5</f>
        <v>0</v>
      </c>
      <c r="AA42" s="96">
        <f>'様式D-3_S32'!BU5</f>
        <v>0</v>
      </c>
      <c r="AB42" s="99">
        <f>'様式D-3_S32'!BV5</f>
        <v>2.8</v>
      </c>
      <c r="AC42" s="53"/>
      <c r="AD42" s="53"/>
      <c r="AE42" s="53"/>
      <c r="AF42" s="53"/>
      <c r="AG42" s="53"/>
      <c r="AH42" s="53"/>
      <c r="AI42" s="53"/>
      <c r="AJ42" s="53"/>
    </row>
    <row r="43" spans="2:36" ht="12.75" thickBot="1" x14ac:dyDescent="0.2">
      <c r="B43" s="278" t="str">
        <f>'様式D-3_S33'!AV5</f>
        <v>S33</v>
      </c>
      <c r="C43" s="294">
        <f>'様式D-3_S33'!AW5</f>
        <v>8.6999999999999993</v>
      </c>
      <c r="D43" s="148" t="str">
        <f>'様式D-3_S33'!AX5</f>
        <v>Ⅱ</v>
      </c>
      <c r="E43" s="59">
        <f>'様式D-3_S33'!AY5</f>
        <v>0</v>
      </c>
      <c r="F43" s="62">
        <f>'様式D-3_S33'!AZ5</f>
        <v>0</v>
      </c>
      <c r="G43" s="62">
        <f>'様式D-3_S33'!BA5</f>
        <v>0</v>
      </c>
      <c r="H43" s="32">
        <f>'様式D-3_S33'!BB5</f>
        <v>0</v>
      </c>
      <c r="I43" s="65">
        <f>'様式D-3_S33'!BC5</f>
        <v>0</v>
      </c>
      <c r="J43" s="62">
        <f>'様式D-3_S33'!BD5</f>
        <v>0</v>
      </c>
      <c r="K43" s="62">
        <f>'様式D-3_S33'!BE5</f>
        <v>0</v>
      </c>
      <c r="L43" s="32">
        <f>'様式D-3_S33'!BF5</f>
        <v>0</v>
      </c>
      <c r="M43" s="65">
        <f>'様式D-3_S33'!BG5</f>
        <v>0</v>
      </c>
      <c r="N43" s="62">
        <f>'様式D-3_S33'!BH5</f>
        <v>0</v>
      </c>
      <c r="O43" s="62">
        <f>'様式D-3_S33'!BI5</f>
        <v>0</v>
      </c>
      <c r="P43" s="311">
        <f>'様式D-3_S33'!BJ5</f>
        <v>3</v>
      </c>
      <c r="Q43" s="313" t="str">
        <f>'様式D-3_S33'!BK5</f>
        <v/>
      </c>
      <c r="R43" s="316" t="str">
        <f>'様式D-3_S33'!BL5</f>
        <v/>
      </c>
      <c r="S43" s="316" t="str">
        <f>'様式D-3_S33'!BM5</f>
        <v/>
      </c>
      <c r="T43" s="315" t="str">
        <f>'様式D-3_S33'!BN5</f>
        <v/>
      </c>
      <c r="U43" s="310">
        <f>'様式D-3_S33'!BO5</f>
        <v>0</v>
      </c>
      <c r="V43" s="76">
        <f>'様式D-3_S33'!BP5</f>
        <v>0</v>
      </c>
      <c r="W43" s="96">
        <f>'様式D-3_S33'!BQ5</f>
        <v>0</v>
      </c>
      <c r="X43" s="77">
        <f>'様式D-3_S33'!BR5</f>
        <v>0</v>
      </c>
      <c r="Y43" s="75">
        <f>'様式D-3_S33'!BS5</f>
        <v>0</v>
      </c>
      <c r="Z43" s="76">
        <f>'様式D-3_S33'!BT5</f>
        <v>0</v>
      </c>
      <c r="AA43" s="96">
        <f>'様式D-3_S33'!BU5</f>
        <v>0</v>
      </c>
      <c r="AB43" s="99">
        <f>'様式D-3_S33'!BV5</f>
        <v>5.57</v>
      </c>
      <c r="AC43" s="53"/>
      <c r="AD43" s="53"/>
      <c r="AE43" s="53"/>
      <c r="AF43" s="53"/>
      <c r="AG43" s="53"/>
      <c r="AH43" s="53"/>
      <c r="AI43" s="53"/>
      <c r="AJ43" s="53"/>
    </row>
    <row r="44" spans="2:36" ht="15" customHeight="1" thickTop="1" x14ac:dyDescent="0.15">
      <c r="B44" s="1089" t="s">
        <v>415</v>
      </c>
      <c r="C44" s="1090"/>
      <c r="D44" s="1091"/>
      <c r="E44" s="1107">
        <f t="shared" ref="E44:AB44" si="0">SUM(E10:E43)</f>
        <v>0</v>
      </c>
      <c r="F44" s="1105">
        <f t="shared" si="0"/>
        <v>0</v>
      </c>
      <c r="G44" s="150">
        <f t="shared" si="0"/>
        <v>0</v>
      </c>
      <c r="H44" s="296">
        <f>SUM(H10:H43)</f>
        <v>2</v>
      </c>
      <c r="I44" s="1079">
        <f t="shared" si="0"/>
        <v>0</v>
      </c>
      <c r="J44" s="1105">
        <f t="shared" si="0"/>
        <v>0</v>
      </c>
      <c r="K44" s="150">
        <f t="shared" si="0"/>
        <v>13</v>
      </c>
      <c r="L44" s="151">
        <f t="shared" si="0"/>
        <v>29</v>
      </c>
      <c r="M44" s="1079">
        <f t="shared" si="0"/>
        <v>0</v>
      </c>
      <c r="N44" s="1105">
        <f t="shared" si="0"/>
        <v>0</v>
      </c>
      <c r="O44" s="152">
        <f t="shared" si="0"/>
        <v>0</v>
      </c>
      <c r="P44" s="153">
        <f t="shared" si="0"/>
        <v>58</v>
      </c>
      <c r="Q44" s="154">
        <f t="shared" si="0"/>
        <v>0</v>
      </c>
      <c r="R44" s="155">
        <f t="shared" si="0"/>
        <v>0</v>
      </c>
      <c r="S44" s="156">
        <f t="shared" si="0"/>
        <v>0</v>
      </c>
      <c r="T44" s="157">
        <f>SUM(T10:T43)</f>
        <v>17.899999999999999</v>
      </c>
      <c r="U44" s="158">
        <f t="shared" si="0"/>
        <v>0</v>
      </c>
      <c r="V44" s="159">
        <f t="shared" si="0"/>
        <v>0</v>
      </c>
      <c r="W44" s="160">
        <f t="shared" si="0"/>
        <v>1.9700000000000002</v>
      </c>
      <c r="X44" s="161">
        <f t="shared" si="0"/>
        <v>56.79</v>
      </c>
      <c r="Y44" s="158">
        <f t="shared" si="0"/>
        <v>0</v>
      </c>
      <c r="Z44" s="159">
        <f t="shared" si="0"/>
        <v>0</v>
      </c>
      <c r="AA44" s="160">
        <f t="shared" si="0"/>
        <v>0</v>
      </c>
      <c r="AB44" s="162">
        <f t="shared" si="0"/>
        <v>152.77000000000001</v>
      </c>
      <c r="AC44" s="55"/>
      <c r="AD44" s="55"/>
      <c r="AE44" s="55"/>
      <c r="AF44" s="55"/>
      <c r="AG44" s="55"/>
      <c r="AH44" s="55"/>
      <c r="AI44" s="55"/>
    </row>
    <row r="45" spans="2:36" ht="15" customHeight="1" thickBot="1" x14ac:dyDescent="0.2">
      <c r="B45" s="1092"/>
      <c r="C45" s="1093"/>
      <c r="D45" s="1085"/>
      <c r="E45" s="1108"/>
      <c r="F45" s="1106"/>
      <c r="G45" s="1081">
        <f>G44+H44</f>
        <v>2</v>
      </c>
      <c r="H45" s="1082"/>
      <c r="I45" s="1080"/>
      <c r="J45" s="1106"/>
      <c r="K45" s="1083">
        <f>K44+L44</f>
        <v>42</v>
      </c>
      <c r="L45" s="1082"/>
      <c r="M45" s="1080"/>
      <c r="N45" s="1106"/>
      <c r="O45" s="1084">
        <f>O44+P44</f>
        <v>58</v>
      </c>
      <c r="P45" s="1085"/>
      <c r="Q45" s="1086"/>
      <c r="R45" s="1087"/>
      <c r="S45" s="1087"/>
      <c r="T45" s="1087"/>
      <c r="U45" s="1087"/>
      <c r="V45" s="1087"/>
      <c r="W45" s="1087"/>
      <c r="X45" s="1087"/>
      <c r="Y45" s="1087"/>
      <c r="Z45" s="1087"/>
      <c r="AA45" s="1087"/>
      <c r="AB45" s="1088"/>
    </row>
    <row r="46" spans="2:36" x14ac:dyDescent="0.15">
      <c r="B46" s="120" t="s">
        <v>416</v>
      </c>
      <c r="C46" s="30"/>
      <c r="D46" s="30"/>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2:36" x14ac:dyDescent="0.15">
      <c r="B47" s="120" t="s">
        <v>417</v>
      </c>
      <c r="C47" s="30"/>
      <c r="D47" s="30"/>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2:36" x14ac:dyDescent="0.15">
      <c r="B48" s="120" t="s">
        <v>418</v>
      </c>
      <c r="C48" s="30"/>
      <c r="D48" s="30"/>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2:28" x14ac:dyDescent="0.15">
      <c r="B49" s="120" t="s">
        <v>419</v>
      </c>
      <c r="C49" s="30"/>
      <c r="D49" s="30"/>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2:28" x14ac:dyDescent="0.15">
      <c r="B50" s="120" t="s">
        <v>420</v>
      </c>
      <c r="C50" s="30"/>
      <c r="D50" s="30"/>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2:28" x14ac:dyDescent="0.15">
      <c r="F51" s="30"/>
      <c r="G51" s="31"/>
      <c r="H51" s="31"/>
      <c r="I51" s="31"/>
      <c r="J51" s="31"/>
      <c r="K51" s="31"/>
      <c r="L51" s="31"/>
      <c r="M51" s="31"/>
      <c r="N51" s="31"/>
      <c r="O51" s="31"/>
      <c r="P51" s="31"/>
      <c r="Q51" s="31"/>
      <c r="R51" s="31"/>
      <c r="S51" s="31"/>
      <c r="T51" s="31"/>
      <c r="U51" s="31"/>
      <c r="V51" s="31"/>
      <c r="W51" s="31"/>
      <c r="X51" s="31"/>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1"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F2DF7008-50B3-4DEC-82CB-58BD51ED03DA}">
          <x14:formula1>
            <xm:f>'(参考)リスト'!$G$16:$G$19</xm:f>
          </x14:formula1>
          <xm:sqref>D10 D12:D43</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157A5-203B-4B3E-A11D-9DCC5D46F1F5}">
  <sheetPr>
    <pageSetUpPr fitToPage="1"/>
  </sheetPr>
  <dimension ref="A1:AJ51"/>
  <sheetViews>
    <sheetView showGridLines="0" showZeros="0" view="pageBreakPreview" topLeftCell="A5" zoomScaleNormal="85" zoomScaleSheetLayoutView="100" workbookViewId="0">
      <selection activeCell="X21" sqref="X21"/>
    </sheetView>
  </sheetViews>
  <sheetFormatPr defaultColWidth="9" defaultRowHeight="12" x14ac:dyDescent="0.15"/>
  <cols>
    <col min="1" max="1" width="2.75" style="117" customWidth="1"/>
    <col min="2" max="3" width="5.75" style="119" customWidth="1"/>
    <col min="4" max="4" width="5.625" style="119" customWidth="1"/>
    <col min="5" max="16" width="4.75" style="117" customWidth="1"/>
    <col min="17" max="28" width="6.375" style="117" customWidth="1"/>
    <col min="29" max="29" width="4" style="117" customWidth="1"/>
    <col min="30" max="16384" width="9" style="117"/>
  </cols>
  <sheetData>
    <row r="1" spans="1:36" ht="20.25" customHeight="1" x14ac:dyDescent="0.15">
      <c r="B1" s="118" t="s">
        <v>406</v>
      </c>
      <c r="C1" s="30"/>
      <c r="D1" s="30"/>
      <c r="E1" s="31"/>
      <c r="F1" s="31"/>
      <c r="G1" s="31"/>
      <c r="H1" s="31"/>
      <c r="I1" s="31"/>
      <c r="J1" s="31"/>
      <c r="K1" s="31"/>
      <c r="L1" s="31"/>
      <c r="M1" s="31"/>
      <c r="N1" s="31"/>
      <c r="O1" s="31"/>
      <c r="P1" s="31"/>
      <c r="Q1" s="31"/>
      <c r="R1" s="31"/>
      <c r="S1" s="31"/>
      <c r="T1" s="31"/>
      <c r="U1" s="31"/>
      <c r="V1" s="31"/>
      <c r="W1" s="31"/>
      <c r="X1" s="31"/>
      <c r="Y1" s="31"/>
      <c r="Z1" s="31"/>
      <c r="AA1" s="31"/>
      <c r="AB1" s="31"/>
      <c r="AC1" s="31"/>
    </row>
    <row r="2" spans="1:36" x14ac:dyDescent="0.15">
      <c r="B2" s="1061" t="s">
        <v>407</v>
      </c>
      <c r="C2" s="1061"/>
      <c r="D2" s="1061"/>
      <c r="E2" s="1061"/>
      <c r="F2" s="1058" t="str">
        <f>'様式A-1'!D3</f>
        <v>ムクノトンネル　クダリ</v>
      </c>
      <c r="G2" s="1058"/>
      <c r="H2" s="1058"/>
      <c r="I2" s="1058"/>
      <c r="J2" s="1058"/>
      <c r="K2" s="1058"/>
      <c r="L2" s="1059" t="s">
        <v>408</v>
      </c>
      <c r="M2" s="1059"/>
      <c r="N2" s="1059"/>
      <c r="O2" s="1058" t="str">
        <f>'様式A-1'!J3</f>
        <v>山口県道57号下関港線（下り）</v>
      </c>
      <c r="P2" s="1058"/>
      <c r="Q2" s="1058"/>
      <c r="R2" s="1058"/>
      <c r="S2" s="1058"/>
      <c r="T2" s="1054" t="s">
        <v>307</v>
      </c>
      <c r="U2" s="1055"/>
      <c r="V2" s="1098" t="str">
        <f>'様式B (1)'!S3</f>
        <v>アジア航測株式会社</v>
      </c>
      <c r="W2" s="1099"/>
      <c r="X2" s="1099"/>
      <c r="Y2" s="1067" t="s">
        <v>409</v>
      </c>
      <c r="Z2" s="1047">
        <f>'様式B (1)'!P2</f>
        <v>45890</v>
      </c>
      <c r="AA2" s="1048"/>
      <c r="AB2" s="1049"/>
    </row>
    <row r="3" spans="1:36" ht="12" customHeight="1" x14ac:dyDescent="0.15">
      <c r="A3" s="117" t="s">
        <v>410</v>
      </c>
      <c r="B3" s="1053" t="s">
        <v>411</v>
      </c>
      <c r="C3" s="1053"/>
      <c r="D3" s="1053"/>
      <c r="E3" s="1053"/>
      <c r="F3" s="1060" t="str">
        <f>'様式A-1'!D4</f>
        <v>椋野トンネル（下り）</v>
      </c>
      <c r="G3" s="1060"/>
      <c r="H3" s="1060"/>
      <c r="I3" s="1060"/>
      <c r="J3" s="1060"/>
      <c r="K3" s="1060"/>
      <c r="L3" s="1059" t="s">
        <v>412</v>
      </c>
      <c r="M3" s="1059"/>
      <c r="N3" s="1059"/>
      <c r="O3" s="1097" t="str">
        <f>'様式A-1'!R3</f>
        <v>山口県
下関土木建築事務所</v>
      </c>
      <c r="P3" s="1097"/>
      <c r="Q3" s="1097"/>
      <c r="R3" s="1097"/>
      <c r="S3" s="1097"/>
      <c r="T3" s="1056"/>
      <c r="U3" s="1057"/>
      <c r="V3" s="1100"/>
      <c r="W3" s="1101"/>
      <c r="X3" s="1101"/>
      <c r="Y3" s="1068"/>
      <c r="Z3" s="1050"/>
      <c r="AA3" s="1051"/>
      <c r="AB3" s="1052"/>
    </row>
    <row r="4" spans="1:36" ht="12" customHeight="1" x14ac:dyDescent="0.15">
      <c r="B4" s="1098"/>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22"/>
      <c r="AA4" s="56"/>
      <c r="AB4" s="123"/>
      <c r="AC4" s="57"/>
      <c r="AD4" s="265"/>
      <c r="AE4" s="265"/>
      <c r="AF4" s="265"/>
      <c r="AG4" s="265"/>
      <c r="AH4" s="265"/>
      <c r="AI4" s="265"/>
      <c r="AJ4" s="265"/>
    </row>
    <row r="5" spans="1:36" ht="12.75" customHeight="1" thickBot="1" x14ac:dyDescent="0.2">
      <c r="B5" s="1102" t="s">
        <v>413</v>
      </c>
      <c r="C5" s="1103"/>
      <c r="D5" s="1103"/>
      <c r="E5" s="1103"/>
      <c r="F5" s="1103"/>
      <c r="G5" s="1103"/>
      <c r="H5" s="1103"/>
      <c r="I5" s="1103"/>
      <c r="J5" s="1103"/>
      <c r="K5" s="1103"/>
      <c r="L5" s="1103"/>
      <c r="M5" s="1103"/>
      <c r="N5" s="1103"/>
      <c r="O5" s="1103"/>
      <c r="P5" s="1103"/>
      <c r="Q5" s="1103"/>
      <c r="R5" s="1103"/>
      <c r="S5" s="1103"/>
      <c r="T5" s="1103"/>
      <c r="U5" s="1103"/>
      <c r="V5" s="1103"/>
      <c r="W5" s="1103"/>
      <c r="X5" s="1103"/>
      <c r="Y5" s="1103"/>
      <c r="Z5" s="1103"/>
      <c r="AA5" s="1103"/>
      <c r="AB5" s="1104"/>
      <c r="AC5" s="31"/>
      <c r="AD5" s="265"/>
      <c r="AE5" s="265"/>
      <c r="AF5" s="265"/>
      <c r="AG5" s="265"/>
      <c r="AH5" s="265"/>
      <c r="AI5" s="265"/>
      <c r="AJ5" s="265"/>
    </row>
    <row r="6" spans="1:36" ht="13.5" customHeight="1" x14ac:dyDescent="0.15">
      <c r="B6" s="1074" t="s">
        <v>346</v>
      </c>
      <c r="C6" s="1075"/>
      <c r="D6" s="1076"/>
      <c r="E6" s="1077" t="s">
        <v>347</v>
      </c>
      <c r="F6" s="1078"/>
      <c r="G6" s="1078"/>
      <c r="H6" s="1078"/>
      <c r="I6" s="1078"/>
      <c r="J6" s="1078"/>
      <c r="K6" s="1078"/>
      <c r="L6" s="1078"/>
      <c r="M6" s="1078"/>
      <c r="N6" s="1078"/>
      <c r="O6" s="1078"/>
      <c r="P6" s="1078"/>
      <c r="Q6" s="1077" t="s">
        <v>348</v>
      </c>
      <c r="R6" s="1078"/>
      <c r="S6" s="1078"/>
      <c r="T6" s="1078"/>
      <c r="U6" s="1078"/>
      <c r="V6" s="1078"/>
      <c r="W6" s="1078"/>
      <c r="X6" s="1078"/>
      <c r="Y6" s="1078"/>
      <c r="Z6" s="1078"/>
      <c r="AA6" s="1078"/>
      <c r="AB6" s="1094"/>
      <c r="AC6" s="54"/>
      <c r="AD6" s="54"/>
    </row>
    <row r="7" spans="1:36" ht="13.5" x14ac:dyDescent="0.15">
      <c r="B7" s="1064" t="s">
        <v>349</v>
      </c>
      <c r="C7" s="1069" t="s">
        <v>350</v>
      </c>
      <c r="D7" s="1072" t="s">
        <v>351</v>
      </c>
      <c r="E7" s="1062" t="s">
        <v>414</v>
      </c>
      <c r="F7" s="1063"/>
      <c r="G7" s="1063"/>
      <c r="H7" s="1063"/>
      <c r="I7" s="1063"/>
      <c r="J7" s="1063"/>
      <c r="K7" s="1063"/>
      <c r="L7" s="1063"/>
      <c r="M7" s="1063"/>
      <c r="N7" s="1063"/>
      <c r="O7" s="1063"/>
      <c r="P7" s="1066"/>
      <c r="Q7" s="1062" t="s">
        <v>353</v>
      </c>
      <c r="R7" s="1063"/>
      <c r="S7" s="1063"/>
      <c r="T7" s="1063"/>
      <c r="U7" s="1095" t="s">
        <v>354</v>
      </c>
      <c r="V7" s="1063"/>
      <c r="W7" s="1063"/>
      <c r="X7" s="1063"/>
      <c r="Y7" s="1063"/>
      <c r="Z7" s="1063"/>
      <c r="AA7" s="1063"/>
      <c r="AB7" s="1096"/>
      <c r="AC7" s="54"/>
      <c r="AD7" s="54"/>
    </row>
    <row r="8" spans="1:36" ht="13.5" x14ac:dyDescent="0.15">
      <c r="B8" s="1064"/>
      <c r="C8" s="1070"/>
      <c r="D8" s="1072"/>
      <c r="E8" s="1062" t="s">
        <v>356</v>
      </c>
      <c r="F8" s="1063"/>
      <c r="G8" s="1063"/>
      <c r="H8" s="1066"/>
      <c r="I8" s="1063" t="s">
        <v>357</v>
      </c>
      <c r="J8" s="1063"/>
      <c r="K8" s="1063"/>
      <c r="L8" s="1066"/>
      <c r="M8" s="1063" t="s">
        <v>358</v>
      </c>
      <c r="N8" s="1063"/>
      <c r="O8" s="1063"/>
      <c r="P8" s="1066"/>
      <c r="Q8" s="1062" t="s">
        <v>359</v>
      </c>
      <c r="R8" s="1063"/>
      <c r="S8" s="1063"/>
      <c r="T8" s="1063"/>
      <c r="U8" s="1095" t="s">
        <v>357</v>
      </c>
      <c r="V8" s="1063"/>
      <c r="W8" s="1063"/>
      <c r="X8" s="1063"/>
      <c r="Y8" s="1095" t="s">
        <v>358</v>
      </c>
      <c r="Z8" s="1063"/>
      <c r="AA8" s="1063"/>
      <c r="AB8" s="1096"/>
      <c r="AC8" s="53"/>
      <c r="AD8" s="53"/>
      <c r="AE8" s="53"/>
      <c r="AF8" s="53"/>
      <c r="AG8" s="53"/>
      <c r="AH8" s="53"/>
      <c r="AI8" s="53"/>
      <c r="AJ8" s="53"/>
    </row>
    <row r="9" spans="1:36" s="119" customFormat="1" x14ac:dyDescent="0.15">
      <c r="B9" s="1065"/>
      <c r="C9" s="1071"/>
      <c r="D9" s="1073"/>
      <c r="E9" s="58" t="s">
        <v>360</v>
      </c>
      <c r="F9" s="61" t="s">
        <v>361</v>
      </c>
      <c r="G9" s="61" t="s">
        <v>362</v>
      </c>
      <c r="H9" s="263" t="s">
        <v>363</v>
      </c>
      <c r="I9" s="64" t="s">
        <v>360</v>
      </c>
      <c r="J9" s="61" t="s">
        <v>361</v>
      </c>
      <c r="K9" s="61" t="s">
        <v>362</v>
      </c>
      <c r="L9" s="263" t="s">
        <v>363</v>
      </c>
      <c r="M9" s="64" t="s">
        <v>360</v>
      </c>
      <c r="N9" s="61" t="s">
        <v>361</v>
      </c>
      <c r="O9" s="61" t="s">
        <v>362</v>
      </c>
      <c r="P9" s="263" t="s">
        <v>363</v>
      </c>
      <c r="Q9" s="261" t="s">
        <v>360</v>
      </c>
      <c r="R9" s="74" t="s">
        <v>361</v>
      </c>
      <c r="S9" s="61" t="s">
        <v>362</v>
      </c>
      <c r="T9" s="262" t="s">
        <v>363</v>
      </c>
      <c r="U9" s="264" t="s">
        <v>360</v>
      </c>
      <c r="V9" s="74" t="s">
        <v>361</v>
      </c>
      <c r="W9" s="61" t="s">
        <v>362</v>
      </c>
      <c r="X9" s="262" t="s">
        <v>363</v>
      </c>
      <c r="Y9" s="264" t="s">
        <v>360</v>
      </c>
      <c r="Z9" s="74" t="s">
        <v>361</v>
      </c>
      <c r="AA9" s="61" t="s">
        <v>362</v>
      </c>
      <c r="AB9" s="98" t="s">
        <v>363</v>
      </c>
      <c r="AC9" s="53"/>
      <c r="AD9" s="53"/>
      <c r="AE9" s="53"/>
      <c r="AF9" s="53"/>
      <c r="AG9" s="53"/>
      <c r="AH9" s="53"/>
      <c r="AI9" s="53"/>
      <c r="AJ9" s="53"/>
    </row>
    <row r="10" spans="1:36" x14ac:dyDescent="0.15">
      <c r="B10" s="278" t="str">
        <f>'様式D-3_S34'!AV5</f>
        <v>S34</v>
      </c>
      <c r="C10" s="294">
        <f>'様式D-3_S34'!AW5</f>
        <v>8.6999999999999993</v>
      </c>
      <c r="D10" s="148" t="str">
        <f>'様式D-3_S34'!AX5</f>
        <v>Ⅱ</v>
      </c>
      <c r="E10" s="59">
        <f>'様式D-3_S34'!AY5</f>
        <v>0</v>
      </c>
      <c r="F10" s="62">
        <f>'様式D-3_S34'!AZ5</f>
        <v>0</v>
      </c>
      <c r="G10" s="62">
        <f>'様式D-3_S34'!BA5</f>
        <v>0</v>
      </c>
      <c r="H10" s="32">
        <f>'様式D-3_S34'!BB5</f>
        <v>0</v>
      </c>
      <c r="I10" s="65">
        <f>'様式D-3_S34'!BC5</f>
        <v>0</v>
      </c>
      <c r="J10" s="62">
        <f>'様式D-3_S34'!BD5</f>
        <v>0</v>
      </c>
      <c r="K10" s="62">
        <f>'様式D-3_S34'!BE5</f>
        <v>0</v>
      </c>
      <c r="L10" s="32">
        <f>'様式D-3_S34'!BF5</f>
        <v>1</v>
      </c>
      <c r="M10" s="65">
        <f>'様式D-3_S34'!BG5</f>
        <v>0</v>
      </c>
      <c r="N10" s="62">
        <f>'様式D-3_S34'!BH5</f>
        <v>0</v>
      </c>
      <c r="O10" s="62">
        <f>'様式D-3_S34'!BI5</f>
        <v>0</v>
      </c>
      <c r="P10" s="311">
        <f>'様式D-3_S34'!BJ5</f>
        <v>4</v>
      </c>
      <c r="Q10" s="317" t="str">
        <f>'様式D-3_S34'!BK5</f>
        <v/>
      </c>
      <c r="R10" s="96" t="str">
        <f>'様式D-3_S34'!BL5</f>
        <v/>
      </c>
      <c r="S10" s="96" t="str">
        <f>'様式D-3_S34'!BM5</f>
        <v/>
      </c>
      <c r="T10" s="77" t="str">
        <f>'様式D-3_S34'!BN5</f>
        <v/>
      </c>
      <c r="U10" s="75">
        <f>'様式D-3_S34'!BO5</f>
        <v>0</v>
      </c>
      <c r="V10" s="76">
        <f>'様式D-3_S34'!BP5</f>
        <v>0</v>
      </c>
      <c r="W10" s="96">
        <f>'様式D-3_S34'!BQ5</f>
        <v>0</v>
      </c>
      <c r="X10" s="77">
        <f>'様式D-3_S34'!BR5</f>
        <v>1.08</v>
      </c>
      <c r="Y10" s="75">
        <f>'様式D-3_S34'!BS5</f>
        <v>0</v>
      </c>
      <c r="Z10" s="76">
        <f>'様式D-3_S34'!BT5</f>
        <v>0</v>
      </c>
      <c r="AA10" s="96">
        <f>'様式D-3_S34'!BU5</f>
        <v>0</v>
      </c>
      <c r="AB10" s="99">
        <f>'様式D-3_S34'!BV5</f>
        <v>9.4499999999999993</v>
      </c>
      <c r="AC10" s="53"/>
      <c r="AD10" s="53"/>
      <c r="AE10" s="53"/>
      <c r="AF10" s="53"/>
      <c r="AG10" s="53"/>
      <c r="AH10" s="53"/>
      <c r="AI10" s="53"/>
      <c r="AJ10" s="53"/>
    </row>
    <row r="11" spans="1:36" x14ac:dyDescent="0.15">
      <c r="B11" s="278" t="str">
        <f>'様式D-3_S35'!AV5</f>
        <v>S35</v>
      </c>
      <c r="C11" s="294">
        <f>'様式D-3_S35'!AW5</f>
        <v>9.3000000000000007</v>
      </c>
      <c r="D11" s="148" t="str">
        <f>'様式D-3_S35'!AX5</f>
        <v>Ⅱ</v>
      </c>
      <c r="E11" s="59">
        <f>'様式D-3_S35'!AY5</f>
        <v>0</v>
      </c>
      <c r="F11" s="62">
        <f>'様式D-3_S35'!AZ5</f>
        <v>0</v>
      </c>
      <c r="G11" s="62">
        <f>'様式D-3_S35'!BA5</f>
        <v>0</v>
      </c>
      <c r="H11" s="32">
        <f>'様式D-3_S35'!BB5</f>
        <v>0</v>
      </c>
      <c r="I11" s="65">
        <f>'様式D-3_S35'!BC5</f>
        <v>0</v>
      </c>
      <c r="J11" s="62">
        <f>'様式D-3_S35'!BD5</f>
        <v>0</v>
      </c>
      <c r="K11" s="62">
        <f>'様式D-3_S35'!BE5</f>
        <v>0</v>
      </c>
      <c r="L11" s="32">
        <f>'様式D-3_S35'!BF5</f>
        <v>0</v>
      </c>
      <c r="M11" s="65">
        <f>'様式D-3_S35'!BG5</f>
        <v>0</v>
      </c>
      <c r="N11" s="62">
        <f>'様式D-3_S35'!BH5</f>
        <v>0</v>
      </c>
      <c r="O11" s="62">
        <f>'様式D-3_S35'!BI5</f>
        <v>0</v>
      </c>
      <c r="P11" s="311">
        <f>'様式D-3_S35'!BJ5</f>
        <v>2</v>
      </c>
      <c r="Q11" s="317" t="str">
        <f>'様式D-3_S35'!BK5</f>
        <v/>
      </c>
      <c r="R11" s="96" t="str">
        <f>'様式D-3_S35'!BL5</f>
        <v/>
      </c>
      <c r="S11" s="96" t="str">
        <f>'様式D-3_S35'!BM5</f>
        <v/>
      </c>
      <c r="T11" s="77" t="str">
        <f>'様式D-3_S35'!BN5</f>
        <v/>
      </c>
      <c r="U11" s="75">
        <f>'様式D-3_S35'!BO5</f>
        <v>0</v>
      </c>
      <c r="V11" s="76">
        <f>'様式D-3_S35'!BP5</f>
        <v>0</v>
      </c>
      <c r="W11" s="96">
        <f>'様式D-3_S35'!BQ5</f>
        <v>0</v>
      </c>
      <c r="X11" s="77">
        <f>'様式D-3_S35'!BR5</f>
        <v>0</v>
      </c>
      <c r="Y11" s="75">
        <f>'様式D-3_S35'!BS5</f>
        <v>0</v>
      </c>
      <c r="Z11" s="76">
        <f>'様式D-3_S35'!BT5</f>
        <v>0</v>
      </c>
      <c r="AA11" s="96">
        <f>'様式D-3_S35'!BU5</f>
        <v>0</v>
      </c>
      <c r="AB11" s="99">
        <f>'様式D-3_S35'!BV5</f>
        <v>6.55</v>
      </c>
      <c r="AC11" s="53"/>
      <c r="AD11" s="53"/>
      <c r="AE11" s="53"/>
      <c r="AF11" s="53"/>
      <c r="AG11" s="53"/>
      <c r="AH11" s="53"/>
      <c r="AI11" s="53"/>
      <c r="AJ11" s="53"/>
    </row>
    <row r="12" spans="1:36" x14ac:dyDescent="0.15">
      <c r="B12" s="278" t="str">
        <f>'様式D-3_S36'!AV5</f>
        <v>S36</v>
      </c>
      <c r="C12" s="294">
        <f>'様式D-3_S36'!AW5</f>
        <v>8.8000000000000007</v>
      </c>
      <c r="D12" s="148" t="str">
        <f>'様式D-3_S36'!AX5</f>
        <v>Ⅱ</v>
      </c>
      <c r="E12" s="59">
        <f>'様式D-3_S36'!AY5</f>
        <v>0</v>
      </c>
      <c r="F12" s="62">
        <f>'様式D-3_S36'!AZ5</f>
        <v>0</v>
      </c>
      <c r="G12" s="62">
        <f>'様式D-3_S36'!BA5</f>
        <v>0</v>
      </c>
      <c r="H12" s="32">
        <f>'様式D-3_S36'!BB5</f>
        <v>0</v>
      </c>
      <c r="I12" s="65">
        <f>'様式D-3_S36'!BC5</f>
        <v>0</v>
      </c>
      <c r="J12" s="62">
        <f>'様式D-3_S36'!BD5</f>
        <v>0</v>
      </c>
      <c r="K12" s="62">
        <f>'様式D-3_S36'!BE5</f>
        <v>2</v>
      </c>
      <c r="L12" s="32">
        <f>'様式D-3_S36'!BF5</f>
        <v>1</v>
      </c>
      <c r="M12" s="65">
        <f>'様式D-3_S36'!BG5</f>
        <v>0</v>
      </c>
      <c r="N12" s="62">
        <f>'様式D-3_S36'!BH5</f>
        <v>0</v>
      </c>
      <c r="O12" s="62">
        <f>'様式D-3_S36'!BI5</f>
        <v>0</v>
      </c>
      <c r="P12" s="311">
        <f>'様式D-3_S36'!BJ5</f>
        <v>1</v>
      </c>
      <c r="Q12" s="317" t="str">
        <f>'様式D-3_S36'!BK5</f>
        <v/>
      </c>
      <c r="R12" s="96" t="str">
        <f>'様式D-3_S36'!BL5</f>
        <v/>
      </c>
      <c r="S12" s="96" t="str">
        <f>'様式D-3_S36'!BM5</f>
        <v/>
      </c>
      <c r="T12" s="77" t="str">
        <f>'様式D-3_S36'!BN5</f>
        <v/>
      </c>
      <c r="U12" s="75">
        <f>'様式D-3_S36'!BO5</f>
        <v>0</v>
      </c>
      <c r="V12" s="76">
        <f>'様式D-3_S36'!BP5</f>
        <v>0</v>
      </c>
      <c r="W12" s="96">
        <f>'様式D-3_S36'!BQ5</f>
        <v>0.18</v>
      </c>
      <c r="X12" s="77">
        <f>'様式D-3_S36'!BR5</f>
        <v>0.51</v>
      </c>
      <c r="Y12" s="75">
        <f>'様式D-3_S36'!BS5</f>
        <v>0</v>
      </c>
      <c r="Z12" s="76">
        <f>'様式D-3_S36'!BT5</f>
        <v>0</v>
      </c>
      <c r="AA12" s="96">
        <f>'様式D-3_S36'!BU5</f>
        <v>0</v>
      </c>
      <c r="AB12" s="99">
        <f>'様式D-3_S36'!BV5</f>
        <v>1.55</v>
      </c>
      <c r="AC12" s="53"/>
      <c r="AD12" s="53"/>
      <c r="AE12" s="53"/>
      <c r="AF12" s="53"/>
      <c r="AG12" s="53"/>
      <c r="AH12" s="53"/>
      <c r="AI12" s="53"/>
      <c r="AJ12" s="53"/>
    </row>
    <row r="13" spans="1:36" x14ac:dyDescent="0.15">
      <c r="B13" s="278" t="str">
        <f>'様式D-3_S37'!AV5</f>
        <v>S37</v>
      </c>
      <c r="C13" s="294">
        <f>'様式D-3_S37'!AW5</f>
        <v>9</v>
      </c>
      <c r="D13" s="148" t="str">
        <f>'様式D-3_S37'!AX5</f>
        <v>Ⅱ</v>
      </c>
      <c r="E13" s="59">
        <f>'様式D-3_S37'!AY5</f>
        <v>0</v>
      </c>
      <c r="F13" s="62">
        <f>'様式D-3_S37'!AZ5</f>
        <v>0</v>
      </c>
      <c r="G13" s="62">
        <f>'様式D-3_S37'!BA5</f>
        <v>0</v>
      </c>
      <c r="H13" s="32">
        <f>'様式D-3_S37'!BB5</f>
        <v>0</v>
      </c>
      <c r="I13" s="65">
        <f>'様式D-3_S37'!BC5</f>
        <v>0</v>
      </c>
      <c r="J13" s="62">
        <f>'様式D-3_S37'!BD5</f>
        <v>0</v>
      </c>
      <c r="K13" s="62">
        <f>'様式D-3_S37'!BE5</f>
        <v>0</v>
      </c>
      <c r="L13" s="32">
        <f>'様式D-3_S37'!BF5</f>
        <v>0</v>
      </c>
      <c r="M13" s="65">
        <f>'様式D-3_S37'!BG5</f>
        <v>0</v>
      </c>
      <c r="N13" s="62">
        <f>'様式D-3_S37'!BH5</f>
        <v>0</v>
      </c>
      <c r="O13" s="62">
        <f>'様式D-3_S37'!BI5</f>
        <v>0</v>
      </c>
      <c r="P13" s="311">
        <f>'様式D-3_S37'!BJ5</f>
        <v>3</v>
      </c>
      <c r="Q13" s="317" t="str">
        <f>'様式D-3_S37'!BK5</f>
        <v/>
      </c>
      <c r="R13" s="96" t="str">
        <f>'様式D-3_S37'!BL5</f>
        <v/>
      </c>
      <c r="S13" s="96" t="str">
        <f>'様式D-3_S37'!BM5</f>
        <v/>
      </c>
      <c r="T13" s="77" t="str">
        <f>'様式D-3_S37'!BN5</f>
        <v/>
      </c>
      <c r="U13" s="75">
        <f>'様式D-3_S37'!BO5</f>
        <v>0</v>
      </c>
      <c r="V13" s="76">
        <f>'様式D-3_S37'!BP5</f>
        <v>0</v>
      </c>
      <c r="W13" s="96">
        <f>'様式D-3_S37'!BQ5</f>
        <v>0</v>
      </c>
      <c r="X13" s="77">
        <f>'様式D-3_S37'!BR5</f>
        <v>0</v>
      </c>
      <c r="Y13" s="75">
        <f>'様式D-3_S37'!BS5</f>
        <v>0</v>
      </c>
      <c r="Z13" s="76">
        <f>'様式D-3_S37'!BT5</f>
        <v>0</v>
      </c>
      <c r="AA13" s="96">
        <f>'様式D-3_S37'!BU5</f>
        <v>0</v>
      </c>
      <c r="AB13" s="99">
        <f>'様式D-3_S37'!BV5</f>
        <v>8.3699999999999992</v>
      </c>
      <c r="AC13" s="53"/>
      <c r="AD13" s="53"/>
      <c r="AE13" s="53"/>
      <c r="AF13" s="53"/>
      <c r="AG13" s="53"/>
      <c r="AH13" s="53"/>
      <c r="AI13" s="53"/>
      <c r="AJ13" s="53"/>
    </row>
    <row r="14" spans="1:36" x14ac:dyDescent="0.15">
      <c r="B14" s="278" t="str">
        <f>'様式D-3_S38'!AV5</f>
        <v>S38</v>
      </c>
      <c r="C14" s="294">
        <f>'様式D-3_S38'!AW5</f>
        <v>8.8000000000000007</v>
      </c>
      <c r="D14" s="148" t="str">
        <f>'様式D-3_S38'!AX5</f>
        <v>Ⅱ</v>
      </c>
      <c r="E14" s="59">
        <f>'様式D-3_S38'!AY5</f>
        <v>0</v>
      </c>
      <c r="F14" s="62">
        <f>'様式D-3_S38'!AZ5</f>
        <v>0</v>
      </c>
      <c r="G14" s="62">
        <f>'様式D-3_S38'!BA5</f>
        <v>0</v>
      </c>
      <c r="H14" s="32">
        <f>'様式D-3_S38'!BB5</f>
        <v>0</v>
      </c>
      <c r="I14" s="65">
        <f>'様式D-3_S38'!BC5</f>
        <v>0</v>
      </c>
      <c r="J14" s="62">
        <f>'様式D-3_S38'!BD5</f>
        <v>0</v>
      </c>
      <c r="K14" s="62">
        <f>'様式D-3_S38'!BE5</f>
        <v>0</v>
      </c>
      <c r="L14" s="32">
        <f>'様式D-3_S38'!BF5</f>
        <v>1</v>
      </c>
      <c r="M14" s="65">
        <f>'様式D-3_S38'!BG5</f>
        <v>0</v>
      </c>
      <c r="N14" s="62">
        <f>'様式D-3_S38'!BH5</f>
        <v>0</v>
      </c>
      <c r="O14" s="62">
        <f>'様式D-3_S38'!BI5</f>
        <v>0</v>
      </c>
      <c r="P14" s="311">
        <f>'様式D-3_S38'!BJ5</f>
        <v>1</v>
      </c>
      <c r="Q14" s="317" t="str">
        <f>'様式D-3_S38'!BK5</f>
        <v/>
      </c>
      <c r="R14" s="96" t="str">
        <f>'様式D-3_S38'!BL5</f>
        <v/>
      </c>
      <c r="S14" s="96" t="str">
        <f>'様式D-3_S38'!BM5</f>
        <v/>
      </c>
      <c r="T14" s="77" t="str">
        <f>'様式D-3_S38'!BN5</f>
        <v/>
      </c>
      <c r="U14" s="75">
        <f>'様式D-3_S38'!BO5</f>
        <v>0</v>
      </c>
      <c r="V14" s="76">
        <f>'様式D-3_S38'!BP5</f>
        <v>0</v>
      </c>
      <c r="W14" s="96">
        <f>'様式D-3_S38'!BQ5</f>
        <v>0</v>
      </c>
      <c r="X14" s="77">
        <f>'様式D-3_S38'!BR5</f>
        <v>1.8</v>
      </c>
      <c r="Y14" s="75">
        <f>'様式D-3_S38'!BS5</f>
        <v>0</v>
      </c>
      <c r="Z14" s="76">
        <f>'様式D-3_S38'!BT5</f>
        <v>0</v>
      </c>
      <c r="AA14" s="96">
        <f>'様式D-3_S38'!BU5</f>
        <v>0</v>
      </c>
      <c r="AB14" s="99">
        <f>'様式D-3_S38'!BV5</f>
        <v>8.68</v>
      </c>
      <c r="AC14" s="53"/>
      <c r="AD14" s="53"/>
      <c r="AE14" s="53"/>
      <c r="AF14" s="53"/>
      <c r="AG14" s="53"/>
      <c r="AH14" s="53"/>
      <c r="AI14" s="53"/>
      <c r="AJ14" s="53"/>
    </row>
    <row r="15" spans="1:36" x14ac:dyDescent="0.15">
      <c r="B15" s="278" t="str">
        <f>'様式D-3_S39'!AV5</f>
        <v>S39</v>
      </c>
      <c r="C15" s="294">
        <f>'様式D-3_S39'!AW5</f>
        <v>8.9</v>
      </c>
      <c r="D15" s="148" t="str">
        <f>'様式D-3_S39'!AX5</f>
        <v>Ⅱ</v>
      </c>
      <c r="E15" s="59">
        <f>'様式D-3_S39'!AY5</f>
        <v>0</v>
      </c>
      <c r="F15" s="62">
        <f>'様式D-3_S39'!AZ5</f>
        <v>0</v>
      </c>
      <c r="G15" s="62">
        <f>'様式D-3_S39'!BA5</f>
        <v>0</v>
      </c>
      <c r="H15" s="32">
        <f>'様式D-3_S39'!BB5</f>
        <v>0</v>
      </c>
      <c r="I15" s="65">
        <f>'様式D-3_S39'!BC5</f>
        <v>0</v>
      </c>
      <c r="J15" s="62">
        <f>'様式D-3_S39'!BD5</f>
        <v>0</v>
      </c>
      <c r="K15" s="62">
        <f>'様式D-3_S39'!BE5</f>
        <v>0</v>
      </c>
      <c r="L15" s="32">
        <f>'様式D-3_S39'!BF5</f>
        <v>2</v>
      </c>
      <c r="M15" s="65">
        <f>'様式D-3_S39'!BG5</f>
        <v>0</v>
      </c>
      <c r="N15" s="62">
        <f>'様式D-3_S39'!BH5</f>
        <v>0</v>
      </c>
      <c r="O15" s="62">
        <f>'様式D-3_S39'!BI5</f>
        <v>0</v>
      </c>
      <c r="P15" s="311">
        <f>'様式D-3_S39'!BJ5</f>
        <v>1</v>
      </c>
      <c r="Q15" s="317" t="str">
        <f>'様式D-3_S39'!BK5</f>
        <v/>
      </c>
      <c r="R15" s="96" t="str">
        <f>'様式D-3_S39'!BL5</f>
        <v/>
      </c>
      <c r="S15" s="96" t="str">
        <f>'様式D-3_S39'!BM5</f>
        <v/>
      </c>
      <c r="T15" s="77" t="str">
        <f>'様式D-3_S39'!BN5</f>
        <v/>
      </c>
      <c r="U15" s="75">
        <f>'様式D-3_S39'!BO5</f>
        <v>0</v>
      </c>
      <c r="V15" s="76">
        <f>'様式D-3_S39'!BP5</f>
        <v>0</v>
      </c>
      <c r="W15" s="96">
        <f>'様式D-3_S39'!BQ5</f>
        <v>0</v>
      </c>
      <c r="X15" s="77">
        <f>'様式D-3_S39'!BR5</f>
        <v>3.62</v>
      </c>
      <c r="Y15" s="75">
        <f>'様式D-3_S39'!BS5</f>
        <v>0</v>
      </c>
      <c r="Z15" s="76">
        <f>'様式D-3_S39'!BT5</f>
        <v>0</v>
      </c>
      <c r="AA15" s="96">
        <f>'様式D-3_S39'!BU5</f>
        <v>0</v>
      </c>
      <c r="AB15" s="99">
        <f>'様式D-3_S39'!BV5</f>
        <v>1.1499999999999999</v>
      </c>
      <c r="AC15" s="53"/>
      <c r="AD15" s="53"/>
      <c r="AE15" s="53"/>
      <c r="AF15" s="53"/>
      <c r="AG15" s="53"/>
      <c r="AH15" s="53"/>
      <c r="AI15" s="53"/>
      <c r="AJ15" s="53"/>
    </row>
    <row r="16" spans="1:36" x14ac:dyDescent="0.15">
      <c r="B16" s="278" t="str">
        <f>'様式D-3_S40'!AV5</f>
        <v>S40</v>
      </c>
      <c r="C16" s="294">
        <f>'様式D-3_S40'!AW5</f>
        <v>8.9</v>
      </c>
      <c r="D16" s="148" t="str">
        <f>'様式D-3_S40'!AX5</f>
        <v>Ⅱ</v>
      </c>
      <c r="E16" s="59">
        <f>'様式D-3_S40'!AY5</f>
        <v>0</v>
      </c>
      <c r="F16" s="62">
        <f>'様式D-3_S40'!AZ5</f>
        <v>0</v>
      </c>
      <c r="G16" s="62">
        <f>'様式D-3_S40'!BA5</f>
        <v>0</v>
      </c>
      <c r="H16" s="32">
        <f>'様式D-3_S40'!BB5</f>
        <v>0</v>
      </c>
      <c r="I16" s="65">
        <f>'様式D-3_S40'!BC5</f>
        <v>0</v>
      </c>
      <c r="J16" s="62">
        <f>'様式D-3_S40'!BD5</f>
        <v>0</v>
      </c>
      <c r="K16" s="62">
        <f>'様式D-3_S40'!BE5</f>
        <v>0</v>
      </c>
      <c r="L16" s="32">
        <f>'様式D-3_S40'!BF5</f>
        <v>2</v>
      </c>
      <c r="M16" s="65">
        <f>'様式D-3_S40'!BG5</f>
        <v>0</v>
      </c>
      <c r="N16" s="62">
        <f>'様式D-3_S40'!BH5</f>
        <v>0</v>
      </c>
      <c r="O16" s="62">
        <f>'様式D-3_S40'!BI5</f>
        <v>0</v>
      </c>
      <c r="P16" s="311">
        <f>'様式D-3_S40'!BJ5</f>
        <v>0</v>
      </c>
      <c r="Q16" s="317" t="str">
        <f>'様式D-3_S40'!BK5</f>
        <v/>
      </c>
      <c r="R16" s="96" t="str">
        <f>'様式D-3_S40'!BL5</f>
        <v/>
      </c>
      <c r="S16" s="96" t="str">
        <f>'様式D-3_S40'!BM5</f>
        <v/>
      </c>
      <c r="T16" s="77" t="str">
        <f>'様式D-3_S40'!BN5</f>
        <v/>
      </c>
      <c r="U16" s="75">
        <f>'様式D-3_S40'!BO5</f>
        <v>0</v>
      </c>
      <c r="V16" s="76">
        <f>'様式D-3_S40'!BP5</f>
        <v>0</v>
      </c>
      <c r="W16" s="96">
        <f>'様式D-3_S40'!BQ5</f>
        <v>0</v>
      </c>
      <c r="X16" s="77">
        <f>'様式D-3_S40'!BR5</f>
        <v>1.62</v>
      </c>
      <c r="Y16" s="75">
        <f>'様式D-3_S40'!BS5</f>
        <v>0</v>
      </c>
      <c r="Z16" s="76">
        <f>'様式D-3_S40'!BT5</f>
        <v>0</v>
      </c>
      <c r="AA16" s="96">
        <f>'様式D-3_S40'!BU5</f>
        <v>0</v>
      </c>
      <c r="AB16" s="99">
        <f>'様式D-3_S40'!BV5</f>
        <v>0</v>
      </c>
      <c r="AC16" s="53"/>
      <c r="AD16" s="53"/>
      <c r="AE16" s="53"/>
      <c r="AF16" s="53"/>
      <c r="AG16" s="53"/>
      <c r="AH16" s="53"/>
      <c r="AI16" s="53"/>
      <c r="AJ16" s="53"/>
    </row>
    <row r="17" spans="2:36" x14ac:dyDescent="0.15">
      <c r="B17" s="278" t="str">
        <f>'様式D-3_S41'!AV5</f>
        <v>S41</v>
      </c>
      <c r="C17" s="294">
        <f>'様式D-3_S41'!AW5</f>
        <v>9.1</v>
      </c>
      <c r="D17" s="148" t="str">
        <f>'様式D-3_S41'!AX5</f>
        <v>Ⅱ</v>
      </c>
      <c r="E17" s="59">
        <f>'様式D-3_S41'!AY5</f>
        <v>0</v>
      </c>
      <c r="F17" s="62">
        <f>'様式D-3_S41'!AZ5</f>
        <v>0</v>
      </c>
      <c r="G17" s="62">
        <f>'様式D-3_S41'!BA5</f>
        <v>0</v>
      </c>
      <c r="H17" s="32">
        <f>'様式D-3_S41'!BB5</f>
        <v>0</v>
      </c>
      <c r="I17" s="65">
        <f>'様式D-3_S41'!BC5</f>
        <v>0</v>
      </c>
      <c r="J17" s="62">
        <f>'様式D-3_S41'!BD5</f>
        <v>0</v>
      </c>
      <c r="K17" s="62">
        <f>'様式D-3_S41'!BE5</f>
        <v>0</v>
      </c>
      <c r="L17" s="32">
        <f>'様式D-3_S41'!BF5</f>
        <v>1</v>
      </c>
      <c r="M17" s="65">
        <f>'様式D-3_S41'!BG5</f>
        <v>0</v>
      </c>
      <c r="N17" s="62">
        <f>'様式D-3_S41'!BH5</f>
        <v>0</v>
      </c>
      <c r="O17" s="62">
        <f>'様式D-3_S41'!BI5</f>
        <v>0</v>
      </c>
      <c r="P17" s="311">
        <f>'様式D-3_S41'!BJ5</f>
        <v>2</v>
      </c>
      <c r="Q17" s="317" t="str">
        <f>'様式D-3_S41'!BK5</f>
        <v/>
      </c>
      <c r="R17" s="96" t="str">
        <f>'様式D-3_S41'!BL5</f>
        <v/>
      </c>
      <c r="S17" s="96" t="str">
        <f>'様式D-3_S41'!BM5</f>
        <v/>
      </c>
      <c r="T17" s="77" t="str">
        <f>'様式D-3_S41'!BN5</f>
        <v/>
      </c>
      <c r="U17" s="75">
        <f>'様式D-3_S41'!BO5</f>
        <v>0</v>
      </c>
      <c r="V17" s="76">
        <f>'様式D-3_S41'!BP5</f>
        <v>0</v>
      </c>
      <c r="W17" s="96">
        <f>'様式D-3_S41'!BQ5</f>
        <v>0</v>
      </c>
      <c r="X17" s="77">
        <f>'様式D-3_S41'!BR5</f>
        <v>0.82</v>
      </c>
      <c r="Y17" s="75">
        <f>'様式D-3_S41'!BS5</f>
        <v>0</v>
      </c>
      <c r="Z17" s="76">
        <f>'様式D-3_S41'!BT5</f>
        <v>0</v>
      </c>
      <c r="AA17" s="96">
        <f>'様式D-3_S41'!BU5</f>
        <v>0</v>
      </c>
      <c r="AB17" s="99">
        <f>'様式D-3_S41'!BV5</f>
        <v>15.16</v>
      </c>
      <c r="AC17" s="53"/>
      <c r="AD17" s="53"/>
      <c r="AE17" s="53"/>
      <c r="AF17" s="53"/>
      <c r="AG17" s="53"/>
      <c r="AH17" s="53"/>
      <c r="AI17" s="53"/>
      <c r="AJ17" s="53"/>
    </row>
    <row r="18" spans="2:36" x14ac:dyDescent="0.15">
      <c r="B18" s="278" t="str">
        <f>'様式D-3_S42'!AV5</f>
        <v>S42</v>
      </c>
      <c r="C18" s="294">
        <f>'様式D-3_S42'!AW5</f>
        <v>8.9</v>
      </c>
      <c r="D18" s="148" t="str">
        <f>'様式D-3_S42'!AX5</f>
        <v>Ⅱ</v>
      </c>
      <c r="E18" s="59">
        <f>'様式D-3_S42'!AY5</f>
        <v>0</v>
      </c>
      <c r="F18" s="62">
        <f>'様式D-3_S42'!AZ5</f>
        <v>0</v>
      </c>
      <c r="G18" s="62">
        <f>'様式D-3_S42'!BA5</f>
        <v>0</v>
      </c>
      <c r="H18" s="32">
        <f>'様式D-3_S42'!BB5</f>
        <v>0</v>
      </c>
      <c r="I18" s="65">
        <f>'様式D-3_S42'!BC5</f>
        <v>0</v>
      </c>
      <c r="J18" s="62">
        <f>'様式D-3_S42'!BD5</f>
        <v>0</v>
      </c>
      <c r="K18" s="62">
        <f>'様式D-3_S42'!BE5</f>
        <v>0</v>
      </c>
      <c r="L18" s="32">
        <f>'様式D-3_S42'!BF5</f>
        <v>2</v>
      </c>
      <c r="M18" s="65">
        <f>'様式D-3_S42'!BG5</f>
        <v>0</v>
      </c>
      <c r="N18" s="62">
        <f>'様式D-3_S42'!BH5</f>
        <v>0</v>
      </c>
      <c r="O18" s="62">
        <f>'様式D-3_S42'!BI5</f>
        <v>0</v>
      </c>
      <c r="P18" s="311">
        <f>'様式D-3_S42'!BJ5</f>
        <v>0</v>
      </c>
      <c r="Q18" s="317" t="str">
        <f>'様式D-3_S42'!BK5</f>
        <v/>
      </c>
      <c r="R18" s="96" t="str">
        <f>'様式D-3_S42'!BL5</f>
        <v/>
      </c>
      <c r="S18" s="96" t="str">
        <f>'様式D-3_S42'!BM5</f>
        <v/>
      </c>
      <c r="T18" s="77" t="str">
        <f>'様式D-3_S42'!BN5</f>
        <v/>
      </c>
      <c r="U18" s="75">
        <f>'様式D-3_S42'!BO5</f>
        <v>0</v>
      </c>
      <c r="V18" s="76">
        <f>'様式D-3_S42'!BP5</f>
        <v>0</v>
      </c>
      <c r="W18" s="96">
        <f>'様式D-3_S42'!BQ5</f>
        <v>0</v>
      </c>
      <c r="X18" s="77">
        <f>'様式D-3_S42'!BR5</f>
        <v>1.1000000000000001</v>
      </c>
      <c r="Y18" s="75">
        <f>'様式D-3_S42'!BS5</f>
        <v>0</v>
      </c>
      <c r="Z18" s="76">
        <f>'様式D-3_S42'!BT5</f>
        <v>0</v>
      </c>
      <c r="AA18" s="96">
        <f>'様式D-3_S42'!BU5</f>
        <v>0</v>
      </c>
      <c r="AB18" s="99">
        <f>'様式D-3_S42'!BV5</f>
        <v>0</v>
      </c>
      <c r="AC18" s="53"/>
      <c r="AD18" s="53"/>
      <c r="AE18" s="53"/>
      <c r="AF18" s="53"/>
      <c r="AG18" s="53"/>
      <c r="AH18" s="53"/>
      <c r="AI18" s="53"/>
      <c r="AJ18" s="53"/>
    </row>
    <row r="19" spans="2:36" x14ac:dyDescent="0.15">
      <c r="B19" s="278" t="str">
        <f>'様式D-3_S43'!AV5</f>
        <v>S43</v>
      </c>
      <c r="C19" s="294">
        <f>'様式D-3_S43'!AW5</f>
        <v>9.1</v>
      </c>
      <c r="D19" s="148" t="str">
        <f>'様式D-3_S43'!AX5</f>
        <v>Ⅰ</v>
      </c>
      <c r="E19" s="59">
        <f>'様式D-3_S43'!AY5</f>
        <v>0</v>
      </c>
      <c r="F19" s="62">
        <f>'様式D-3_S43'!AZ5</f>
        <v>0</v>
      </c>
      <c r="G19" s="62">
        <f>'様式D-3_S43'!BA5</f>
        <v>0</v>
      </c>
      <c r="H19" s="32">
        <f>'様式D-3_S43'!BB5</f>
        <v>0</v>
      </c>
      <c r="I19" s="65">
        <f>'様式D-3_S43'!BC5</f>
        <v>0</v>
      </c>
      <c r="J19" s="62">
        <f>'様式D-3_S43'!BD5</f>
        <v>0</v>
      </c>
      <c r="K19" s="62">
        <f>'様式D-3_S43'!BE5</f>
        <v>0</v>
      </c>
      <c r="L19" s="32">
        <f>'様式D-3_S43'!BF5</f>
        <v>0</v>
      </c>
      <c r="M19" s="65">
        <f>'様式D-3_S43'!BG5</f>
        <v>0</v>
      </c>
      <c r="N19" s="62">
        <f>'様式D-3_S43'!BH5</f>
        <v>0</v>
      </c>
      <c r="O19" s="62">
        <f>'様式D-3_S43'!BI5</f>
        <v>0</v>
      </c>
      <c r="P19" s="311">
        <f>'様式D-3_S43'!BJ5</f>
        <v>0</v>
      </c>
      <c r="Q19" s="317" t="str">
        <f>'様式D-3_S43'!BK5</f>
        <v/>
      </c>
      <c r="R19" s="96" t="str">
        <f>'様式D-3_S43'!BL5</f>
        <v/>
      </c>
      <c r="S19" s="96" t="str">
        <f>'様式D-3_S43'!BM5</f>
        <v/>
      </c>
      <c r="T19" s="77" t="str">
        <f>'様式D-3_S43'!BN5</f>
        <v/>
      </c>
      <c r="U19" s="75">
        <f>'様式D-3_S43'!BO5</f>
        <v>0</v>
      </c>
      <c r="V19" s="76">
        <f>'様式D-3_S43'!BP5</f>
        <v>0</v>
      </c>
      <c r="W19" s="96">
        <f>'様式D-3_S43'!BQ5</f>
        <v>0</v>
      </c>
      <c r="X19" s="77">
        <f>'様式D-3_S43'!BR5</f>
        <v>0</v>
      </c>
      <c r="Y19" s="75">
        <f>'様式D-3_S43'!BS5</f>
        <v>0</v>
      </c>
      <c r="Z19" s="76">
        <f>'様式D-3_S43'!BT5</f>
        <v>0</v>
      </c>
      <c r="AA19" s="96">
        <f>'様式D-3_S43'!BU5</f>
        <v>0</v>
      </c>
      <c r="AB19" s="99">
        <f>'様式D-3_S43'!BV5</f>
        <v>0</v>
      </c>
      <c r="AC19" s="53"/>
      <c r="AD19" s="53"/>
      <c r="AE19" s="53"/>
      <c r="AF19" s="53"/>
      <c r="AG19" s="53"/>
      <c r="AH19" s="53"/>
      <c r="AI19" s="53"/>
      <c r="AJ19" s="53"/>
    </row>
    <row r="20" spans="2:36" x14ac:dyDescent="0.15">
      <c r="B20" s="278" t="str">
        <f>'様式D-3_S44'!AV5</f>
        <v>S44</v>
      </c>
      <c r="C20" s="294">
        <f>'様式D-3_S44'!AW5</f>
        <v>6.3</v>
      </c>
      <c r="D20" s="148" t="str">
        <f>'様式D-3_S44'!AX5</f>
        <v>Ⅱ</v>
      </c>
      <c r="E20" s="59">
        <f>'様式D-3_S44'!AY5</f>
        <v>0</v>
      </c>
      <c r="F20" s="62">
        <f>'様式D-3_S44'!AZ5</f>
        <v>0</v>
      </c>
      <c r="G20" s="62">
        <f>'様式D-3_S44'!BA5</f>
        <v>0</v>
      </c>
      <c r="H20" s="62">
        <f>'様式D-3_S44'!BB5</f>
        <v>1</v>
      </c>
      <c r="I20" s="65">
        <f>'様式D-3_S44'!BC5</f>
        <v>0</v>
      </c>
      <c r="J20" s="62">
        <f>'様式D-3_S44'!BD5</f>
        <v>0</v>
      </c>
      <c r="K20" s="62">
        <f>'様式D-3_S44'!BE5</f>
        <v>0</v>
      </c>
      <c r="L20" s="32">
        <f>'様式D-3_S44'!BF5</f>
        <v>0</v>
      </c>
      <c r="M20" s="65">
        <f>'様式D-3_S44'!BG5</f>
        <v>0</v>
      </c>
      <c r="N20" s="62">
        <f>'様式D-3_S44'!BH5</f>
        <v>0</v>
      </c>
      <c r="O20" s="62">
        <f>'様式D-3_S44'!BI5</f>
        <v>0</v>
      </c>
      <c r="P20" s="311">
        <f>'様式D-3_S44'!BJ5</f>
        <v>1</v>
      </c>
      <c r="Q20" s="317" t="str">
        <f>'様式D-3_S44'!BK5</f>
        <v/>
      </c>
      <c r="R20" s="96" t="str">
        <f>'様式D-3_S44'!BL5</f>
        <v/>
      </c>
      <c r="S20" s="96" t="str">
        <f>'様式D-3_S44'!BM5</f>
        <v/>
      </c>
      <c r="T20" s="77">
        <f>'様式D-3_S44'!BN5</f>
        <v>6.3</v>
      </c>
      <c r="U20" s="75">
        <f>'様式D-3_S44'!BO5</f>
        <v>0</v>
      </c>
      <c r="V20" s="76">
        <f>'様式D-3_S44'!BP5</f>
        <v>0</v>
      </c>
      <c r="W20" s="96">
        <f>'様式D-3_S44'!BQ5</f>
        <v>0</v>
      </c>
      <c r="X20" s="77">
        <f>'様式D-3_S44'!BR5</f>
        <v>0</v>
      </c>
      <c r="Y20" s="75">
        <f>'様式D-3_S44'!BS5</f>
        <v>0</v>
      </c>
      <c r="Z20" s="76">
        <f>'様式D-3_S44'!BT5</f>
        <v>0</v>
      </c>
      <c r="AA20" s="96">
        <f>'様式D-3_S44'!BU5</f>
        <v>0</v>
      </c>
      <c r="AB20" s="99">
        <f>'様式D-3_S44'!BV5</f>
        <v>2.8</v>
      </c>
      <c r="AC20" s="53"/>
      <c r="AD20" s="53"/>
      <c r="AE20" s="53"/>
      <c r="AF20" s="53"/>
      <c r="AG20" s="53"/>
      <c r="AH20" s="53"/>
      <c r="AI20" s="53"/>
      <c r="AJ20" s="53"/>
    </row>
    <row r="21" spans="2:36" x14ac:dyDescent="0.15">
      <c r="B21" s="278" t="str">
        <f>'様式D-3_PE'!AV5</f>
        <v>PE</v>
      </c>
      <c r="C21" s="294">
        <f>'様式D-3_PE'!AW5</f>
        <v>1.2</v>
      </c>
      <c r="D21" s="148" t="str">
        <f>'様式D-3_PE'!AX5</f>
        <v>Ⅰ</v>
      </c>
      <c r="E21" s="59">
        <f>'様式D-3_PE'!AY5</f>
        <v>0</v>
      </c>
      <c r="F21" s="62">
        <f>'様式D-3_PE'!AZ5</f>
        <v>0</v>
      </c>
      <c r="G21" s="62">
        <f>'様式D-3_PE'!BA5</f>
        <v>0</v>
      </c>
      <c r="H21" s="32">
        <f>'様式D-3_PE'!BB5</f>
        <v>0</v>
      </c>
      <c r="I21" s="65">
        <f>'様式D-3_PE'!BC5</f>
        <v>0</v>
      </c>
      <c r="J21" s="62">
        <f>'様式D-3_PE'!BD5</f>
        <v>0</v>
      </c>
      <c r="K21" s="62">
        <f>'様式D-3_PE'!BE5</f>
        <v>0</v>
      </c>
      <c r="L21" s="32">
        <f>'様式D-3_PE'!BF5</f>
        <v>0</v>
      </c>
      <c r="M21" s="65">
        <f>'様式D-3_PE'!BG5</f>
        <v>0</v>
      </c>
      <c r="N21" s="62">
        <f>'様式D-3_PE'!BH5</f>
        <v>0</v>
      </c>
      <c r="O21" s="62">
        <f>'様式D-3_PE'!BI5</f>
        <v>0</v>
      </c>
      <c r="P21" s="311">
        <f>'様式D-3_PE'!BJ5</f>
        <v>0</v>
      </c>
      <c r="Q21" s="317" t="str">
        <f>'様式D-3_PE'!BK5</f>
        <v/>
      </c>
      <c r="R21" s="96" t="str">
        <f>'様式D-3_PE'!BL5</f>
        <v/>
      </c>
      <c r="S21" s="96" t="str">
        <f>'様式D-3_PE'!BM5</f>
        <v/>
      </c>
      <c r="T21" s="77" t="str">
        <f>'様式D-3_PE'!BN5</f>
        <v/>
      </c>
      <c r="U21" s="75">
        <f>'様式D-3_PE'!BO5</f>
        <v>0</v>
      </c>
      <c r="V21" s="76">
        <f>'様式D-3_PE'!BP5</f>
        <v>0</v>
      </c>
      <c r="W21" s="96">
        <f>'様式D-3_PE'!BQ5</f>
        <v>0</v>
      </c>
      <c r="X21" s="77">
        <f>'様式D-3_PE'!BR5</f>
        <v>0</v>
      </c>
      <c r="Y21" s="75">
        <f>'様式D-3_PE'!BS5</f>
        <v>0</v>
      </c>
      <c r="Z21" s="76">
        <f>'様式D-3_PE'!BT5</f>
        <v>0</v>
      </c>
      <c r="AA21" s="96">
        <f>'様式D-3_PE'!BU5</f>
        <v>0</v>
      </c>
      <c r="AB21" s="99">
        <f>'様式D-3_PE'!BV5</f>
        <v>0</v>
      </c>
      <c r="AC21" s="53"/>
      <c r="AD21" s="53"/>
      <c r="AE21" s="53"/>
      <c r="AF21" s="53"/>
      <c r="AG21" s="53"/>
      <c r="AH21" s="53"/>
      <c r="AI21" s="53"/>
      <c r="AJ21" s="53"/>
    </row>
    <row r="22" spans="2:36" x14ac:dyDescent="0.15">
      <c r="B22" s="278"/>
      <c r="C22" s="294"/>
      <c r="D22" s="148"/>
      <c r="E22" s="59"/>
      <c r="F22" s="62"/>
      <c r="G22" s="62"/>
      <c r="H22" s="32"/>
      <c r="I22" s="65"/>
      <c r="J22" s="62"/>
      <c r="K22" s="62"/>
      <c r="L22" s="32"/>
      <c r="M22" s="65"/>
      <c r="N22" s="62"/>
      <c r="O22" s="62"/>
      <c r="P22" s="32"/>
      <c r="Q22" s="94"/>
      <c r="R22" s="93"/>
      <c r="S22" s="95"/>
      <c r="T22" s="92"/>
      <c r="U22" s="75"/>
      <c r="V22" s="76"/>
      <c r="W22" s="96"/>
      <c r="X22" s="77"/>
      <c r="Y22" s="75"/>
      <c r="Z22" s="76"/>
      <c r="AA22" s="96"/>
      <c r="AB22" s="99"/>
    </row>
    <row r="23" spans="2:36" x14ac:dyDescent="0.15">
      <c r="B23" s="278"/>
      <c r="C23" s="294"/>
      <c r="D23" s="148"/>
      <c r="E23" s="59"/>
      <c r="F23" s="62"/>
      <c r="G23" s="62"/>
      <c r="H23" s="32"/>
      <c r="I23" s="65"/>
      <c r="J23" s="62"/>
      <c r="K23" s="62"/>
      <c r="L23" s="32"/>
      <c r="M23" s="65"/>
      <c r="N23" s="62"/>
      <c r="O23" s="62"/>
      <c r="P23" s="32"/>
      <c r="Q23" s="94"/>
      <c r="R23" s="93"/>
      <c r="S23" s="95"/>
      <c r="T23" s="92"/>
      <c r="U23" s="75"/>
      <c r="V23" s="76"/>
      <c r="W23" s="96"/>
      <c r="X23" s="77"/>
      <c r="Y23" s="75"/>
      <c r="Z23" s="76"/>
      <c r="AA23" s="96"/>
      <c r="AB23" s="99"/>
      <c r="AC23" s="53"/>
      <c r="AD23" s="53"/>
      <c r="AE23" s="53"/>
      <c r="AF23" s="53"/>
      <c r="AG23" s="53"/>
      <c r="AH23" s="53"/>
      <c r="AI23" s="53"/>
      <c r="AJ23" s="53"/>
    </row>
    <row r="24" spans="2:36" x14ac:dyDescent="0.15">
      <c r="B24" s="278"/>
      <c r="C24" s="294"/>
      <c r="D24" s="148"/>
      <c r="E24" s="59"/>
      <c r="F24" s="62"/>
      <c r="G24" s="62"/>
      <c r="H24" s="32"/>
      <c r="I24" s="65"/>
      <c r="J24" s="62"/>
      <c r="K24" s="62"/>
      <c r="L24" s="32"/>
      <c r="M24" s="65"/>
      <c r="N24" s="62"/>
      <c r="O24" s="62"/>
      <c r="P24" s="32"/>
      <c r="Q24" s="94"/>
      <c r="R24" s="93"/>
      <c r="S24" s="95"/>
      <c r="T24" s="92"/>
      <c r="U24" s="75"/>
      <c r="V24" s="76"/>
      <c r="W24" s="96"/>
      <c r="X24" s="77"/>
      <c r="Y24" s="75"/>
      <c r="Z24" s="76"/>
      <c r="AA24" s="96"/>
      <c r="AB24" s="99"/>
      <c r="AC24" s="53"/>
      <c r="AD24" s="53"/>
      <c r="AE24" s="53"/>
      <c r="AF24" s="53"/>
      <c r="AG24" s="53"/>
      <c r="AH24" s="53"/>
      <c r="AI24" s="53"/>
      <c r="AJ24" s="53"/>
    </row>
    <row r="25" spans="2:36" x14ac:dyDescent="0.15">
      <c r="B25" s="278"/>
      <c r="C25" s="294"/>
      <c r="D25" s="148"/>
      <c r="E25" s="59"/>
      <c r="F25" s="62"/>
      <c r="G25" s="62"/>
      <c r="H25" s="32"/>
      <c r="I25" s="65"/>
      <c r="J25" s="62"/>
      <c r="K25" s="62"/>
      <c r="L25" s="32"/>
      <c r="M25" s="65"/>
      <c r="N25" s="62"/>
      <c r="O25" s="62"/>
      <c r="P25" s="32"/>
      <c r="Q25" s="94"/>
      <c r="R25" s="93"/>
      <c r="S25" s="95"/>
      <c r="T25" s="92"/>
      <c r="U25" s="75"/>
      <c r="V25" s="76"/>
      <c r="W25" s="96"/>
      <c r="X25" s="77"/>
      <c r="Y25" s="75"/>
      <c r="Z25" s="76"/>
      <c r="AA25" s="96"/>
      <c r="AB25" s="99"/>
      <c r="AC25" s="53"/>
      <c r="AD25" s="53"/>
      <c r="AE25" s="53"/>
      <c r="AF25" s="53"/>
      <c r="AG25" s="53"/>
      <c r="AH25" s="53"/>
      <c r="AI25" s="53"/>
      <c r="AJ25" s="53"/>
    </row>
    <row r="26" spans="2:36" x14ac:dyDescent="0.15">
      <c r="B26" s="278"/>
      <c r="C26" s="294"/>
      <c r="D26" s="148"/>
      <c r="E26" s="59"/>
      <c r="F26" s="62"/>
      <c r="G26" s="62"/>
      <c r="H26" s="32"/>
      <c r="I26" s="65"/>
      <c r="J26" s="62"/>
      <c r="K26" s="62"/>
      <c r="L26" s="32"/>
      <c r="M26" s="65"/>
      <c r="N26" s="62"/>
      <c r="O26" s="62"/>
      <c r="P26" s="32"/>
      <c r="Q26" s="94"/>
      <c r="R26" s="93"/>
      <c r="S26" s="95"/>
      <c r="T26" s="92"/>
      <c r="U26" s="75"/>
      <c r="V26" s="76"/>
      <c r="W26" s="96"/>
      <c r="X26" s="77"/>
      <c r="Y26" s="75"/>
      <c r="Z26" s="76"/>
      <c r="AA26" s="96"/>
      <c r="AB26" s="99"/>
      <c r="AC26" s="53"/>
      <c r="AD26" s="53"/>
      <c r="AE26" s="53"/>
      <c r="AF26" s="53"/>
      <c r="AG26" s="53"/>
      <c r="AH26" s="53"/>
      <c r="AI26" s="53"/>
      <c r="AJ26" s="53"/>
    </row>
    <row r="27" spans="2:36" x14ac:dyDescent="0.15">
      <c r="B27" s="278"/>
      <c r="C27" s="294"/>
      <c r="D27" s="148"/>
      <c r="E27" s="59"/>
      <c r="F27" s="62"/>
      <c r="G27" s="62"/>
      <c r="H27" s="32"/>
      <c r="I27" s="65"/>
      <c r="J27" s="62"/>
      <c r="K27" s="62"/>
      <c r="L27" s="32"/>
      <c r="M27" s="65"/>
      <c r="N27" s="62"/>
      <c r="O27" s="62"/>
      <c r="P27" s="32"/>
      <c r="Q27" s="94"/>
      <c r="R27" s="93"/>
      <c r="S27" s="95"/>
      <c r="T27" s="92"/>
      <c r="U27" s="75"/>
      <c r="V27" s="76"/>
      <c r="W27" s="96"/>
      <c r="X27" s="77"/>
      <c r="Y27" s="75"/>
      <c r="Z27" s="76"/>
      <c r="AA27" s="96"/>
      <c r="AB27" s="99"/>
      <c r="AC27" s="53"/>
      <c r="AD27" s="53"/>
      <c r="AE27" s="53"/>
      <c r="AF27" s="53"/>
      <c r="AG27" s="53"/>
      <c r="AH27" s="53"/>
      <c r="AI27" s="53"/>
      <c r="AJ27" s="53"/>
    </row>
    <row r="28" spans="2:36" x14ac:dyDescent="0.15">
      <c r="B28" s="278"/>
      <c r="C28" s="294"/>
      <c r="D28" s="148"/>
      <c r="E28" s="59"/>
      <c r="F28" s="62"/>
      <c r="G28" s="62"/>
      <c r="H28" s="32"/>
      <c r="I28" s="65"/>
      <c r="J28" s="62"/>
      <c r="K28" s="62"/>
      <c r="L28" s="32"/>
      <c r="M28" s="65"/>
      <c r="N28" s="62"/>
      <c r="O28" s="62"/>
      <c r="P28" s="32"/>
      <c r="Q28" s="94"/>
      <c r="R28" s="93"/>
      <c r="S28" s="95"/>
      <c r="T28" s="92"/>
      <c r="U28" s="75"/>
      <c r="V28" s="76"/>
      <c r="W28" s="96"/>
      <c r="X28" s="77"/>
      <c r="Y28" s="75"/>
      <c r="Z28" s="76"/>
      <c r="AA28" s="96"/>
      <c r="AB28" s="99"/>
      <c r="AC28" s="53"/>
      <c r="AD28" s="53"/>
      <c r="AE28" s="53"/>
      <c r="AF28" s="53"/>
      <c r="AG28" s="53"/>
      <c r="AH28" s="53"/>
      <c r="AI28" s="53"/>
      <c r="AJ28" s="53"/>
    </row>
    <row r="29" spans="2:36" x14ac:dyDescent="0.15">
      <c r="B29" s="278"/>
      <c r="C29" s="294"/>
      <c r="D29" s="148"/>
      <c r="E29" s="59"/>
      <c r="F29" s="62"/>
      <c r="G29" s="62"/>
      <c r="H29" s="32"/>
      <c r="I29" s="65"/>
      <c r="J29" s="62"/>
      <c r="K29" s="62"/>
      <c r="L29" s="32"/>
      <c r="M29" s="65"/>
      <c r="N29" s="62"/>
      <c r="O29" s="62"/>
      <c r="P29" s="32"/>
      <c r="Q29" s="94"/>
      <c r="R29" s="93"/>
      <c r="S29" s="95"/>
      <c r="T29" s="92"/>
      <c r="U29" s="75"/>
      <c r="V29" s="76"/>
      <c r="W29" s="96"/>
      <c r="X29" s="77"/>
      <c r="Y29" s="75"/>
      <c r="Z29" s="76"/>
      <c r="AA29" s="96"/>
      <c r="AB29" s="99"/>
      <c r="AC29" s="53"/>
      <c r="AD29" s="53"/>
      <c r="AE29" s="53"/>
      <c r="AF29" s="53"/>
      <c r="AG29" s="53"/>
      <c r="AH29" s="53"/>
      <c r="AI29" s="53"/>
      <c r="AJ29" s="53"/>
    </row>
    <row r="30" spans="2:36" x14ac:dyDescent="0.15">
      <c r="B30" s="278"/>
      <c r="C30" s="294"/>
      <c r="D30" s="148"/>
      <c r="E30" s="59"/>
      <c r="F30" s="62"/>
      <c r="G30" s="62"/>
      <c r="H30" s="32"/>
      <c r="I30" s="65"/>
      <c r="J30" s="62"/>
      <c r="K30" s="62"/>
      <c r="L30" s="32"/>
      <c r="M30" s="65"/>
      <c r="N30" s="62"/>
      <c r="O30" s="62"/>
      <c r="P30" s="32"/>
      <c r="Q30" s="94"/>
      <c r="R30" s="93"/>
      <c r="S30" s="95"/>
      <c r="T30" s="92"/>
      <c r="U30" s="75"/>
      <c r="V30" s="76"/>
      <c r="W30" s="96"/>
      <c r="X30" s="77"/>
      <c r="Y30" s="75"/>
      <c r="Z30" s="76"/>
      <c r="AA30" s="96"/>
      <c r="AB30" s="99"/>
      <c r="AC30" s="53"/>
      <c r="AD30" s="53"/>
      <c r="AE30" s="53"/>
      <c r="AF30" s="53"/>
      <c r="AG30" s="53"/>
      <c r="AH30" s="53"/>
      <c r="AI30" s="53"/>
      <c r="AJ30" s="53"/>
    </row>
    <row r="31" spans="2:36" x14ac:dyDescent="0.15">
      <c r="B31" s="278"/>
      <c r="C31" s="294"/>
      <c r="D31" s="148"/>
      <c r="E31" s="59"/>
      <c r="F31" s="62"/>
      <c r="G31" s="62"/>
      <c r="H31" s="32"/>
      <c r="I31" s="65"/>
      <c r="J31" s="62"/>
      <c r="K31" s="62"/>
      <c r="L31" s="32"/>
      <c r="M31" s="65"/>
      <c r="N31" s="62"/>
      <c r="O31" s="62"/>
      <c r="P31" s="32"/>
      <c r="Q31" s="94"/>
      <c r="R31" s="93"/>
      <c r="S31" s="95"/>
      <c r="T31" s="92"/>
      <c r="U31" s="75"/>
      <c r="V31" s="76"/>
      <c r="W31" s="96"/>
      <c r="X31" s="77"/>
      <c r="Y31" s="75"/>
      <c r="Z31" s="76"/>
      <c r="AA31" s="96"/>
      <c r="AB31" s="99"/>
      <c r="AC31" s="53"/>
      <c r="AD31" s="53"/>
      <c r="AE31" s="53"/>
      <c r="AF31" s="53"/>
      <c r="AG31" s="53"/>
      <c r="AH31" s="53"/>
      <c r="AI31" s="53"/>
      <c r="AJ31" s="53"/>
    </row>
    <row r="32" spans="2:36" x14ac:dyDescent="0.15">
      <c r="B32" s="278"/>
      <c r="C32" s="294"/>
      <c r="D32" s="148"/>
      <c r="E32" s="59"/>
      <c r="F32" s="62"/>
      <c r="G32" s="62"/>
      <c r="H32" s="32"/>
      <c r="I32" s="65"/>
      <c r="J32" s="62"/>
      <c r="K32" s="62"/>
      <c r="L32" s="32"/>
      <c r="M32" s="65"/>
      <c r="N32" s="62"/>
      <c r="O32" s="62"/>
      <c r="P32" s="32"/>
      <c r="Q32" s="94"/>
      <c r="R32" s="93"/>
      <c r="S32" s="95"/>
      <c r="T32" s="92"/>
      <c r="U32" s="75"/>
      <c r="V32" s="76"/>
      <c r="W32" s="96"/>
      <c r="X32" s="77"/>
      <c r="Y32" s="75"/>
      <c r="Z32" s="76"/>
      <c r="AA32" s="96"/>
      <c r="AB32" s="99"/>
      <c r="AC32" s="53"/>
      <c r="AD32" s="53"/>
      <c r="AE32" s="53"/>
      <c r="AF32" s="53"/>
      <c r="AG32" s="53"/>
      <c r="AH32" s="53"/>
      <c r="AI32" s="53"/>
      <c r="AJ32" s="53"/>
    </row>
    <row r="33" spans="2:36" x14ac:dyDescent="0.15">
      <c r="B33" s="278"/>
      <c r="C33" s="294"/>
      <c r="D33" s="148"/>
      <c r="E33" s="59"/>
      <c r="F33" s="62"/>
      <c r="G33" s="62"/>
      <c r="H33" s="32"/>
      <c r="I33" s="65"/>
      <c r="J33" s="62"/>
      <c r="K33" s="62"/>
      <c r="L33" s="32"/>
      <c r="M33" s="65"/>
      <c r="N33" s="62"/>
      <c r="O33" s="62"/>
      <c r="P33" s="32"/>
      <c r="Q33" s="94"/>
      <c r="R33" s="93"/>
      <c r="S33" s="95"/>
      <c r="T33" s="92"/>
      <c r="U33" s="75"/>
      <c r="V33" s="76"/>
      <c r="W33" s="96"/>
      <c r="X33" s="77"/>
      <c r="Y33" s="75"/>
      <c r="Z33" s="76"/>
      <c r="AA33" s="96"/>
      <c r="AB33" s="99"/>
      <c r="AC33" s="53"/>
      <c r="AD33" s="53"/>
      <c r="AE33" s="53"/>
      <c r="AF33" s="53"/>
      <c r="AG33" s="53"/>
      <c r="AH33" s="53"/>
      <c r="AI33" s="53"/>
      <c r="AJ33" s="53"/>
    </row>
    <row r="34" spans="2:36" x14ac:dyDescent="0.15">
      <c r="B34" s="278"/>
      <c r="C34" s="294"/>
      <c r="D34" s="148"/>
      <c r="E34" s="59"/>
      <c r="F34" s="62"/>
      <c r="G34" s="62"/>
      <c r="H34" s="32"/>
      <c r="I34" s="65"/>
      <c r="J34" s="62"/>
      <c r="K34" s="62"/>
      <c r="L34" s="32"/>
      <c r="M34" s="65"/>
      <c r="N34" s="62"/>
      <c r="O34" s="62"/>
      <c r="P34" s="32"/>
      <c r="Q34" s="94"/>
      <c r="R34" s="93"/>
      <c r="S34" s="95"/>
      <c r="T34" s="92"/>
      <c r="U34" s="75"/>
      <c r="V34" s="76"/>
      <c r="W34" s="96"/>
      <c r="X34" s="77"/>
      <c r="Y34" s="75"/>
      <c r="Z34" s="76"/>
      <c r="AA34" s="96"/>
      <c r="AB34" s="99"/>
      <c r="AC34" s="53"/>
      <c r="AD34" s="53"/>
      <c r="AE34" s="53"/>
      <c r="AF34" s="53"/>
      <c r="AG34" s="53"/>
      <c r="AH34" s="53"/>
      <c r="AI34" s="53"/>
      <c r="AJ34" s="53"/>
    </row>
    <row r="35" spans="2:36" x14ac:dyDescent="0.15">
      <c r="B35" s="278"/>
      <c r="C35" s="294"/>
      <c r="D35" s="148"/>
      <c r="E35" s="59"/>
      <c r="F35" s="62"/>
      <c r="G35" s="62"/>
      <c r="H35" s="32"/>
      <c r="I35" s="65"/>
      <c r="J35" s="62"/>
      <c r="K35" s="62"/>
      <c r="L35" s="32"/>
      <c r="M35" s="65"/>
      <c r="N35" s="62"/>
      <c r="O35" s="62"/>
      <c r="P35" s="32"/>
      <c r="Q35" s="94"/>
      <c r="R35" s="93"/>
      <c r="S35" s="95"/>
      <c r="T35" s="92"/>
      <c r="U35" s="75"/>
      <c r="V35" s="76"/>
      <c r="W35" s="96"/>
      <c r="X35" s="77"/>
      <c r="Y35" s="75"/>
      <c r="Z35" s="76"/>
      <c r="AA35" s="96"/>
      <c r="AB35" s="99"/>
      <c r="AC35" s="53"/>
      <c r="AD35" s="53"/>
      <c r="AE35" s="53"/>
      <c r="AF35" s="53"/>
      <c r="AG35" s="53"/>
      <c r="AH35" s="53"/>
      <c r="AI35" s="53"/>
      <c r="AJ35" s="53"/>
    </row>
    <row r="36" spans="2:36" x14ac:dyDescent="0.15">
      <c r="B36" s="278"/>
      <c r="C36" s="294"/>
      <c r="D36" s="148"/>
      <c r="E36" s="59"/>
      <c r="F36" s="62"/>
      <c r="G36" s="62"/>
      <c r="H36" s="32"/>
      <c r="I36" s="65"/>
      <c r="J36" s="62"/>
      <c r="K36" s="62"/>
      <c r="L36" s="32"/>
      <c r="M36" s="65"/>
      <c r="N36" s="62"/>
      <c r="O36" s="62"/>
      <c r="P36" s="32"/>
      <c r="Q36" s="94"/>
      <c r="R36" s="93"/>
      <c r="S36" s="95"/>
      <c r="T36" s="92"/>
      <c r="U36" s="75"/>
      <c r="V36" s="76"/>
      <c r="W36" s="96"/>
      <c r="X36" s="77"/>
      <c r="Y36" s="75"/>
      <c r="Z36" s="76"/>
      <c r="AA36" s="96"/>
      <c r="AB36" s="99"/>
      <c r="AC36" s="53"/>
      <c r="AD36" s="53"/>
      <c r="AE36" s="53"/>
      <c r="AF36" s="53"/>
      <c r="AG36" s="53"/>
      <c r="AH36" s="53"/>
      <c r="AI36" s="53"/>
      <c r="AJ36" s="53"/>
    </row>
    <row r="37" spans="2:36" x14ac:dyDescent="0.15">
      <c r="B37" s="278"/>
      <c r="C37" s="294"/>
      <c r="D37" s="148"/>
      <c r="E37" s="59"/>
      <c r="F37" s="62"/>
      <c r="G37" s="62"/>
      <c r="H37" s="32"/>
      <c r="I37" s="65"/>
      <c r="J37" s="62"/>
      <c r="K37" s="62"/>
      <c r="L37" s="32"/>
      <c r="M37" s="65"/>
      <c r="N37" s="62"/>
      <c r="O37" s="62"/>
      <c r="P37" s="32"/>
      <c r="Q37" s="94"/>
      <c r="R37" s="93"/>
      <c r="S37" s="95"/>
      <c r="T37" s="92"/>
      <c r="U37" s="75"/>
      <c r="V37" s="76"/>
      <c r="W37" s="96"/>
      <c r="X37" s="77"/>
      <c r="Y37" s="75"/>
      <c r="Z37" s="76"/>
      <c r="AA37" s="96"/>
      <c r="AB37" s="99"/>
      <c r="AC37" s="53"/>
      <c r="AD37" s="53"/>
      <c r="AE37" s="53"/>
      <c r="AF37" s="53"/>
      <c r="AG37" s="53"/>
      <c r="AH37" s="53"/>
      <c r="AI37" s="53"/>
      <c r="AJ37" s="53"/>
    </row>
    <row r="38" spans="2:36" x14ac:dyDescent="0.15">
      <c r="B38" s="278"/>
      <c r="C38" s="294"/>
      <c r="D38" s="148"/>
      <c r="E38" s="59"/>
      <c r="F38" s="62"/>
      <c r="G38" s="62"/>
      <c r="H38" s="32"/>
      <c r="I38" s="65"/>
      <c r="J38" s="62"/>
      <c r="K38" s="62"/>
      <c r="L38" s="32"/>
      <c r="M38" s="65"/>
      <c r="N38" s="62"/>
      <c r="O38" s="62"/>
      <c r="P38" s="32"/>
      <c r="Q38" s="94"/>
      <c r="R38" s="93"/>
      <c r="S38" s="95"/>
      <c r="T38" s="92"/>
      <c r="U38" s="75"/>
      <c r="V38" s="76"/>
      <c r="W38" s="96"/>
      <c r="X38" s="77"/>
      <c r="Y38" s="75"/>
      <c r="Z38" s="76"/>
      <c r="AA38" s="96"/>
      <c r="AB38" s="99"/>
      <c r="AC38" s="53"/>
      <c r="AD38" s="53"/>
      <c r="AE38" s="53"/>
      <c r="AF38" s="53"/>
      <c r="AG38" s="53"/>
      <c r="AH38" s="53"/>
      <c r="AI38" s="53"/>
      <c r="AJ38" s="53"/>
    </row>
    <row r="39" spans="2:36" x14ac:dyDescent="0.15">
      <c r="B39" s="278"/>
      <c r="C39" s="294"/>
      <c r="D39" s="148"/>
      <c r="E39" s="59"/>
      <c r="F39" s="62"/>
      <c r="G39" s="62"/>
      <c r="H39" s="32"/>
      <c r="I39" s="65"/>
      <c r="J39" s="62"/>
      <c r="K39" s="62"/>
      <c r="L39" s="32"/>
      <c r="M39" s="65"/>
      <c r="N39" s="62"/>
      <c r="O39" s="62"/>
      <c r="P39" s="32"/>
      <c r="Q39" s="94"/>
      <c r="R39" s="93"/>
      <c r="S39" s="95"/>
      <c r="T39" s="92"/>
      <c r="U39" s="75"/>
      <c r="V39" s="76"/>
      <c r="W39" s="96"/>
      <c r="X39" s="77"/>
      <c r="Y39" s="75"/>
      <c r="Z39" s="76"/>
      <c r="AA39" s="96"/>
      <c r="AB39" s="99"/>
      <c r="AC39" s="53"/>
      <c r="AD39" s="53"/>
      <c r="AE39" s="53"/>
      <c r="AF39" s="53"/>
      <c r="AG39" s="53"/>
      <c r="AH39" s="53"/>
      <c r="AI39" s="53"/>
      <c r="AJ39" s="53"/>
    </row>
    <row r="40" spans="2:36" x14ac:dyDescent="0.15">
      <c r="B40" s="278"/>
      <c r="C40" s="294"/>
      <c r="D40" s="148"/>
      <c r="E40" s="59"/>
      <c r="F40" s="62"/>
      <c r="G40" s="62"/>
      <c r="H40" s="32"/>
      <c r="I40" s="65"/>
      <c r="J40" s="62"/>
      <c r="K40" s="62"/>
      <c r="L40" s="32"/>
      <c r="M40" s="65"/>
      <c r="N40" s="62"/>
      <c r="O40" s="62"/>
      <c r="P40" s="32"/>
      <c r="Q40" s="94"/>
      <c r="R40" s="93"/>
      <c r="S40" s="95"/>
      <c r="T40" s="92"/>
      <c r="U40" s="75"/>
      <c r="V40" s="76"/>
      <c r="W40" s="96"/>
      <c r="X40" s="77"/>
      <c r="Y40" s="75"/>
      <c r="Z40" s="76"/>
      <c r="AA40" s="96"/>
      <c r="AB40" s="99"/>
      <c r="AC40" s="53"/>
      <c r="AD40" s="53"/>
      <c r="AE40" s="53"/>
      <c r="AF40" s="53"/>
      <c r="AG40" s="53"/>
      <c r="AH40" s="53"/>
      <c r="AI40" s="53"/>
      <c r="AJ40" s="53"/>
    </row>
    <row r="41" spans="2:36" x14ac:dyDescent="0.15">
      <c r="B41" s="278"/>
      <c r="C41" s="294"/>
      <c r="D41" s="148"/>
      <c r="E41" s="59"/>
      <c r="F41" s="62"/>
      <c r="G41" s="62"/>
      <c r="H41" s="32"/>
      <c r="I41" s="65"/>
      <c r="J41" s="62"/>
      <c r="K41" s="62"/>
      <c r="L41" s="32"/>
      <c r="M41" s="65"/>
      <c r="N41" s="62"/>
      <c r="O41" s="62"/>
      <c r="P41" s="32"/>
      <c r="Q41" s="94"/>
      <c r="R41" s="93"/>
      <c r="S41" s="95"/>
      <c r="T41" s="92"/>
      <c r="U41" s="75"/>
      <c r="V41" s="76"/>
      <c r="W41" s="96"/>
      <c r="X41" s="77"/>
      <c r="Y41" s="75"/>
      <c r="Z41" s="76"/>
      <c r="AA41" s="96"/>
      <c r="AB41" s="99"/>
      <c r="AC41" s="53"/>
      <c r="AD41" s="53"/>
      <c r="AE41" s="53"/>
      <c r="AF41" s="53"/>
      <c r="AG41" s="53"/>
      <c r="AH41" s="53"/>
      <c r="AI41" s="53"/>
      <c r="AJ41" s="53"/>
    </row>
    <row r="42" spans="2:36" x14ac:dyDescent="0.15">
      <c r="B42" s="278"/>
      <c r="C42" s="279"/>
      <c r="D42" s="147"/>
      <c r="E42" s="59"/>
      <c r="F42" s="62"/>
      <c r="G42" s="62"/>
      <c r="H42" s="32"/>
      <c r="I42" s="65"/>
      <c r="J42" s="62"/>
      <c r="K42" s="62"/>
      <c r="L42" s="32"/>
      <c r="M42" s="65"/>
      <c r="N42" s="62"/>
      <c r="O42" s="62"/>
      <c r="P42" s="32"/>
      <c r="Q42" s="94"/>
      <c r="R42" s="93"/>
      <c r="S42" s="95"/>
      <c r="T42" s="92"/>
      <c r="U42" s="75"/>
      <c r="V42" s="76"/>
      <c r="W42" s="96"/>
      <c r="X42" s="77"/>
      <c r="Y42" s="75"/>
      <c r="Z42" s="76"/>
      <c r="AA42" s="96"/>
      <c r="AB42" s="99"/>
      <c r="AC42" s="53"/>
      <c r="AD42" s="53"/>
      <c r="AE42" s="53"/>
      <c r="AF42" s="53"/>
      <c r="AG42" s="53"/>
      <c r="AH42" s="53"/>
      <c r="AI42" s="53"/>
      <c r="AJ42" s="53"/>
    </row>
    <row r="43" spans="2:36" ht="12.75" thickBot="1" x14ac:dyDescent="0.2">
      <c r="B43" s="37"/>
      <c r="C43" s="91"/>
      <c r="D43" s="149"/>
      <c r="E43" s="60"/>
      <c r="F43" s="63"/>
      <c r="G43" s="63"/>
      <c r="H43" s="33"/>
      <c r="I43" s="66"/>
      <c r="J43" s="63"/>
      <c r="K43" s="63"/>
      <c r="L43" s="33"/>
      <c r="M43" s="66"/>
      <c r="N43" s="63"/>
      <c r="O43" s="63"/>
      <c r="P43" s="33"/>
      <c r="Q43" s="94"/>
      <c r="R43" s="93"/>
      <c r="S43" s="95"/>
      <c r="T43" s="92"/>
      <c r="U43" s="75"/>
      <c r="V43" s="76"/>
      <c r="W43" s="96"/>
      <c r="X43" s="77"/>
      <c r="Y43" s="75"/>
      <c r="Z43" s="76"/>
      <c r="AA43" s="97"/>
      <c r="AB43" s="100"/>
      <c r="AC43" s="53"/>
      <c r="AD43" s="53"/>
      <c r="AE43" s="53"/>
      <c r="AF43" s="53"/>
      <c r="AG43" s="53"/>
      <c r="AH43" s="53"/>
      <c r="AI43" s="53"/>
      <c r="AJ43" s="53"/>
    </row>
    <row r="44" spans="2:36" ht="15" customHeight="1" thickTop="1" x14ac:dyDescent="0.15">
      <c r="B44" s="1089" t="s">
        <v>415</v>
      </c>
      <c r="C44" s="1090"/>
      <c r="D44" s="1091"/>
      <c r="E44" s="1107">
        <f>SUM(E10:E43)</f>
        <v>0</v>
      </c>
      <c r="F44" s="1105">
        <f>SUM(F10:F43)</f>
        <v>0</v>
      </c>
      <c r="G44" s="150">
        <f>SUM(G10:G43)+'様式F  (1)'!G44</f>
        <v>0</v>
      </c>
      <c r="H44" s="296">
        <f>SUM(H10:H43)+'様式F  (1)'!H44</f>
        <v>3</v>
      </c>
      <c r="I44" s="1079">
        <f>SUM(I10:I43)</f>
        <v>0</v>
      </c>
      <c r="J44" s="1105">
        <f>SUM(J10:J43)</f>
        <v>0</v>
      </c>
      <c r="K44" s="150">
        <f>SUM(K10:K43)+'様式F  (1)'!K44</f>
        <v>15</v>
      </c>
      <c r="L44" s="296">
        <f>SUM(L10:L43)+'様式F  (1)'!L44</f>
        <v>39</v>
      </c>
      <c r="M44" s="1079">
        <f>SUM(M10:M43)</f>
        <v>0</v>
      </c>
      <c r="N44" s="1105">
        <f>SUM(N10:N43)</f>
        <v>0</v>
      </c>
      <c r="O44" s="152">
        <f>SUM(O10:O43)+'様式F  (1)'!O44</f>
        <v>0</v>
      </c>
      <c r="P44" s="153">
        <f>SUM(P10:P43)+'様式F  (1)'!P44</f>
        <v>73</v>
      </c>
      <c r="Q44" s="154">
        <f>SUM(Q10:Q43)+'様式F  (1)'!Q44</f>
        <v>0</v>
      </c>
      <c r="R44" s="155">
        <f>SUM(R10:R43)+'様式F  (1)'!R44</f>
        <v>0</v>
      </c>
      <c r="S44" s="156">
        <f>SUM(S10:S43)+'様式F  (1)'!S44</f>
        <v>0</v>
      </c>
      <c r="T44" s="157">
        <f>SUM(T10:T43)+'様式F  (1)'!T44</f>
        <v>24.2</v>
      </c>
      <c r="U44" s="158">
        <f>SUM(U10:U43)+'様式F  (1)'!U44</f>
        <v>0</v>
      </c>
      <c r="V44" s="159">
        <f>SUM(V10:V43)+'様式F  (1)'!V44</f>
        <v>0</v>
      </c>
      <c r="W44" s="160">
        <f>SUM(W10:W43)+'様式F  (1)'!W44</f>
        <v>2.1500000000000004</v>
      </c>
      <c r="X44" s="161">
        <f>SUM(X10:X43)+'様式F  (1)'!X44</f>
        <v>67.34</v>
      </c>
      <c r="Y44" s="158">
        <f>SUM(Y10:Y43)+'様式F  (1)'!Y44</f>
        <v>0</v>
      </c>
      <c r="Z44" s="159">
        <f>SUM(Z10:Z43)+'様式F  (1)'!Z44</f>
        <v>0</v>
      </c>
      <c r="AA44" s="160">
        <f>SUM(AA10:AA43)+'様式F  (1)'!AA44</f>
        <v>0</v>
      </c>
      <c r="AB44" s="162">
        <f>SUM(AB10:AB43)+'様式F  (1)'!AB44</f>
        <v>206.48000000000002</v>
      </c>
      <c r="AC44" s="55"/>
      <c r="AD44" s="55"/>
      <c r="AE44" s="55"/>
      <c r="AF44" s="55"/>
      <c r="AG44" s="55"/>
      <c r="AH44" s="55"/>
      <c r="AI44" s="55"/>
    </row>
    <row r="45" spans="2:36" ht="15" customHeight="1" thickBot="1" x14ac:dyDescent="0.2">
      <c r="B45" s="1092"/>
      <c r="C45" s="1093"/>
      <c r="D45" s="1085"/>
      <c r="E45" s="1108"/>
      <c r="F45" s="1106"/>
      <c r="G45" s="1081">
        <f>G44+H44</f>
        <v>3</v>
      </c>
      <c r="H45" s="1082"/>
      <c r="I45" s="1080"/>
      <c r="J45" s="1106"/>
      <c r="K45" s="1081">
        <f>K44+L44</f>
        <v>54</v>
      </c>
      <c r="L45" s="1082"/>
      <c r="M45" s="1080"/>
      <c r="N45" s="1106"/>
      <c r="O45" s="1084">
        <f>O44+P44</f>
        <v>73</v>
      </c>
      <c r="P45" s="1085"/>
      <c r="Q45" s="1086"/>
      <c r="R45" s="1087"/>
      <c r="S45" s="1087"/>
      <c r="T45" s="1087"/>
      <c r="U45" s="1087"/>
      <c r="V45" s="1087"/>
      <c r="W45" s="1087"/>
      <c r="X45" s="1087"/>
      <c r="Y45" s="1087"/>
      <c r="Z45" s="1087"/>
      <c r="AA45" s="1087"/>
      <c r="AB45" s="1088"/>
    </row>
    <row r="46" spans="2:36" x14ac:dyDescent="0.15">
      <c r="B46" s="120" t="s">
        <v>416</v>
      </c>
      <c r="C46" s="30"/>
      <c r="D46" s="30"/>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2:36" x14ac:dyDescent="0.15">
      <c r="B47" s="120" t="s">
        <v>417</v>
      </c>
      <c r="C47" s="30"/>
      <c r="D47" s="30"/>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2:36" x14ac:dyDescent="0.15">
      <c r="B48" s="120" t="s">
        <v>418</v>
      </c>
      <c r="C48" s="30"/>
      <c r="D48" s="30"/>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2:28" x14ac:dyDescent="0.15">
      <c r="B49" s="120" t="s">
        <v>419</v>
      </c>
      <c r="C49" s="30"/>
      <c r="D49" s="30"/>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2:28" x14ac:dyDescent="0.15">
      <c r="B50" s="120" t="s">
        <v>420</v>
      </c>
      <c r="C50" s="30"/>
      <c r="D50" s="30"/>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2:28" x14ac:dyDescent="0.15">
      <c r="F51" s="30"/>
      <c r="G51" s="31"/>
      <c r="H51" s="31"/>
      <c r="I51" s="31"/>
      <c r="J51" s="31"/>
      <c r="K51" s="31"/>
      <c r="L51" s="31"/>
      <c r="M51" s="31"/>
      <c r="N51" s="31"/>
      <c r="O51" s="31"/>
      <c r="P51" s="31"/>
      <c r="Q51" s="31"/>
      <c r="R51" s="31"/>
      <c r="S51" s="31"/>
      <c r="T51" s="31"/>
      <c r="U51" s="31"/>
      <c r="V51" s="31"/>
      <c r="W51" s="31"/>
      <c r="X51" s="31"/>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4AA50156-73A6-4DC4-9F8B-A5F13DCFABEC}">
          <x14:formula1>
            <xm:f>'(参考)リスト'!$G$16:$G$19</xm:f>
          </x14:formula1>
          <xm:sqref>D10:D43</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70" zoomScaleNormal="55" zoomScaleSheetLayoutView="70" workbookViewId="0">
      <selection activeCell="AE5" sqref="AE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4"/>
    </row>
    <row r="2" spans="2:26" ht="24.95" customHeight="1" x14ac:dyDescent="0.15">
      <c r="B2" s="101" t="s">
        <v>421</v>
      </c>
      <c r="C2" s="265"/>
      <c r="D2" s="265"/>
      <c r="E2" s="265"/>
      <c r="F2" s="265"/>
      <c r="G2" s="265"/>
      <c r="H2" s="265"/>
      <c r="I2" s="265"/>
      <c r="J2" s="265"/>
      <c r="K2" s="265"/>
      <c r="L2" s="265"/>
      <c r="M2" s="265"/>
      <c r="N2" s="265"/>
      <c r="O2" s="67"/>
      <c r="P2" s="68"/>
      <c r="Q2" s="1109"/>
      <c r="R2" s="1110"/>
      <c r="S2" s="1110"/>
      <c r="T2" s="1110"/>
      <c r="U2" s="1111" t="s">
        <v>215</v>
      </c>
      <c r="V2" s="1112"/>
      <c r="W2" s="1113"/>
      <c r="X2" s="1114" t="s">
        <v>1077</v>
      </c>
      <c r="Y2" s="1115"/>
      <c r="Z2" s="1116"/>
    </row>
    <row r="3" spans="2:26" s="1" customFormat="1" ht="25.15" customHeight="1" x14ac:dyDescent="0.15">
      <c r="B3" s="556" t="s">
        <v>60</v>
      </c>
      <c r="C3" s="557"/>
      <c r="D3" s="558"/>
      <c r="E3" s="1117" t="str">
        <f>'様式A-1'!D3</f>
        <v>ムクノトンネル　クダリ</v>
      </c>
      <c r="F3" s="1118"/>
      <c r="G3" s="1118"/>
      <c r="H3" s="1119"/>
      <c r="I3" s="1120" t="s">
        <v>61</v>
      </c>
      <c r="J3" s="1121"/>
      <c r="K3" s="705"/>
      <c r="L3" s="1122" t="str">
        <f>'様式A-1'!J3</f>
        <v>山口県道57号下関港線（下り）</v>
      </c>
      <c r="M3" s="348"/>
      <c r="N3" s="1123"/>
      <c r="O3" s="537" t="s">
        <v>296</v>
      </c>
      <c r="P3" s="538"/>
      <c r="Q3" s="539"/>
      <c r="R3" s="384" t="str">
        <f>'様式B (1)'!S3</f>
        <v>アジア航測株式会社</v>
      </c>
      <c r="S3" s="385"/>
      <c r="T3" s="386"/>
      <c r="U3" s="549" t="s">
        <v>250</v>
      </c>
      <c r="V3" s="550"/>
      <c r="W3" s="550"/>
      <c r="X3" s="1136">
        <f>'様式B (1)'!P2</f>
        <v>45890</v>
      </c>
      <c r="Y3" s="1137"/>
      <c r="Z3" s="1138"/>
    </row>
    <row r="4" spans="2:26" s="1" customFormat="1" ht="25.15" customHeight="1" x14ac:dyDescent="0.15">
      <c r="B4" s="570" t="s">
        <v>167</v>
      </c>
      <c r="C4" s="571"/>
      <c r="D4" s="572"/>
      <c r="E4" s="1142" t="str">
        <f>'様式A-1'!D4</f>
        <v>椋野トンネル（下り）</v>
      </c>
      <c r="F4" s="1143"/>
      <c r="G4" s="1143"/>
      <c r="H4" s="1144"/>
      <c r="I4" s="700" t="s">
        <v>168</v>
      </c>
      <c r="J4" s="696"/>
      <c r="K4" s="714"/>
      <c r="L4" s="1114" t="str">
        <f>'様式A-1'!R3</f>
        <v>山口県
下関土木建築事務所</v>
      </c>
      <c r="M4" s="1115"/>
      <c r="N4" s="1116"/>
      <c r="O4" s="540"/>
      <c r="P4" s="541"/>
      <c r="Q4" s="542"/>
      <c r="R4" s="387" t="str">
        <f>'様式B (1)'!S4</f>
        <v>飯田　琢巳</v>
      </c>
      <c r="S4" s="388"/>
      <c r="T4" s="389"/>
      <c r="U4" s="552"/>
      <c r="V4" s="553"/>
      <c r="W4" s="553"/>
      <c r="X4" s="1139"/>
      <c r="Y4" s="1140"/>
      <c r="Z4" s="1141"/>
    </row>
    <row r="5" spans="2:26" ht="49.9" customHeight="1" x14ac:dyDescent="0.15">
      <c r="B5" s="1133" t="s">
        <v>422</v>
      </c>
      <c r="C5" s="1134"/>
      <c r="D5" s="1134"/>
      <c r="E5" s="1134"/>
      <c r="F5" s="1134"/>
      <c r="G5" s="1134"/>
      <c r="H5" s="1134"/>
      <c r="I5" s="1134"/>
      <c r="J5" s="1134"/>
      <c r="K5" s="1134"/>
      <c r="L5" s="1134"/>
      <c r="M5" s="1134"/>
      <c r="N5" s="1134"/>
      <c r="O5" s="1134"/>
      <c r="P5" s="1134"/>
      <c r="Q5" s="1134"/>
      <c r="R5" s="1134"/>
      <c r="S5" s="1134"/>
      <c r="T5" s="1134"/>
      <c r="U5" s="1134"/>
      <c r="V5" s="1134"/>
      <c r="W5" s="1134"/>
      <c r="X5" s="1134"/>
      <c r="Y5" s="1134"/>
      <c r="Z5" s="1135"/>
    </row>
    <row r="6" spans="2:26" ht="49.9" customHeight="1" x14ac:dyDescent="0.15">
      <c r="B6" s="1124" t="s">
        <v>1076</v>
      </c>
      <c r="C6" s="1125"/>
      <c r="D6" s="1125"/>
      <c r="E6" s="1125"/>
      <c r="F6" s="1125"/>
      <c r="G6" s="1125"/>
      <c r="H6" s="1125"/>
      <c r="I6" s="1125"/>
      <c r="J6" s="1125"/>
      <c r="K6" s="1125"/>
      <c r="L6" s="1125"/>
      <c r="M6" s="1125"/>
      <c r="N6" s="1125"/>
      <c r="O6" s="1125"/>
      <c r="P6" s="1125"/>
      <c r="Q6" s="1125"/>
      <c r="R6" s="1125"/>
      <c r="S6" s="1125"/>
      <c r="T6" s="1125"/>
      <c r="U6" s="1125"/>
      <c r="V6" s="1125"/>
      <c r="W6" s="1125"/>
      <c r="X6" s="1125"/>
      <c r="Y6" s="1125"/>
      <c r="Z6" s="1126"/>
    </row>
    <row r="7" spans="2:26" ht="100.15" customHeight="1" x14ac:dyDescent="0.15">
      <c r="B7" s="1127"/>
      <c r="C7" s="1128"/>
      <c r="D7" s="1128"/>
      <c r="E7" s="1128"/>
      <c r="F7" s="1128"/>
      <c r="G7" s="1128"/>
      <c r="H7" s="1128"/>
      <c r="I7" s="1128"/>
      <c r="J7" s="1128"/>
      <c r="K7" s="1128"/>
      <c r="L7" s="1128"/>
      <c r="M7" s="1128"/>
      <c r="N7" s="1128"/>
      <c r="O7" s="1128"/>
      <c r="P7" s="1128"/>
      <c r="Q7" s="1128"/>
      <c r="R7" s="1128"/>
      <c r="S7" s="1128"/>
      <c r="T7" s="1128"/>
      <c r="U7" s="1128"/>
      <c r="V7" s="1128"/>
      <c r="W7" s="1128"/>
      <c r="X7" s="1128"/>
      <c r="Y7" s="1128"/>
      <c r="Z7" s="1129"/>
    </row>
    <row r="8" spans="2:26" ht="49.9" customHeight="1" x14ac:dyDescent="0.15">
      <c r="B8" s="1127"/>
      <c r="C8" s="1128"/>
      <c r="D8" s="1128"/>
      <c r="E8" s="1128"/>
      <c r="F8" s="1128"/>
      <c r="G8" s="1128"/>
      <c r="H8" s="1128"/>
      <c r="I8" s="1128"/>
      <c r="J8" s="1128"/>
      <c r="K8" s="1128"/>
      <c r="L8" s="1128"/>
      <c r="M8" s="1128"/>
      <c r="N8" s="1128"/>
      <c r="O8" s="1128"/>
      <c r="P8" s="1128"/>
      <c r="Q8" s="1128"/>
      <c r="R8" s="1128"/>
      <c r="S8" s="1128"/>
      <c r="T8" s="1128"/>
      <c r="U8" s="1128"/>
      <c r="V8" s="1128"/>
      <c r="W8" s="1128"/>
      <c r="X8" s="1128"/>
      <c r="Y8" s="1128"/>
      <c r="Z8" s="1129"/>
    </row>
    <row r="9" spans="2:26" ht="100.15" customHeight="1" x14ac:dyDescent="0.15">
      <c r="B9" s="1127"/>
      <c r="C9" s="1128"/>
      <c r="D9" s="1128"/>
      <c r="E9" s="1128"/>
      <c r="F9" s="1128"/>
      <c r="G9" s="1128"/>
      <c r="H9" s="1128"/>
      <c r="I9" s="1128"/>
      <c r="J9" s="1128"/>
      <c r="K9" s="1128"/>
      <c r="L9" s="1128"/>
      <c r="M9" s="1128"/>
      <c r="N9" s="1128"/>
      <c r="O9" s="1128"/>
      <c r="P9" s="1128"/>
      <c r="Q9" s="1128"/>
      <c r="R9" s="1128"/>
      <c r="S9" s="1128"/>
      <c r="T9" s="1128"/>
      <c r="U9" s="1128"/>
      <c r="V9" s="1128"/>
      <c r="W9" s="1128"/>
      <c r="X9" s="1128"/>
      <c r="Y9" s="1128"/>
      <c r="Z9" s="1129"/>
    </row>
    <row r="10" spans="2:26" ht="49.9" customHeight="1" x14ac:dyDescent="0.15">
      <c r="B10" s="1127"/>
      <c r="C10" s="1128"/>
      <c r="D10" s="1128"/>
      <c r="E10" s="1128"/>
      <c r="F10" s="1128"/>
      <c r="G10" s="1128"/>
      <c r="H10" s="1128"/>
      <c r="I10" s="1128"/>
      <c r="J10" s="1128"/>
      <c r="K10" s="1128"/>
      <c r="L10" s="1128"/>
      <c r="M10" s="1128"/>
      <c r="N10" s="1128"/>
      <c r="O10" s="1128"/>
      <c r="P10" s="1128"/>
      <c r="Q10" s="1128"/>
      <c r="R10" s="1128"/>
      <c r="S10" s="1128"/>
      <c r="T10" s="1128"/>
      <c r="U10" s="1128"/>
      <c r="V10" s="1128"/>
      <c r="W10" s="1128"/>
      <c r="X10" s="1128"/>
      <c r="Y10" s="1128"/>
      <c r="Z10" s="1129"/>
    </row>
    <row r="11" spans="2:26" ht="100.15" customHeight="1" x14ac:dyDescent="0.15">
      <c r="B11" s="1127"/>
      <c r="C11" s="1128"/>
      <c r="D11" s="1128"/>
      <c r="E11" s="1128"/>
      <c r="F11" s="1128"/>
      <c r="G11" s="1128"/>
      <c r="H11" s="1128"/>
      <c r="I11" s="1128"/>
      <c r="J11" s="1128"/>
      <c r="K11" s="1128"/>
      <c r="L11" s="1128"/>
      <c r="M11" s="1128"/>
      <c r="N11" s="1128"/>
      <c r="O11" s="1128"/>
      <c r="P11" s="1128"/>
      <c r="Q11" s="1128"/>
      <c r="R11" s="1128"/>
      <c r="S11" s="1128"/>
      <c r="T11" s="1128"/>
      <c r="U11" s="1128"/>
      <c r="V11" s="1128"/>
      <c r="W11" s="1128"/>
      <c r="X11" s="1128"/>
      <c r="Y11" s="1128"/>
      <c r="Z11" s="1129"/>
    </row>
    <row r="12" spans="2:26" ht="49.9" customHeight="1" x14ac:dyDescent="0.15">
      <c r="B12" s="1127"/>
      <c r="C12" s="1128"/>
      <c r="D12" s="1128"/>
      <c r="E12" s="1128"/>
      <c r="F12" s="1128"/>
      <c r="G12" s="1128"/>
      <c r="H12" s="1128"/>
      <c r="I12" s="1128"/>
      <c r="J12" s="1128"/>
      <c r="K12" s="1128"/>
      <c r="L12" s="1128"/>
      <c r="M12" s="1128"/>
      <c r="N12" s="1128"/>
      <c r="O12" s="1128"/>
      <c r="P12" s="1128"/>
      <c r="Q12" s="1128"/>
      <c r="R12" s="1128"/>
      <c r="S12" s="1128"/>
      <c r="T12" s="1128"/>
      <c r="U12" s="1128"/>
      <c r="V12" s="1128"/>
      <c r="W12" s="1128"/>
      <c r="X12" s="1128"/>
      <c r="Y12" s="1128"/>
      <c r="Z12" s="1129"/>
    </row>
    <row r="13" spans="2:26" ht="100.15" customHeight="1" x14ac:dyDescent="0.15">
      <c r="B13" s="1127"/>
      <c r="C13" s="1128"/>
      <c r="D13" s="1128"/>
      <c r="E13" s="1128"/>
      <c r="F13" s="1128"/>
      <c r="G13" s="1128"/>
      <c r="H13" s="1128"/>
      <c r="I13" s="1128"/>
      <c r="J13" s="1128"/>
      <c r="K13" s="1128"/>
      <c r="L13" s="1128"/>
      <c r="M13" s="1128"/>
      <c r="N13" s="1128"/>
      <c r="O13" s="1128"/>
      <c r="P13" s="1128"/>
      <c r="Q13" s="1128"/>
      <c r="R13" s="1128"/>
      <c r="S13" s="1128"/>
      <c r="T13" s="1128"/>
      <c r="U13" s="1128"/>
      <c r="V13" s="1128"/>
      <c r="W13" s="1128"/>
      <c r="X13" s="1128"/>
      <c r="Y13" s="1128"/>
      <c r="Z13" s="1129"/>
    </row>
    <row r="14" spans="2:26" ht="49.9" customHeight="1" x14ac:dyDescent="0.15">
      <c r="B14" s="1127"/>
      <c r="C14" s="1128"/>
      <c r="D14" s="1128"/>
      <c r="E14" s="1128"/>
      <c r="F14" s="1128"/>
      <c r="G14" s="1128"/>
      <c r="H14" s="1128"/>
      <c r="I14" s="1128"/>
      <c r="J14" s="1128"/>
      <c r="K14" s="1128"/>
      <c r="L14" s="1128"/>
      <c r="M14" s="1128"/>
      <c r="N14" s="1128"/>
      <c r="O14" s="1128"/>
      <c r="P14" s="1128"/>
      <c r="Q14" s="1128"/>
      <c r="R14" s="1128"/>
      <c r="S14" s="1128"/>
      <c r="T14" s="1128"/>
      <c r="U14" s="1128"/>
      <c r="V14" s="1128"/>
      <c r="W14" s="1128"/>
      <c r="X14" s="1128"/>
      <c r="Y14" s="1128"/>
      <c r="Z14" s="1129"/>
    </row>
    <row r="15" spans="2:26" ht="100.15" customHeight="1" x14ac:dyDescent="0.15">
      <c r="B15" s="1130"/>
      <c r="C15" s="1131"/>
      <c r="D15" s="1131"/>
      <c r="E15" s="1131"/>
      <c r="F15" s="1131"/>
      <c r="G15" s="1131"/>
      <c r="H15" s="1131"/>
      <c r="I15" s="1131"/>
      <c r="J15" s="1131"/>
      <c r="K15" s="1131"/>
      <c r="L15" s="1131"/>
      <c r="M15" s="1131"/>
      <c r="N15" s="1131"/>
      <c r="O15" s="1131"/>
      <c r="P15" s="1131"/>
      <c r="Q15" s="1131"/>
      <c r="R15" s="1131"/>
      <c r="S15" s="1131"/>
      <c r="T15" s="1131"/>
      <c r="U15" s="1131"/>
      <c r="V15" s="1131"/>
      <c r="W15" s="1131"/>
      <c r="X15" s="1131"/>
      <c r="Y15" s="1131"/>
      <c r="Z15" s="1132"/>
    </row>
    <row r="16" spans="2:26" ht="9.75" customHeight="1" x14ac:dyDescent="0.15">
      <c r="B16" s="69"/>
      <c r="C16" s="69"/>
      <c r="D16" s="70"/>
      <c r="E16" s="71"/>
      <c r="F16" s="71"/>
      <c r="G16" s="71"/>
      <c r="H16" s="71"/>
      <c r="I16" s="71"/>
      <c r="J16" s="71"/>
      <c r="K16" s="71"/>
      <c r="L16" s="71"/>
      <c r="M16" s="71"/>
      <c r="N16" s="71"/>
      <c r="O16" s="71"/>
      <c r="P16" s="71"/>
      <c r="Q16" s="71"/>
      <c r="R16" s="71"/>
      <c r="S16" s="71"/>
      <c r="T16" s="71"/>
      <c r="U16" s="71"/>
      <c r="V16" s="71"/>
      <c r="W16" s="71"/>
      <c r="X16" s="71"/>
      <c r="Y16" s="71"/>
      <c r="Z16" s="7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E7501B66-8AB1-438E-946C-1428208CD1A1}"/>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45" t="s">
        <v>423</v>
      </c>
      <c r="C4" s="1146"/>
      <c r="D4" s="1146"/>
      <c r="E4" s="1146"/>
      <c r="F4" s="1147"/>
    </row>
    <row r="5" spans="2:10" ht="14.25" thickBot="1" x14ac:dyDescent="0.2">
      <c r="B5" s="126" t="s">
        <v>424</v>
      </c>
      <c r="C5" s="127" t="s">
        <v>425</v>
      </c>
      <c r="D5" s="127" t="s">
        <v>426</v>
      </c>
      <c r="E5" s="127" t="s">
        <v>427</v>
      </c>
      <c r="F5" s="128" t="s">
        <v>428</v>
      </c>
    </row>
    <row r="6" spans="2:10" ht="14.25" thickTop="1" x14ac:dyDescent="0.15">
      <c r="B6" s="136" t="s">
        <v>429</v>
      </c>
      <c r="C6" s="137" t="s">
        <v>430</v>
      </c>
      <c r="D6" s="137" t="s">
        <v>431</v>
      </c>
      <c r="E6" s="137" t="s">
        <v>432</v>
      </c>
      <c r="F6" s="138" t="s">
        <v>433</v>
      </c>
    </row>
    <row r="7" spans="2:10" x14ac:dyDescent="0.15">
      <c r="B7" s="136" t="s">
        <v>434</v>
      </c>
      <c r="C7" s="137" t="s">
        <v>435</v>
      </c>
      <c r="D7" s="137" t="s">
        <v>436</v>
      </c>
      <c r="E7" s="137" t="s">
        <v>437</v>
      </c>
      <c r="F7" s="138" t="s">
        <v>438</v>
      </c>
    </row>
    <row r="8" spans="2:10" x14ac:dyDescent="0.15">
      <c r="B8" s="136" t="s">
        <v>439</v>
      </c>
      <c r="C8" s="137" t="s">
        <v>440</v>
      </c>
      <c r="D8" s="137"/>
      <c r="E8" s="137" t="s">
        <v>441</v>
      </c>
      <c r="F8" s="138"/>
    </row>
    <row r="9" spans="2:10" x14ac:dyDescent="0.15">
      <c r="B9" s="136" t="s">
        <v>442</v>
      </c>
      <c r="C9" s="137" t="s">
        <v>443</v>
      </c>
      <c r="D9" s="137"/>
      <c r="E9" s="137" t="s">
        <v>444</v>
      </c>
      <c r="F9" s="138"/>
    </row>
    <row r="10" spans="2:10" x14ac:dyDescent="0.15">
      <c r="B10" s="136" t="s">
        <v>445</v>
      </c>
      <c r="C10" s="137" t="s">
        <v>446</v>
      </c>
      <c r="D10" s="137"/>
      <c r="E10" s="137" t="s">
        <v>447</v>
      </c>
      <c r="F10" s="138"/>
    </row>
    <row r="11" spans="2:10" x14ac:dyDescent="0.15">
      <c r="B11" s="136" t="s">
        <v>448</v>
      </c>
      <c r="C11" s="137" t="s">
        <v>449</v>
      </c>
      <c r="D11" s="137"/>
      <c r="E11" s="137"/>
      <c r="F11" s="138"/>
    </row>
    <row r="12" spans="2:10" ht="14.25" thickBot="1" x14ac:dyDescent="0.2">
      <c r="B12" s="139" t="s">
        <v>450</v>
      </c>
      <c r="C12" s="140"/>
      <c r="D12" s="140"/>
      <c r="E12" s="140"/>
      <c r="F12" s="141"/>
    </row>
    <row r="13" spans="2:10" ht="14.25" thickBot="1" x14ac:dyDescent="0.2"/>
    <row r="14" spans="2:10" x14ac:dyDescent="0.15">
      <c r="B14" s="1145" t="s">
        <v>451</v>
      </c>
      <c r="C14" s="1146"/>
      <c r="D14" s="1146"/>
      <c r="E14" s="1146"/>
      <c r="F14" s="1146"/>
      <c r="G14" s="1146"/>
      <c r="H14" s="1146"/>
      <c r="I14" s="1146"/>
      <c r="J14" s="1147"/>
    </row>
    <row r="15" spans="2:10" ht="14.25" thickBot="1" x14ac:dyDescent="0.2">
      <c r="B15" s="126" t="s">
        <v>452</v>
      </c>
      <c r="C15" s="127" t="s">
        <v>453</v>
      </c>
      <c r="D15" s="127" t="s">
        <v>454</v>
      </c>
      <c r="E15" s="127" t="s">
        <v>455</v>
      </c>
      <c r="F15" s="127" t="s">
        <v>456</v>
      </c>
      <c r="G15" s="127" t="s">
        <v>457</v>
      </c>
      <c r="H15" s="127" t="s">
        <v>458</v>
      </c>
      <c r="I15" s="127" t="s">
        <v>459</v>
      </c>
      <c r="J15" s="128" t="s">
        <v>460</v>
      </c>
    </row>
    <row r="16" spans="2:10" ht="14.25" thickTop="1" x14ac:dyDescent="0.15">
      <c r="B16" s="129" t="s">
        <v>461</v>
      </c>
      <c r="C16" s="130" t="s">
        <v>462</v>
      </c>
      <c r="D16" s="130" t="s">
        <v>463</v>
      </c>
      <c r="E16" s="130" t="s">
        <v>464</v>
      </c>
      <c r="F16" s="130" t="s">
        <v>465</v>
      </c>
      <c r="G16" s="130" t="s">
        <v>465</v>
      </c>
      <c r="H16" s="130" t="s">
        <v>466</v>
      </c>
      <c r="I16" s="130" t="s">
        <v>467</v>
      </c>
      <c r="J16" s="131" t="s">
        <v>468</v>
      </c>
    </row>
    <row r="17" spans="2:10" x14ac:dyDescent="0.15">
      <c r="B17" s="129" t="s">
        <v>469</v>
      </c>
      <c r="C17" s="130" t="s">
        <v>470</v>
      </c>
      <c r="D17" s="130" t="s">
        <v>471</v>
      </c>
      <c r="E17" s="130" t="s">
        <v>472</v>
      </c>
      <c r="F17" s="130" t="s">
        <v>473</v>
      </c>
      <c r="G17" s="130" t="s">
        <v>474</v>
      </c>
      <c r="H17" s="130" t="s">
        <v>475</v>
      </c>
      <c r="I17" s="130" t="s">
        <v>476</v>
      </c>
      <c r="J17" s="131" t="s">
        <v>477</v>
      </c>
    </row>
    <row r="18" spans="2:10" x14ac:dyDescent="0.15">
      <c r="B18" s="129" t="s">
        <v>478</v>
      </c>
      <c r="C18" s="130" t="s">
        <v>479</v>
      </c>
      <c r="D18" s="130" t="s">
        <v>480</v>
      </c>
      <c r="E18" s="130" t="s">
        <v>481</v>
      </c>
      <c r="F18" s="130" t="s">
        <v>482</v>
      </c>
      <c r="G18" s="130" t="s">
        <v>483</v>
      </c>
      <c r="H18" s="130"/>
      <c r="I18" s="130" t="s">
        <v>475</v>
      </c>
      <c r="J18" s="131" t="s">
        <v>484</v>
      </c>
    </row>
    <row r="19" spans="2:10" x14ac:dyDescent="0.15">
      <c r="B19" s="129" t="s">
        <v>485</v>
      </c>
      <c r="C19" s="130" t="s">
        <v>486</v>
      </c>
      <c r="D19" s="130"/>
      <c r="E19" s="130" t="s">
        <v>487</v>
      </c>
      <c r="F19" s="130" t="s">
        <v>483</v>
      </c>
      <c r="G19" s="130" t="s">
        <v>488</v>
      </c>
      <c r="H19" s="130"/>
      <c r="I19" s="130"/>
      <c r="J19" s="131"/>
    </row>
    <row r="20" spans="2:10" x14ac:dyDescent="0.15">
      <c r="B20" s="129" t="s">
        <v>489</v>
      </c>
      <c r="C20" s="130" t="s">
        <v>490</v>
      </c>
      <c r="D20" s="130"/>
      <c r="E20" s="130" t="s">
        <v>491</v>
      </c>
      <c r="F20" s="130" t="s">
        <v>488</v>
      </c>
      <c r="G20" s="130" t="s">
        <v>492</v>
      </c>
      <c r="H20" s="130"/>
      <c r="I20" s="130"/>
      <c r="J20" s="131"/>
    </row>
    <row r="21" spans="2:10" x14ac:dyDescent="0.15">
      <c r="B21" s="129" t="s">
        <v>446</v>
      </c>
      <c r="C21" s="130" t="s">
        <v>493</v>
      </c>
      <c r="D21" s="130"/>
      <c r="E21" s="130" t="s">
        <v>494</v>
      </c>
      <c r="F21" s="130" t="s">
        <v>492</v>
      </c>
      <c r="G21" s="130"/>
      <c r="H21" s="130"/>
      <c r="I21" s="130"/>
      <c r="J21" s="131"/>
    </row>
    <row r="22" spans="2:10" x14ac:dyDescent="0.15">
      <c r="B22" s="129"/>
      <c r="C22" s="130" t="s">
        <v>495</v>
      </c>
      <c r="D22" s="130"/>
      <c r="E22" s="130" t="s">
        <v>496</v>
      </c>
      <c r="F22" s="130"/>
      <c r="G22" s="130"/>
      <c r="H22" s="130"/>
      <c r="I22" s="130"/>
      <c r="J22" s="131"/>
    </row>
    <row r="23" spans="2:10" x14ac:dyDescent="0.15">
      <c r="B23" s="129"/>
      <c r="C23" s="130" t="s">
        <v>497</v>
      </c>
      <c r="D23" s="130"/>
      <c r="E23" s="130" t="s">
        <v>498</v>
      </c>
      <c r="F23" s="130"/>
      <c r="G23" s="130"/>
      <c r="H23" s="130"/>
      <c r="I23" s="130"/>
      <c r="J23" s="131"/>
    </row>
    <row r="24" spans="2:10" x14ac:dyDescent="0.15">
      <c r="B24" s="129"/>
      <c r="C24" s="130" t="s">
        <v>499</v>
      </c>
      <c r="D24" s="130"/>
      <c r="E24" s="130" t="s">
        <v>500</v>
      </c>
      <c r="F24" s="130"/>
      <c r="G24" s="130"/>
      <c r="H24" s="130"/>
      <c r="I24" s="130"/>
      <c r="J24" s="131"/>
    </row>
    <row r="25" spans="2:10" x14ac:dyDescent="0.15">
      <c r="B25" s="129"/>
      <c r="C25" s="130" t="s">
        <v>501</v>
      </c>
      <c r="D25" s="130"/>
      <c r="E25" s="130" t="s">
        <v>502</v>
      </c>
      <c r="F25" s="130"/>
      <c r="G25" s="130"/>
      <c r="H25" s="130"/>
      <c r="I25" s="130"/>
      <c r="J25" s="131"/>
    </row>
    <row r="26" spans="2:10" x14ac:dyDescent="0.15">
      <c r="B26" s="129"/>
      <c r="C26" s="130" t="s">
        <v>503</v>
      </c>
      <c r="D26" s="130"/>
      <c r="E26" s="132" t="s">
        <v>504</v>
      </c>
      <c r="F26" s="130"/>
      <c r="G26" s="130"/>
      <c r="H26" s="130"/>
      <c r="I26" s="130"/>
      <c r="J26" s="131"/>
    </row>
    <row r="27" spans="2:10" x14ac:dyDescent="0.15">
      <c r="B27" s="129"/>
      <c r="C27" s="130" t="s">
        <v>505</v>
      </c>
      <c r="D27" s="130"/>
      <c r="E27" s="130" t="s">
        <v>506</v>
      </c>
      <c r="F27" s="130"/>
      <c r="G27" s="130"/>
      <c r="H27" s="130"/>
      <c r="I27" s="130"/>
      <c r="J27" s="131"/>
    </row>
    <row r="28" spans="2:10" x14ac:dyDescent="0.15">
      <c r="B28" s="129"/>
      <c r="C28" s="130" t="s">
        <v>507</v>
      </c>
      <c r="D28" s="130"/>
      <c r="E28" s="132"/>
      <c r="F28" s="130"/>
      <c r="G28" s="130"/>
      <c r="H28" s="130"/>
      <c r="I28" s="130"/>
      <c r="J28" s="131"/>
    </row>
    <row r="29" spans="2:10" x14ac:dyDescent="0.15">
      <c r="B29" s="129"/>
      <c r="C29" s="130" t="s">
        <v>446</v>
      </c>
      <c r="D29" s="130"/>
      <c r="E29" s="130"/>
      <c r="F29" s="130"/>
      <c r="G29" s="130"/>
      <c r="H29" s="130"/>
      <c r="I29" s="130"/>
      <c r="J29" s="131"/>
    </row>
    <row r="30" spans="2:10" x14ac:dyDescent="0.15">
      <c r="B30" s="129"/>
      <c r="C30" s="130"/>
      <c r="D30" s="130"/>
      <c r="E30" s="130"/>
      <c r="F30" s="130"/>
      <c r="G30" s="130"/>
      <c r="H30" s="130"/>
      <c r="I30" s="130"/>
      <c r="J30" s="131"/>
    </row>
    <row r="31" spans="2:10" x14ac:dyDescent="0.15">
      <c r="B31" s="129"/>
      <c r="C31" s="130" t="s">
        <v>507</v>
      </c>
      <c r="D31" s="130"/>
      <c r="E31" s="130"/>
      <c r="F31" s="130"/>
      <c r="G31" s="130"/>
      <c r="H31" s="130"/>
      <c r="I31" s="130"/>
      <c r="J31" s="131"/>
    </row>
    <row r="32" spans="2:10" x14ac:dyDescent="0.15">
      <c r="B32" s="129"/>
      <c r="C32" s="130" t="s">
        <v>446</v>
      </c>
      <c r="D32" s="130"/>
      <c r="E32" s="130"/>
      <c r="F32" s="130"/>
      <c r="G32" s="130"/>
      <c r="H32" s="130"/>
      <c r="I32" s="130"/>
      <c r="J32" s="131"/>
    </row>
    <row r="33" spans="2:10" x14ac:dyDescent="0.15">
      <c r="B33" s="129"/>
      <c r="C33" s="130"/>
      <c r="D33" s="130"/>
      <c r="E33" s="130"/>
      <c r="F33" s="130"/>
      <c r="G33" s="130"/>
      <c r="H33" s="130"/>
      <c r="I33" s="130"/>
      <c r="J33" s="131"/>
    </row>
    <row r="34" spans="2:10" x14ac:dyDescent="0.15">
      <c r="B34" s="129"/>
      <c r="C34" s="130" t="s">
        <v>508</v>
      </c>
      <c r="D34" s="130"/>
      <c r="E34" s="130"/>
      <c r="F34" s="130"/>
      <c r="G34" s="130"/>
      <c r="H34" s="130"/>
      <c r="I34" s="130"/>
      <c r="J34" s="131"/>
    </row>
    <row r="35" spans="2:10" x14ac:dyDescent="0.15">
      <c r="B35" s="129"/>
      <c r="C35" s="130" t="s">
        <v>446</v>
      </c>
      <c r="D35" s="130"/>
      <c r="E35" s="130"/>
      <c r="F35" s="130"/>
      <c r="G35" s="130"/>
      <c r="H35" s="130"/>
      <c r="I35" s="130"/>
      <c r="J35" s="131"/>
    </row>
    <row r="36" spans="2:10" x14ac:dyDescent="0.15">
      <c r="B36" s="129"/>
      <c r="C36" s="130"/>
      <c r="D36" s="130"/>
      <c r="E36" s="130"/>
      <c r="F36" s="130"/>
      <c r="G36" s="130"/>
      <c r="H36" s="130"/>
      <c r="I36" s="130"/>
      <c r="J36" s="131"/>
    </row>
    <row r="37" spans="2:10" x14ac:dyDescent="0.15">
      <c r="B37" s="129"/>
      <c r="C37" s="130" t="s">
        <v>509</v>
      </c>
      <c r="D37" s="130"/>
      <c r="E37" s="130"/>
      <c r="F37" s="130"/>
      <c r="G37" s="130"/>
      <c r="H37" s="130"/>
      <c r="I37" s="130"/>
      <c r="J37" s="131"/>
    </row>
    <row r="38" spans="2:10" x14ac:dyDescent="0.15">
      <c r="B38" s="129"/>
      <c r="C38" s="130" t="s">
        <v>510</v>
      </c>
      <c r="D38" s="130"/>
      <c r="E38" s="130"/>
      <c r="F38" s="130"/>
      <c r="G38" s="130"/>
      <c r="H38" s="130"/>
      <c r="I38" s="130"/>
      <c r="J38" s="131"/>
    </row>
    <row r="39" spans="2:10" x14ac:dyDescent="0.15">
      <c r="B39" s="129"/>
      <c r="C39" s="130" t="s">
        <v>446</v>
      </c>
      <c r="D39" s="130"/>
      <c r="E39" s="130"/>
      <c r="F39" s="130"/>
      <c r="G39" s="130"/>
      <c r="H39" s="130"/>
      <c r="I39" s="130"/>
      <c r="J39" s="131"/>
    </row>
    <row r="40" spans="2:10" x14ac:dyDescent="0.15">
      <c r="B40" s="129"/>
      <c r="C40" s="130"/>
      <c r="D40" s="130"/>
      <c r="E40" s="130"/>
      <c r="F40" s="130"/>
      <c r="G40" s="130"/>
      <c r="H40" s="130"/>
      <c r="I40" s="130"/>
      <c r="J40" s="131"/>
    </row>
    <row r="41" spans="2:10" x14ac:dyDescent="0.15">
      <c r="B41" s="129"/>
      <c r="C41" s="130" t="s">
        <v>511</v>
      </c>
      <c r="D41" s="130"/>
      <c r="E41" s="130"/>
      <c r="F41" s="130"/>
      <c r="G41" s="130"/>
      <c r="H41" s="130"/>
      <c r="I41" s="130"/>
      <c r="J41" s="131"/>
    </row>
    <row r="42" spans="2:10" x14ac:dyDescent="0.15">
      <c r="B42" s="129"/>
      <c r="C42" s="130" t="s">
        <v>512</v>
      </c>
      <c r="D42" s="130"/>
      <c r="E42" s="130"/>
      <c r="F42" s="130"/>
      <c r="G42" s="130"/>
      <c r="H42" s="130"/>
      <c r="I42" s="130"/>
      <c r="J42" s="131"/>
    </row>
    <row r="43" spans="2:10" x14ac:dyDescent="0.15">
      <c r="B43" s="129"/>
      <c r="C43" s="130" t="s">
        <v>513</v>
      </c>
      <c r="D43" s="130"/>
      <c r="E43" s="130"/>
      <c r="F43" s="130"/>
      <c r="G43" s="130"/>
      <c r="H43" s="130"/>
      <c r="I43" s="130"/>
      <c r="J43" s="131"/>
    </row>
    <row r="44" spans="2:10" x14ac:dyDescent="0.15">
      <c r="B44" s="129"/>
      <c r="C44" s="130" t="s">
        <v>514</v>
      </c>
      <c r="D44" s="130"/>
      <c r="E44" s="130"/>
      <c r="F44" s="130"/>
      <c r="G44" s="130"/>
      <c r="H44" s="130"/>
      <c r="I44" s="130"/>
      <c r="J44" s="131"/>
    </row>
    <row r="45" spans="2:10" x14ac:dyDescent="0.15">
      <c r="B45" s="129"/>
      <c r="C45" s="130" t="s">
        <v>446</v>
      </c>
      <c r="D45" s="130"/>
      <c r="E45" s="130"/>
      <c r="F45" s="130"/>
      <c r="G45" s="130"/>
      <c r="H45" s="130"/>
      <c r="I45" s="130"/>
      <c r="J45" s="131"/>
    </row>
    <row r="46" spans="2:10" x14ac:dyDescent="0.15">
      <c r="B46" s="129"/>
      <c r="C46" s="130"/>
      <c r="D46" s="130"/>
      <c r="E46" s="130"/>
      <c r="F46" s="130"/>
      <c r="G46" s="130"/>
      <c r="H46" s="130"/>
      <c r="I46" s="130"/>
      <c r="J46" s="131"/>
    </row>
    <row r="47" spans="2:10" ht="14.25" thickBot="1" x14ac:dyDescent="0.2">
      <c r="B47" s="133"/>
      <c r="C47" s="134" t="s">
        <v>446</v>
      </c>
      <c r="D47" s="134"/>
      <c r="E47" s="134"/>
      <c r="F47" s="134"/>
      <c r="G47" s="134"/>
      <c r="H47" s="134"/>
      <c r="I47" s="134"/>
      <c r="J47" s="135"/>
    </row>
    <row r="49" spans="2:7" ht="14.25" thickBot="1" x14ac:dyDescent="0.2">
      <c r="C49" s="43"/>
      <c r="D49" s="43"/>
      <c r="E49" s="43"/>
      <c r="F49" s="43"/>
      <c r="G49" s="43"/>
    </row>
    <row r="50" spans="2:7" x14ac:dyDescent="0.15">
      <c r="B50" s="1148" t="s">
        <v>515</v>
      </c>
      <c r="C50" s="1149"/>
      <c r="D50" s="1149"/>
      <c r="E50" s="1149"/>
      <c r="F50" s="1149"/>
      <c r="G50" s="1150"/>
    </row>
    <row r="51" spans="2:7" ht="14.25" thickBot="1" x14ac:dyDescent="0.2">
      <c r="B51" s="124" t="s">
        <v>516</v>
      </c>
      <c r="C51" s="38" t="s">
        <v>452</v>
      </c>
      <c r="D51" s="38" t="s">
        <v>517</v>
      </c>
      <c r="E51" s="38" t="s">
        <v>518</v>
      </c>
      <c r="F51" s="39" t="s">
        <v>519</v>
      </c>
      <c r="G51" s="125" t="s">
        <v>520</v>
      </c>
    </row>
    <row r="52" spans="2:7" ht="14.25" thickTop="1" x14ac:dyDescent="0.15">
      <c r="B52" s="142" t="s">
        <v>521</v>
      </c>
      <c r="C52" s="130" t="s">
        <v>522</v>
      </c>
      <c r="D52" s="130" t="s">
        <v>523</v>
      </c>
      <c r="E52" s="130" t="s">
        <v>524</v>
      </c>
      <c r="F52" s="130" t="s">
        <v>525</v>
      </c>
      <c r="G52" s="131" t="s">
        <v>468</v>
      </c>
    </row>
    <row r="53" spans="2:7" x14ac:dyDescent="0.15">
      <c r="B53" s="142" t="s">
        <v>526</v>
      </c>
      <c r="C53" s="130" t="s">
        <v>527</v>
      </c>
      <c r="D53" s="130" t="s">
        <v>528</v>
      </c>
      <c r="E53" s="130" t="s">
        <v>529</v>
      </c>
      <c r="F53" s="130" t="s">
        <v>530</v>
      </c>
      <c r="G53" s="131" t="s">
        <v>477</v>
      </c>
    </row>
    <row r="54" spans="2:7" x14ac:dyDescent="0.15">
      <c r="B54" s="142" t="s">
        <v>531</v>
      </c>
      <c r="C54" s="130" t="s">
        <v>532</v>
      </c>
      <c r="D54" s="130" t="s">
        <v>533</v>
      </c>
      <c r="E54" s="130" t="s">
        <v>534</v>
      </c>
      <c r="F54" s="130"/>
      <c r="G54" s="131" t="s">
        <v>484</v>
      </c>
    </row>
    <row r="55" spans="2:7" x14ac:dyDescent="0.15">
      <c r="B55" s="142" t="s">
        <v>535</v>
      </c>
      <c r="C55" s="130"/>
      <c r="D55" s="130"/>
      <c r="E55" s="130" t="s">
        <v>536</v>
      </c>
      <c r="F55" s="130"/>
      <c r="G55" s="131"/>
    </row>
    <row r="56" spans="2:7" x14ac:dyDescent="0.15">
      <c r="B56" s="142"/>
      <c r="C56" s="130" t="s">
        <v>537</v>
      </c>
      <c r="D56" s="130"/>
      <c r="E56" s="130" t="s">
        <v>538</v>
      </c>
      <c r="F56" s="130"/>
      <c r="G56" s="131"/>
    </row>
    <row r="57" spans="2:7" x14ac:dyDescent="0.15">
      <c r="B57" s="142"/>
      <c r="C57" s="130" t="s">
        <v>539</v>
      </c>
      <c r="D57" s="130"/>
      <c r="E57" s="130" t="s">
        <v>540</v>
      </c>
      <c r="F57" s="130"/>
      <c r="G57" s="131"/>
    </row>
    <row r="58" spans="2:7" x14ac:dyDescent="0.15">
      <c r="B58" s="142"/>
      <c r="C58" s="130" t="s">
        <v>541</v>
      </c>
      <c r="D58" s="130"/>
      <c r="E58" s="130" t="s">
        <v>506</v>
      </c>
      <c r="F58" s="130"/>
      <c r="G58" s="131"/>
    </row>
    <row r="59" spans="2:7" x14ac:dyDescent="0.15">
      <c r="B59" s="142"/>
      <c r="C59" s="130" t="s">
        <v>542</v>
      </c>
      <c r="D59" s="130"/>
      <c r="E59" s="130"/>
      <c r="F59" s="130"/>
      <c r="G59" s="131"/>
    </row>
    <row r="60" spans="2:7" x14ac:dyDescent="0.15">
      <c r="B60" s="142"/>
      <c r="C60" s="130" t="s">
        <v>446</v>
      </c>
      <c r="D60" s="130"/>
      <c r="E60" s="130"/>
      <c r="F60" s="130"/>
      <c r="G60" s="131"/>
    </row>
    <row r="61" spans="2:7" x14ac:dyDescent="0.15">
      <c r="B61" s="142"/>
      <c r="C61" s="130"/>
      <c r="D61" s="130"/>
      <c r="E61" s="130"/>
      <c r="F61" s="130"/>
      <c r="G61" s="131"/>
    </row>
    <row r="62" spans="2:7" x14ac:dyDescent="0.15">
      <c r="B62" s="142"/>
      <c r="C62" s="130" t="s">
        <v>190</v>
      </c>
      <c r="D62" s="130"/>
      <c r="E62" s="130"/>
      <c r="F62" s="130"/>
      <c r="G62" s="131"/>
    </row>
    <row r="63" spans="2:7" x14ac:dyDescent="0.15">
      <c r="B63" s="142"/>
      <c r="C63" s="130" t="s">
        <v>191</v>
      </c>
      <c r="D63" s="130"/>
      <c r="E63" s="130"/>
      <c r="F63" s="130"/>
      <c r="G63" s="131"/>
    </row>
    <row r="64" spans="2:7" x14ac:dyDescent="0.15">
      <c r="B64" s="142"/>
      <c r="C64" s="130" t="s">
        <v>192</v>
      </c>
      <c r="D64" s="130"/>
      <c r="E64" s="130"/>
      <c r="F64" s="130"/>
      <c r="G64" s="131"/>
    </row>
    <row r="65" spans="2:7" x14ac:dyDescent="0.15">
      <c r="B65" s="142"/>
      <c r="C65" s="130" t="s">
        <v>193</v>
      </c>
      <c r="D65" s="130"/>
      <c r="E65" s="130"/>
      <c r="F65" s="130"/>
      <c r="G65" s="131"/>
    </row>
    <row r="66" spans="2:7" x14ac:dyDescent="0.15">
      <c r="B66" s="142"/>
      <c r="C66" s="130" t="s">
        <v>543</v>
      </c>
      <c r="D66" s="130"/>
      <c r="E66" s="130"/>
      <c r="F66" s="130"/>
      <c r="G66" s="131"/>
    </row>
    <row r="67" spans="2:7" x14ac:dyDescent="0.15">
      <c r="B67" s="142"/>
      <c r="C67" s="130" t="s">
        <v>544</v>
      </c>
      <c r="D67" s="130"/>
      <c r="E67" s="130"/>
      <c r="F67" s="130"/>
      <c r="G67" s="131"/>
    </row>
    <row r="68" spans="2:7" x14ac:dyDescent="0.15">
      <c r="B68" s="142"/>
      <c r="C68" s="130" t="s">
        <v>194</v>
      </c>
      <c r="D68" s="130"/>
      <c r="E68" s="130"/>
      <c r="F68" s="130"/>
      <c r="G68" s="131"/>
    </row>
    <row r="69" spans="2:7" x14ac:dyDescent="0.15">
      <c r="B69" s="142"/>
      <c r="C69" s="130" t="s">
        <v>195</v>
      </c>
      <c r="D69" s="130"/>
      <c r="E69" s="130"/>
      <c r="F69" s="130"/>
      <c r="G69" s="131"/>
    </row>
    <row r="70" spans="2:7" x14ac:dyDescent="0.15">
      <c r="B70" s="142"/>
      <c r="C70" s="130" t="s">
        <v>545</v>
      </c>
      <c r="D70" s="130"/>
      <c r="E70" s="130"/>
      <c r="F70" s="130"/>
      <c r="G70" s="131"/>
    </row>
    <row r="71" spans="2:7" x14ac:dyDescent="0.15">
      <c r="B71" s="142"/>
      <c r="C71" s="130" t="s">
        <v>197</v>
      </c>
      <c r="D71" s="130"/>
      <c r="E71" s="130"/>
      <c r="F71" s="130"/>
      <c r="G71" s="131"/>
    </row>
    <row r="72" spans="2:7" x14ac:dyDescent="0.15">
      <c r="B72" s="142"/>
      <c r="C72" s="130" t="s">
        <v>199</v>
      </c>
      <c r="D72" s="130"/>
      <c r="E72" s="130"/>
      <c r="F72" s="130"/>
      <c r="G72" s="131"/>
    </row>
    <row r="73" spans="2:7" x14ac:dyDescent="0.15">
      <c r="B73" s="142"/>
      <c r="C73" s="130" t="s">
        <v>200</v>
      </c>
      <c r="D73" s="130"/>
      <c r="E73" s="130"/>
      <c r="F73" s="130"/>
      <c r="G73" s="131"/>
    </row>
    <row r="74" spans="2:7" x14ac:dyDescent="0.15">
      <c r="B74" s="142"/>
      <c r="C74" s="130" t="s">
        <v>201</v>
      </c>
      <c r="D74" s="130"/>
      <c r="E74" s="130"/>
      <c r="F74" s="130"/>
      <c r="G74" s="131"/>
    </row>
    <row r="75" spans="2:7" x14ac:dyDescent="0.15">
      <c r="B75" s="142"/>
      <c r="C75" s="130" t="s">
        <v>202</v>
      </c>
      <c r="D75" s="130"/>
      <c r="E75" s="130"/>
      <c r="F75" s="130"/>
      <c r="G75" s="131"/>
    </row>
    <row r="76" spans="2:7" x14ac:dyDescent="0.15">
      <c r="B76" s="142"/>
      <c r="C76" s="130" t="s">
        <v>203</v>
      </c>
      <c r="D76" s="130"/>
      <c r="E76" s="130"/>
      <c r="F76" s="130"/>
      <c r="G76" s="131"/>
    </row>
    <row r="77" spans="2:7" x14ac:dyDescent="0.15">
      <c r="B77" s="142"/>
      <c r="C77" s="130" t="s">
        <v>506</v>
      </c>
      <c r="D77" s="130"/>
      <c r="E77" s="130"/>
      <c r="F77" s="130"/>
      <c r="G77" s="131"/>
    </row>
    <row r="78" spans="2:7" x14ac:dyDescent="0.15">
      <c r="B78" s="142"/>
      <c r="C78" s="130"/>
      <c r="D78" s="130"/>
      <c r="E78" s="130"/>
      <c r="F78" s="130"/>
      <c r="G78" s="131"/>
    </row>
    <row r="79" spans="2:7" x14ac:dyDescent="0.15">
      <c r="B79" s="142"/>
      <c r="C79" s="130" t="s">
        <v>546</v>
      </c>
      <c r="D79" s="130"/>
      <c r="E79" s="130"/>
      <c r="F79" s="130"/>
      <c r="G79" s="131"/>
    </row>
    <row r="80" spans="2:7" x14ac:dyDescent="0.15">
      <c r="B80" s="142"/>
      <c r="C80" s="130" t="s">
        <v>547</v>
      </c>
      <c r="D80" s="130"/>
      <c r="E80" s="130"/>
      <c r="F80" s="130"/>
      <c r="G80" s="131"/>
    </row>
    <row r="81" spans="2:7" x14ac:dyDescent="0.15">
      <c r="B81" s="142"/>
      <c r="C81" s="130" t="s">
        <v>548</v>
      </c>
      <c r="D81" s="130"/>
      <c r="E81" s="130"/>
      <c r="F81" s="130"/>
      <c r="G81" s="131"/>
    </row>
    <row r="82" spans="2:7" x14ac:dyDescent="0.15">
      <c r="B82" s="142"/>
      <c r="C82" s="130" t="s">
        <v>549</v>
      </c>
      <c r="D82" s="130"/>
      <c r="E82" s="130"/>
      <c r="F82" s="130"/>
      <c r="G82" s="131"/>
    </row>
    <row r="83" spans="2:7" ht="14.25" thickBot="1" x14ac:dyDescent="0.2">
      <c r="B83" s="143"/>
      <c r="C83" s="134" t="s">
        <v>506</v>
      </c>
      <c r="D83" s="134"/>
      <c r="E83" s="134"/>
      <c r="F83" s="134"/>
      <c r="G83" s="135"/>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125</vt:i4>
      </vt:variant>
      <vt:variant>
        <vt:lpstr>名前付き一覧</vt:lpstr>
      </vt:variant>
      <vt:variant>
        <vt:i4>232</vt:i4>
      </vt:variant>
    </vt:vector>
  </HeadingPairs>
  <TitlesOfParts>
    <vt:vector size="357" baseType="lpstr">
      <vt:lpstr>点検様式作成フロー</vt:lpstr>
      <vt:lpstr>変状面積算出方法</vt:lpstr>
      <vt:lpstr>記入の留意点</vt:lpstr>
      <vt:lpstr>様式A-1</vt:lpstr>
      <vt:lpstr>様式A-2</vt:lpstr>
      <vt:lpstr>様式A-2 (2)</vt:lpstr>
      <vt:lpstr>様式A-3</vt:lpstr>
      <vt:lpstr>様式B (1)</vt:lpstr>
      <vt:lpstr>様式B (2)</vt:lpstr>
      <vt:lpstr>様式B (3)</vt:lpstr>
      <vt:lpstr>様式B (4)</vt:lpstr>
      <vt:lpstr>様式B (5)</vt:lpstr>
      <vt:lpstr>様式C-1-1</vt:lpstr>
      <vt:lpstr>様式C-1-1 (2)</vt:lpstr>
      <vt:lpstr>様式C-1-1 (3)</vt:lpstr>
      <vt:lpstr>様式C-1-1 (4)</vt:lpstr>
      <vt:lpstr>様式C-1-1 (5)</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vt:lpstr>
      <vt:lpstr>様式D-1-2 (1)</vt:lpstr>
      <vt:lpstr>様式D-1-2 (2)</vt:lpstr>
      <vt:lpstr>様式D-1-2 (3)</vt:lpstr>
      <vt:lpstr>様式D-1-2</vt:lpstr>
      <vt:lpstr>様式D-2-1 (1)</vt:lpstr>
      <vt:lpstr>様式D-2-1 (2)</vt:lpstr>
      <vt:lpstr>様式D-2-1 (3)</vt:lpstr>
      <vt:lpstr>様式D-2-1 (4)</vt:lpstr>
      <vt:lpstr>様式D-2-1 (5)</vt:lpstr>
      <vt:lpstr>様式D-2-1 (6)</vt:lpstr>
      <vt:lpstr>様式D-2-1´ (1)</vt:lpstr>
      <vt:lpstr>様式D-2-1´ (2)</vt:lpstr>
      <vt:lpstr>様式D-2-1´ (3)</vt:lpstr>
      <vt:lpstr>様式D-2-1´ (4)</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様式D-3_PE</vt:lpstr>
      <vt:lpstr>様式E</vt:lpstr>
      <vt:lpstr>様式F (全体)</vt:lpstr>
      <vt:lpstr>様式F  (1)</vt:lpstr>
      <vt:lpstr>様式F  (2)</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'様式A-2 (2)'!Print_Area</vt:lpstr>
      <vt:lpstr>'様式A-3'!Print_Area</vt:lpstr>
      <vt:lpstr>'様式B (1)'!Print_Area</vt:lpstr>
      <vt:lpstr>'様式B (2)'!Print_Area</vt:lpstr>
      <vt:lpstr>'様式B (3)'!Print_Area</vt:lpstr>
      <vt:lpstr>'様式B (4)'!Print_Area</vt:lpstr>
      <vt:lpstr>'様式B (5)'!Print_Area</vt:lpstr>
      <vt:lpstr>'様式C-1-1'!Print_Area</vt:lpstr>
      <vt:lpstr>'様式C-1-1 (2)'!Print_Area</vt:lpstr>
      <vt:lpstr>'様式C-1-1 (3)'!Print_Area</vt:lpstr>
      <vt:lpstr>'様式C-1-1 (4)'!Print_Area</vt:lpstr>
      <vt:lpstr>'様式C-1-1 (5)'!Print_Area</vt:lpstr>
      <vt:lpstr>'様式C-1-2'!Print_Area</vt:lpstr>
      <vt:lpstr>'様式C-2'!Print_Area</vt:lpstr>
      <vt:lpstr>'様式D-1-1'!Print_Area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'様式D-1-2 (1)'!Print_Area</vt:lpstr>
      <vt:lpstr>'様式D-1-2 (2)'!Print_Area</vt:lpstr>
      <vt:lpstr>'様式D-1-2 (3)'!Print_Area</vt:lpstr>
      <vt:lpstr>'様式D-2-1 (1)'!Print_Area</vt:lpstr>
      <vt:lpstr>'様式D-2-1 (2)'!Print_Area</vt:lpstr>
      <vt:lpstr>'様式D-2-1 (3)'!Print_Area</vt:lpstr>
      <vt:lpstr>'様式D-2-1 (4)'!Print_Area</vt:lpstr>
      <vt:lpstr>'様式D-2-1 (5)'!Print_Area</vt:lpstr>
      <vt:lpstr>'様式D-2-1 (6)'!Print_Area</vt:lpstr>
      <vt:lpstr>'様式D-2-1´ (1)'!Print_Area</vt:lpstr>
      <vt:lpstr>'様式D-2-1´ (2)'!Print_Area</vt:lpstr>
      <vt:lpstr>'様式D-2-1´ (3)'!Print_Area</vt:lpstr>
      <vt:lpstr>'様式D-2-1´ (4)'!Print_Area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'様式D-3_S40'!Print_Area</vt:lpstr>
      <vt:lpstr>'様式D-3_S41'!Print_Area</vt:lpstr>
      <vt:lpstr>'様式D-3_S42'!Print_Area</vt:lpstr>
      <vt:lpstr>'様式D-3_S43'!Print_Area</vt:lpstr>
      <vt:lpstr>'様式D-3_S44'!Print_Area</vt:lpstr>
      <vt:lpstr>様式E!Print_Area</vt:lpstr>
      <vt:lpstr>'様式F  (1)'!Print_Area</vt:lpstr>
      <vt:lpstr>'様式F  (2)'!Print_Area</vt:lpstr>
      <vt:lpstr>'様式F (全体)'!Print_Area</vt:lpstr>
      <vt:lpstr>様式G!Print_Area</vt:lpstr>
      <vt:lpstr>'様式A-2'!Print_Titles</vt:lpstr>
      <vt:lpstr>'様式A-2 (2)'!Print_Titles</vt:lpstr>
      <vt:lpstr>'様式A-3'!Print_Titles</vt:lpstr>
      <vt:lpstr>'様式C-1-1'!Print_Titles</vt:lpstr>
      <vt:lpstr>'様式C-1-1 (2)'!Print_Titles</vt:lpstr>
      <vt:lpstr>'様式C-1-1 (3)'!Print_Titles</vt:lpstr>
      <vt:lpstr>'様式C-1-1 (4)'!Print_Titles</vt:lpstr>
      <vt:lpstr>'様式C-1-1 (5)'!Print_Titles</vt:lpstr>
      <vt:lpstr>'様式D-1-1'!Print_Titles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'様式D-1-2 (1)'!Print_Titles</vt:lpstr>
      <vt:lpstr>'様式D-1-2 (2)'!Print_Titles</vt:lpstr>
      <vt:lpstr>'様式D-1-2 (3)'!Print_Titles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'様式D-3_S30'!Print_Titles</vt:lpstr>
      <vt:lpstr>'様式D-3_S31'!Print_Titles</vt:lpstr>
      <vt:lpstr>'様式D-3_S32'!Print_Titles</vt:lpstr>
      <vt:lpstr>'様式D-3_S33'!Print_Titles</vt:lpstr>
      <vt:lpstr>'様式D-3_S34'!Print_Titles</vt:lpstr>
      <vt:lpstr>'様式D-3_S35'!Print_Titles</vt:lpstr>
      <vt:lpstr>'様式D-3_S36'!Print_Titles</vt:lpstr>
      <vt:lpstr>'様式D-3_S37'!Print_Titles</vt:lpstr>
      <vt:lpstr>'様式D-3_S38'!Print_Titles</vt:lpstr>
      <vt:lpstr>'様式D-3_S39'!Print_Titles</vt:lpstr>
      <vt:lpstr>'様式D-3_S40'!Print_Titles</vt:lpstr>
      <vt:lpstr>'様式D-3_S41'!Print_Titles</vt:lpstr>
      <vt:lpstr>'様式D-3_S42'!Print_Titles</vt:lpstr>
      <vt:lpstr>'様式D-3_S43'!Print_Titles</vt:lpstr>
      <vt:lpstr>'様式D-3_S44'!Print_Titles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飯田 琢巳</cp:lastModifiedBy>
  <cp:revision/>
  <cp:lastPrinted>2026-02-21T05:22:02Z</cp:lastPrinted>
  <dcterms:created xsi:type="dcterms:W3CDTF">2012-04-09T00:49:26Z</dcterms:created>
  <dcterms:modified xsi:type="dcterms:W3CDTF">2026-04-21T09:52:06Z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