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codeName="ThisWorkbook" defaultThemeVersion="124226"/>
  <mc:AlternateContent xmlns:mc="http://schemas.openxmlformats.org/markup-compatibility/2006">
    <mc:Choice Requires="x15">
      <x15ac:absPath xmlns:x15ac="http://schemas.microsoft.com/office/spreadsheetml/2010/11/ac" url="C:\Users\frapp\Downloads\山口県トンネル点検（山下さん送付用）\山口県トンネル点検（山下さん送付用）\元Excel\"/>
    </mc:Choice>
  </mc:AlternateContent>
  <xr:revisionPtr revIDLastSave="0" documentId="13_ncr:1_{3AC5DF39-0503-45A3-A823-668D9FF7806E}" xr6:coauthVersionLast="47" xr6:coauthVersionMax="47" xr10:uidLastSave="{00000000-0000-0000-0000-000000000000}"/>
  <bookViews>
    <workbookView xWindow="-120" yWindow="-120" windowWidth="38640" windowHeight="21840" tabRatio="985" activeTab="3" xr2:uid="{00000000-000D-0000-FFFF-FFFF00000000}"/>
  </bookViews>
  <sheets>
    <sheet name="点検様式作成フロー" sheetId="75" r:id="rId1"/>
    <sheet name="変状面積算出方法" sheetId="77" r:id="rId2"/>
    <sheet name="記入の留意点" sheetId="96" r:id="rId3"/>
    <sheet name="様式A-1" sheetId="57" r:id="rId4"/>
    <sheet name="様式A-2" sheetId="58" r:id="rId5"/>
    <sheet name="様式A-3" sheetId="59" r:id="rId6"/>
    <sheet name="様式B (1)" sheetId="213" r:id="rId7"/>
    <sheet name="様式B (2)" sheetId="732" r:id="rId8"/>
    <sheet name="様式B (3)" sheetId="733" r:id="rId9"/>
    <sheet name="様式B (4)" sheetId="734" r:id="rId10"/>
    <sheet name="様式B (5)" sheetId="1084" r:id="rId11"/>
    <sheet name="様式B (6)" sheetId="1085" r:id="rId12"/>
    <sheet name="様式C-1-1" sheetId="60" r:id="rId13"/>
    <sheet name="様式C-1-2" sheetId="61" r:id="rId14"/>
    <sheet name="様式C-2" sheetId="63" r:id="rId15"/>
    <sheet name="様式D-1-1 (1)" sheetId="218" r:id="rId16"/>
    <sheet name="様式D-1-1 (2)" sheetId="1162" r:id="rId17"/>
    <sheet name="様式D-1-1 (3)" sheetId="1163" r:id="rId18"/>
    <sheet name="様式D-1-1 (4)" sheetId="1164" r:id="rId19"/>
    <sheet name="様式D-1-1 (5)" sheetId="1165" r:id="rId20"/>
    <sheet name="様式D-1-1 (6)" sheetId="1166" r:id="rId21"/>
    <sheet name="様式D-1-1 (7)" sheetId="1167" r:id="rId22"/>
    <sheet name="様式D-1-1 (8)" sheetId="1168" r:id="rId23"/>
    <sheet name="様式D-1-1 (9)" sheetId="1169" r:id="rId24"/>
    <sheet name="様式D-1-1 (10)" sheetId="1170" r:id="rId25"/>
    <sheet name="様式D-1-1 (11)" sheetId="1171" r:id="rId26"/>
    <sheet name="様式D-1-1 (12)" sheetId="1172" r:id="rId27"/>
    <sheet name="様式D-1-1 (13)" sheetId="1173" r:id="rId28"/>
    <sheet name="様式D-1-1 (14)" sheetId="1174" r:id="rId29"/>
    <sheet name="様式D-1-1 (15)" sheetId="1175" r:id="rId30"/>
    <sheet name="様式D-1-1 (16)" sheetId="1176" r:id="rId31"/>
    <sheet name="様式D-1-1 (17)" sheetId="1177" r:id="rId32"/>
    <sheet name="様式D-1-1 (18)" sheetId="1178" r:id="rId33"/>
    <sheet name="様式D-1-1 (19)" sheetId="1179" r:id="rId34"/>
    <sheet name="様式D-1-1 (20)" sheetId="1180" r:id="rId35"/>
    <sheet name="様式D-1-1 (21)" sheetId="1181" r:id="rId36"/>
    <sheet name="様式D-1-1 (22)" sheetId="1182" r:id="rId37"/>
    <sheet name="様式D-1-1 (23)" sheetId="1183" r:id="rId38"/>
    <sheet name="様式D-1-1 (24)" sheetId="1184" r:id="rId39"/>
    <sheet name="様式D-1-1 (25)" sheetId="1185" r:id="rId40"/>
    <sheet name="様式D-1-1 (26)" sheetId="1186" r:id="rId41"/>
    <sheet name="様式D-1-1 (27)" sheetId="1187" r:id="rId42"/>
    <sheet name="様式D-1-1 (28)" sheetId="1188" r:id="rId43"/>
    <sheet name="様式D-1-1 (29)" sheetId="1189" r:id="rId44"/>
    <sheet name="様式D-1-1 (30)" sheetId="1190" r:id="rId45"/>
    <sheet name="様式D-1-1 (31)" sheetId="1191" r:id="rId46"/>
    <sheet name="様式D-1-1 (32)" sheetId="1192" r:id="rId47"/>
    <sheet name="様式D-1-1 (33)" sheetId="1193" r:id="rId48"/>
    <sheet name="様式D-1-1 (34)" sheetId="1194" r:id="rId49"/>
    <sheet name="様式D-1-1 (35)" sheetId="1195" r:id="rId50"/>
    <sheet name="様式D-1-1 (36)" sheetId="1196" r:id="rId51"/>
    <sheet name="様式D-1-1 (37)" sheetId="1197" r:id="rId52"/>
    <sheet name="様式D-1-1 (38)" sheetId="1198" r:id="rId53"/>
    <sheet name="様式D-1-1 (39)" sheetId="1199" r:id="rId54"/>
    <sheet name="様式D-1-1 (40)" sheetId="1200" r:id="rId55"/>
    <sheet name="様式D-1-1 (41)" sheetId="1201" r:id="rId56"/>
    <sheet name="様式D-1-1 (42)" sheetId="1202" r:id="rId57"/>
    <sheet name="様式D-1-2 (1)" sheetId="65" r:id="rId58"/>
    <sheet name="様式D-1-2 (2)" sheetId="1245" r:id="rId59"/>
    <sheet name="様式D-2-1 (1)" sheetId="42" r:id="rId60"/>
    <sheet name="様式D-2-1 (2)" sheetId="1090" r:id="rId61"/>
    <sheet name="様式D-2-1 (3)" sheetId="1091" r:id="rId62"/>
    <sheet name="様式D-2-1 (4)" sheetId="1092" r:id="rId63"/>
    <sheet name="様式D-2-1 (5)" sheetId="1093" r:id="rId64"/>
    <sheet name="様式D-2-1 (6)" sheetId="1094" r:id="rId65"/>
    <sheet name="様式D-2-1´" sheetId="55" r:id="rId66"/>
    <sheet name="様式D-3_PS" sheetId="1203" r:id="rId67"/>
    <sheet name="様式D-3_S001" sheetId="1204" r:id="rId68"/>
    <sheet name="様式D-3_S002" sheetId="1205" r:id="rId69"/>
    <sheet name="様式D-3_S003" sheetId="1206" r:id="rId70"/>
    <sheet name="様式D-3_S004" sheetId="1207" r:id="rId71"/>
    <sheet name="様式D-3_S005" sheetId="1208" r:id="rId72"/>
    <sheet name="様式D-3_S006" sheetId="1209" r:id="rId73"/>
    <sheet name="様式D-3_S007" sheetId="1210" r:id="rId74"/>
    <sheet name="様式D-3_S008" sheetId="1211" r:id="rId75"/>
    <sheet name="様式D-3_S009" sheetId="1212" r:id="rId76"/>
    <sheet name="様式D-3_S010" sheetId="1213" r:id="rId77"/>
    <sheet name="様式D-3_S011" sheetId="1214" r:id="rId78"/>
    <sheet name="様式D-3_S012" sheetId="1215" r:id="rId79"/>
    <sheet name="様式D-3_S013" sheetId="1216" r:id="rId80"/>
    <sheet name="様式D-3_S014" sheetId="1217" r:id="rId81"/>
    <sheet name="様式D-3_S015" sheetId="1218" r:id="rId82"/>
    <sheet name="様式D-3_S016" sheetId="1219" r:id="rId83"/>
    <sheet name="様式D-3_S017" sheetId="1220" r:id="rId84"/>
    <sheet name="様式D-3_S018" sheetId="1221" r:id="rId85"/>
    <sheet name="様式D-3_S019" sheetId="1222" r:id="rId86"/>
    <sheet name="様式D-3_S020" sheetId="1223" r:id="rId87"/>
    <sheet name="様式D-3_S021" sheetId="1224" r:id="rId88"/>
    <sheet name="様式D-3_S022" sheetId="1225" r:id="rId89"/>
    <sheet name="様式D-3_S023" sheetId="1226" r:id="rId90"/>
    <sheet name="様式D-3_S024" sheetId="1227" r:id="rId91"/>
    <sheet name="様式D-3_S025" sheetId="1228" r:id="rId92"/>
    <sheet name="様式D-3_S026" sheetId="1229" r:id="rId93"/>
    <sheet name="様式D-3_S027" sheetId="1230" r:id="rId94"/>
    <sheet name="様式D-3_S028" sheetId="1231" r:id="rId95"/>
    <sheet name="様式D-3_S029" sheetId="1232" r:id="rId96"/>
    <sheet name="様式D-3_S030" sheetId="1233" r:id="rId97"/>
    <sheet name="様式D-3_S031" sheetId="1234" r:id="rId98"/>
    <sheet name="様式D-3_S032" sheetId="1235" r:id="rId99"/>
    <sheet name="様式D-3_S033" sheetId="1236" r:id="rId100"/>
    <sheet name="様式D-3_S034" sheetId="1237" r:id="rId101"/>
    <sheet name="様式D-3_S035" sheetId="1238" r:id="rId102"/>
    <sheet name="様式D-3_S036" sheetId="1239" r:id="rId103"/>
    <sheet name="様式D-3_S037" sheetId="1240" r:id="rId104"/>
    <sheet name="様式D-3_S038" sheetId="1241" r:id="rId105"/>
    <sheet name="様式D-3_S039" sheetId="1242" r:id="rId106"/>
    <sheet name="様式D-3_S040" sheetId="1243" r:id="rId107"/>
    <sheet name="様式D-3_PE" sheetId="1244" r:id="rId108"/>
    <sheet name="様式E" sheetId="64" r:id="rId109"/>
    <sheet name="様式F" sheetId="81" r:id="rId110"/>
    <sheet name="様式G" sheetId="95" r:id="rId111"/>
    <sheet name="(参考)リスト" sheetId="74" r:id="rId112"/>
  </sheets>
  <externalReferences>
    <externalReference r:id="rId113"/>
    <externalReference r:id="rId114"/>
  </externalReferences>
  <definedNames>
    <definedName name="_xlnm._FilterDatabase" localSheetId="4" hidden="1">'様式A-2'!$F$6:$AJ$41</definedName>
    <definedName name="_xlnm._FilterDatabase" localSheetId="12" hidden="1">'様式C-1-1'!$X$1:$Y$236</definedName>
    <definedName name="_xlnm.Print_Area" localSheetId="111">'(参考)リスト'!$A$3:$K$84</definedName>
    <definedName name="_xlnm.Print_Area" localSheetId="0">点検様式作成フロー!$A$1:$N$38</definedName>
    <definedName name="_xlnm.Print_Area" localSheetId="1">変状面積算出方法!$A$1:$N$31</definedName>
    <definedName name="_xlnm.Print_Area" localSheetId="3">'様式A-1'!$B$2:$AB$29</definedName>
    <definedName name="_xlnm.Print_Area" localSheetId="4">'様式A-2'!$B$3:$AN$89</definedName>
    <definedName name="_xlnm.Print_Area" localSheetId="5">'様式A-3'!$B$3:$AI$18</definedName>
    <definedName name="_xlnm.Print_Area" localSheetId="6">'様式B (1)'!$B$2:$AA$33</definedName>
    <definedName name="_xlnm.Print_Area" localSheetId="7">'様式B (2)'!$B$2:$AA$33</definedName>
    <definedName name="_xlnm.Print_Area" localSheetId="8">'様式B (3)'!$B$2:$AA$33</definedName>
    <definedName name="_xlnm.Print_Area" localSheetId="9">'様式B (4)'!$B$2:$AA$33</definedName>
    <definedName name="_xlnm.Print_Area" localSheetId="10">'様式B (5)'!$B$2:$AA$33</definedName>
    <definedName name="_xlnm.Print_Area" localSheetId="11">'様式B (6)'!$B$2:$AA$33</definedName>
    <definedName name="_xlnm.Print_Area" localSheetId="12">'様式C-1-1'!$B$2:$Y$235</definedName>
    <definedName name="_xlnm.Print_Area" localSheetId="13">'様式C-1-2'!$B$2:$X$46</definedName>
    <definedName name="_xlnm.Print_Area" localSheetId="14">'様式C-2'!$B$2:$Z$23</definedName>
    <definedName name="_xlnm.Print_Area" localSheetId="15">'様式D-1-1 (1)'!$B$2:$W$30</definedName>
    <definedName name="_xlnm.Print_Area" localSheetId="24">'様式D-1-1 (10)'!$B$2:$W$30</definedName>
    <definedName name="_xlnm.Print_Area" localSheetId="25">'様式D-1-1 (11)'!$B$2:$W$30</definedName>
    <definedName name="_xlnm.Print_Area" localSheetId="26">'様式D-1-1 (12)'!$B$2:$W$30</definedName>
    <definedName name="_xlnm.Print_Area" localSheetId="27">'様式D-1-1 (13)'!$B$2:$W$30</definedName>
    <definedName name="_xlnm.Print_Area" localSheetId="28">'様式D-1-1 (14)'!$B$2:$W$30</definedName>
    <definedName name="_xlnm.Print_Area" localSheetId="29">'様式D-1-1 (15)'!$B$2:$W$30</definedName>
    <definedName name="_xlnm.Print_Area" localSheetId="30">'様式D-1-1 (16)'!$B$2:$W$30</definedName>
    <definedName name="_xlnm.Print_Area" localSheetId="31">'様式D-1-1 (17)'!$B$2:$W$30</definedName>
    <definedName name="_xlnm.Print_Area" localSheetId="32">'様式D-1-1 (18)'!$B$2:$W$30</definedName>
    <definedName name="_xlnm.Print_Area" localSheetId="33">'様式D-1-1 (19)'!$B$2:$W$30</definedName>
    <definedName name="_xlnm.Print_Area" localSheetId="16">'様式D-1-1 (2)'!$B$2:$W$30</definedName>
    <definedName name="_xlnm.Print_Area" localSheetId="34">'様式D-1-1 (20)'!$B$2:$W$30</definedName>
    <definedName name="_xlnm.Print_Area" localSheetId="35">'様式D-1-1 (21)'!$B$2:$W$30</definedName>
    <definedName name="_xlnm.Print_Area" localSheetId="36">'様式D-1-1 (22)'!$B$2:$W$30</definedName>
    <definedName name="_xlnm.Print_Area" localSheetId="37">'様式D-1-1 (23)'!$B$2:$W$30</definedName>
    <definedName name="_xlnm.Print_Area" localSheetId="38">'様式D-1-1 (24)'!$B$2:$W$30</definedName>
    <definedName name="_xlnm.Print_Area" localSheetId="39">'様式D-1-1 (25)'!$B$2:$W$30</definedName>
    <definedName name="_xlnm.Print_Area" localSheetId="40">'様式D-1-1 (26)'!$B$2:$W$30</definedName>
    <definedName name="_xlnm.Print_Area" localSheetId="41">'様式D-1-1 (27)'!$B$2:$W$30</definedName>
    <definedName name="_xlnm.Print_Area" localSheetId="42">'様式D-1-1 (28)'!$B$2:$W$30</definedName>
    <definedName name="_xlnm.Print_Area" localSheetId="43">'様式D-1-1 (29)'!$B$2:$W$30</definedName>
    <definedName name="_xlnm.Print_Area" localSheetId="17">'様式D-1-1 (3)'!$B$2:$W$30</definedName>
    <definedName name="_xlnm.Print_Area" localSheetId="44">'様式D-1-1 (30)'!$B$2:$W$30</definedName>
    <definedName name="_xlnm.Print_Area" localSheetId="45">'様式D-1-1 (31)'!$B$2:$W$30</definedName>
    <definedName name="_xlnm.Print_Area" localSheetId="46">'様式D-1-1 (32)'!$B$2:$W$30</definedName>
    <definedName name="_xlnm.Print_Area" localSheetId="47">'様式D-1-1 (33)'!$B$2:$W$30</definedName>
    <definedName name="_xlnm.Print_Area" localSheetId="48">'様式D-1-1 (34)'!$B$2:$W$30</definedName>
    <definedName name="_xlnm.Print_Area" localSheetId="49">'様式D-1-1 (35)'!$B$2:$W$30</definedName>
    <definedName name="_xlnm.Print_Area" localSheetId="50">'様式D-1-1 (36)'!$B$2:$W$30</definedName>
    <definedName name="_xlnm.Print_Area" localSheetId="51">'様式D-1-1 (37)'!$B$2:$W$30</definedName>
    <definedName name="_xlnm.Print_Area" localSheetId="52">'様式D-1-1 (38)'!$B$2:$W$30</definedName>
    <definedName name="_xlnm.Print_Area" localSheetId="53">'様式D-1-1 (39)'!$B$2:$W$30</definedName>
    <definedName name="_xlnm.Print_Area" localSheetId="18">'様式D-1-1 (4)'!$B$2:$W$30</definedName>
    <definedName name="_xlnm.Print_Area" localSheetId="54">'様式D-1-1 (40)'!$B$2:$W$30</definedName>
    <definedName name="_xlnm.Print_Area" localSheetId="55">'様式D-1-1 (41)'!$B$2:$W$30</definedName>
    <definedName name="_xlnm.Print_Area" localSheetId="56">'様式D-1-1 (42)'!$B$2:$W$30</definedName>
    <definedName name="_xlnm.Print_Area" localSheetId="19">'様式D-1-1 (5)'!$B$2:$W$30</definedName>
    <definedName name="_xlnm.Print_Area" localSheetId="20">'様式D-1-1 (6)'!$B$2:$W$30</definedName>
    <definedName name="_xlnm.Print_Area" localSheetId="21">'様式D-1-1 (7)'!$B$2:$W$30</definedName>
    <definedName name="_xlnm.Print_Area" localSheetId="22">'様式D-1-1 (8)'!$B$2:$W$30</definedName>
    <definedName name="_xlnm.Print_Area" localSheetId="23">'様式D-1-1 (9)'!$B$2:$W$30</definedName>
    <definedName name="_xlnm.Print_Area" localSheetId="57">'様式D-1-2 (1)'!$B$2:$Y$41</definedName>
    <definedName name="_xlnm.Print_Area" localSheetId="58">'様式D-1-2 (2)'!$B$2:$Y$41</definedName>
    <definedName name="_xlnm.Print_Area" localSheetId="59">'様式D-2-1 (1)'!$B$3:$AI$18</definedName>
    <definedName name="_xlnm.Print_Area" localSheetId="60">'様式D-2-1 (2)'!$B$3:$AI$18</definedName>
    <definedName name="_xlnm.Print_Area" localSheetId="61">'様式D-2-1 (3)'!$B$3:$AI$18</definedName>
    <definedName name="_xlnm.Print_Area" localSheetId="62">'様式D-2-1 (4)'!$B$3:$AI$18</definedName>
    <definedName name="_xlnm.Print_Area" localSheetId="63">'様式D-2-1 (5)'!$B$3:$AI$18</definedName>
    <definedName name="_xlnm.Print_Area" localSheetId="64">'様式D-2-1 (6)'!$B$3:$AI$18</definedName>
    <definedName name="_xlnm.Print_Area" localSheetId="65">'様式D-2-1´'!$B$3:$AI$18</definedName>
    <definedName name="_xlnm.Print_Area" localSheetId="107">'様式D-3_PE'!$B$3:$AO$53</definedName>
    <definedName name="_xlnm.Print_Area" localSheetId="66">'様式D-3_PS'!$B$3:$AO$53</definedName>
    <definedName name="_xlnm.Print_Area" localSheetId="67">'様式D-3_S001'!$B$3:$AO$53</definedName>
    <definedName name="_xlnm.Print_Area" localSheetId="68">'様式D-3_S002'!$B$3:$AO$53</definedName>
    <definedName name="_xlnm.Print_Area" localSheetId="69">'様式D-3_S003'!$B$3:$AO$53</definedName>
    <definedName name="_xlnm.Print_Area" localSheetId="70">'様式D-3_S004'!$B$3:$AO$53</definedName>
    <definedName name="_xlnm.Print_Area" localSheetId="71">'様式D-3_S005'!$B$3:$AO$53</definedName>
    <definedName name="_xlnm.Print_Area" localSheetId="72">'様式D-3_S006'!$B$3:$AO$53</definedName>
    <definedName name="_xlnm.Print_Area" localSheetId="73">'様式D-3_S007'!$B$3:$AO$53</definedName>
    <definedName name="_xlnm.Print_Area" localSheetId="74">'様式D-3_S008'!$B$3:$AO$53</definedName>
    <definedName name="_xlnm.Print_Area" localSheetId="75">'様式D-3_S009'!$B$3:$AO$53</definedName>
    <definedName name="_xlnm.Print_Area" localSheetId="76">'様式D-3_S010'!$B$3:$AO$53</definedName>
    <definedName name="_xlnm.Print_Area" localSheetId="77">'様式D-3_S011'!$B$3:$AO$53</definedName>
    <definedName name="_xlnm.Print_Area" localSheetId="78">'様式D-3_S012'!$B$3:$AO$53</definedName>
    <definedName name="_xlnm.Print_Area" localSheetId="79">'様式D-3_S013'!$B$3:$AO$53</definedName>
    <definedName name="_xlnm.Print_Area" localSheetId="80">'様式D-3_S014'!$B$3:$AO$53</definedName>
    <definedName name="_xlnm.Print_Area" localSheetId="81">'様式D-3_S015'!$B$3:$AO$53</definedName>
    <definedName name="_xlnm.Print_Area" localSheetId="82">'様式D-3_S016'!$B$3:$AO$53</definedName>
    <definedName name="_xlnm.Print_Area" localSheetId="83">'様式D-3_S017'!$B$3:$AO$53</definedName>
    <definedName name="_xlnm.Print_Area" localSheetId="84">'様式D-3_S018'!$B$3:$AO$53</definedName>
    <definedName name="_xlnm.Print_Area" localSheetId="85">'様式D-3_S019'!$B$3:$AO$53</definedName>
    <definedName name="_xlnm.Print_Area" localSheetId="86">'様式D-3_S020'!$B$3:$AO$53</definedName>
    <definedName name="_xlnm.Print_Area" localSheetId="87">'様式D-3_S021'!$B$3:$AO$53</definedName>
    <definedName name="_xlnm.Print_Area" localSheetId="88">'様式D-3_S022'!$B$3:$AO$53</definedName>
    <definedName name="_xlnm.Print_Area" localSheetId="89">'様式D-3_S023'!$B$3:$AO$53</definedName>
    <definedName name="_xlnm.Print_Area" localSheetId="90">'様式D-3_S024'!$B$3:$AO$53</definedName>
    <definedName name="_xlnm.Print_Area" localSheetId="91">'様式D-3_S025'!$B$3:$AO$53</definedName>
    <definedName name="_xlnm.Print_Area" localSheetId="92">'様式D-3_S026'!$B$3:$AO$53</definedName>
    <definedName name="_xlnm.Print_Area" localSheetId="93">'様式D-3_S027'!$B$3:$AO$53</definedName>
    <definedName name="_xlnm.Print_Area" localSheetId="94">'様式D-3_S028'!$B$3:$AO$53</definedName>
    <definedName name="_xlnm.Print_Area" localSheetId="95">'様式D-3_S029'!$B$3:$AO$53</definedName>
    <definedName name="_xlnm.Print_Area" localSheetId="96">'様式D-3_S030'!$B$3:$AO$53</definedName>
    <definedName name="_xlnm.Print_Area" localSheetId="97">'様式D-3_S031'!$B$3:$AO$53</definedName>
    <definedName name="_xlnm.Print_Area" localSheetId="98">'様式D-3_S032'!$B$3:$AO$53</definedName>
    <definedName name="_xlnm.Print_Area" localSheetId="99">'様式D-3_S033'!$B$3:$AO$53</definedName>
    <definedName name="_xlnm.Print_Area" localSheetId="100">'様式D-3_S034'!$B$3:$AO$53</definedName>
    <definedName name="_xlnm.Print_Area" localSheetId="101">'様式D-3_S035'!$B$3:$AO$53</definedName>
    <definedName name="_xlnm.Print_Area" localSheetId="102">'様式D-3_S036'!$B$3:$AO$53</definedName>
    <definedName name="_xlnm.Print_Area" localSheetId="103">'様式D-3_S037'!$B$3:$AO$53</definedName>
    <definedName name="_xlnm.Print_Area" localSheetId="104">'様式D-3_S038'!$B$3:$AO$53</definedName>
    <definedName name="_xlnm.Print_Area" localSheetId="105">'様式D-3_S039'!$B$3:$AO$53</definedName>
    <definedName name="_xlnm.Print_Area" localSheetId="106">'様式D-3_S040'!$B$3:$AO$53</definedName>
    <definedName name="_xlnm.Print_Area" localSheetId="108">様式E!$B$2:$BK$21</definedName>
    <definedName name="_xlnm.Print_Area" localSheetId="109">様式F!$B$1:$AB$87</definedName>
    <definedName name="_xlnm.Print_Area" localSheetId="110">様式G!$B$2:$Z$15</definedName>
    <definedName name="_xlnm.Print_Titles" localSheetId="4">'様式A-2'!$3:$9</definedName>
    <definedName name="_xlnm.Print_Titles" localSheetId="15">'様式D-1-1 (1)'!$B:$W,'様式D-1-1 (1)'!$2:$4</definedName>
    <definedName name="_xlnm.Print_Titles" localSheetId="24">'様式D-1-1 (10)'!$B:$W,'様式D-1-1 (10)'!$2:$4</definedName>
    <definedName name="_xlnm.Print_Titles" localSheetId="25">'様式D-1-1 (11)'!$B:$W,'様式D-1-1 (11)'!$2:$4</definedName>
    <definedName name="_xlnm.Print_Titles" localSheetId="26">'様式D-1-1 (12)'!$B:$W,'様式D-1-1 (12)'!$2:$4</definedName>
    <definedName name="_xlnm.Print_Titles" localSheetId="27">'様式D-1-1 (13)'!$B:$W,'様式D-1-1 (13)'!$2:$4</definedName>
    <definedName name="_xlnm.Print_Titles" localSheetId="28">'様式D-1-1 (14)'!$B:$W,'様式D-1-1 (14)'!$2:$4</definedName>
    <definedName name="_xlnm.Print_Titles" localSheetId="29">'様式D-1-1 (15)'!$B:$W,'様式D-1-1 (15)'!$2:$4</definedName>
    <definedName name="_xlnm.Print_Titles" localSheetId="30">'様式D-1-1 (16)'!$B:$W,'様式D-1-1 (16)'!$2:$4</definedName>
    <definedName name="_xlnm.Print_Titles" localSheetId="31">'様式D-1-1 (17)'!$B:$W,'様式D-1-1 (17)'!$2:$4</definedName>
    <definedName name="_xlnm.Print_Titles" localSheetId="32">'様式D-1-1 (18)'!$B:$W,'様式D-1-1 (18)'!$2:$4</definedName>
    <definedName name="_xlnm.Print_Titles" localSheetId="33">'様式D-1-1 (19)'!$B:$W,'様式D-1-1 (19)'!$2:$4</definedName>
    <definedName name="_xlnm.Print_Titles" localSheetId="16">'様式D-1-1 (2)'!$B:$W,'様式D-1-1 (2)'!$2:$4</definedName>
    <definedName name="_xlnm.Print_Titles" localSheetId="34">'様式D-1-1 (20)'!$B:$W,'様式D-1-1 (20)'!$2:$4</definedName>
    <definedName name="_xlnm.Print_Titles" localSheetId="35">'様式D-1-1 (21)'!$B:$W,'様式D-1-1 (21)'!$2:$4</definedName>
    <definedName name="_xlnm.Print_Titles" localSheetId="36">'様式D-1-1 (22)'!$B:$W,'様式D-1-1 (22)'!$2:$4</definedName>
    <definedName name="_xlnm.Print_Titles" localSheetId="37">'様式D-1-1 (23)'!$B:$W,'様式D-1-1 (23)'!$2:$4</definedName>
    <definedName name="_xlnm.Print_Titles" localSheetId="38">'様式D-1-1 (24)'!$B:$W,'様式D-1-1 (24)'!$2:$4</definedName>
    <definedName name="_xlnm.Print_Titles" localSheetId="39">'様式D-1-1 (25)'!$B:$W,'様式D-1-1 (25)'!$2:$4</definedName>
    <definedName name="_xlnm.Print_Titles" localSheetId="40">'様式D-1-1 (26)'!$B:$W,'様式D-1-1 (26)'!$2:$4</definedName>
    <definedName name="_xlnm.Print_Titles" localSheetId="41">'様式D-1-1 (27)'!$B:$W,'様式D-1-1 (27)'!$2:$4</definedName>
    <definedName name="_xlnm.Print_Titles" localSheetId="42">'様式D-1-1 (28)'!$B:$W,'様式D-1-1 (28)'!$2:$4</definedName>
    <definedName name="_xlnm.Print_Titles" localSheetId="43">'様式D-1-1 (29)'!$B:$W,'様式D-1-1 (29)'!$2:$4</definedName>
    <definedName name="_xlnm.Print_Titles" localSheetId="17">'様式D-1-1 (3)'!$B:$W,'様式D-1-1 (3)'!$2:$4</definedName>
    <definedName name="_xlnm.Print_Titles" localSheetId="44">'様式D-1-1 (30)'!$B:$W,'様式D-1-1 (30)'!$2:$4</definedName>
    <definedName name="_xlnm.Print_Titles" localSheetId="45">'様式D-1-1 (31)'!$B:$W,'様式D-1-1 (31)'!$2:$4</definedName>
    <definedName name="_xlnm.Print_Titles" localSheetId="46">'様式D-1-1 (32)'!$B:$W,'様式D-1-1 (32)'!$2:$4</definedName>
    <definedName name="_xlnm.Print_Titles" localSheetId="47">'様式D-1-1 (33)'!$B:$W,'様式D-1-1 (33)'!$2:$4</definedName>
    <definedName name="_xlnm.Print_Titles" localSheetId="48">'様式D-1-1 (34)'!$B:$W,'様式D-1-1 (34)'!$2:$4</definedName>
    <definedName name="_xlnm.Print_Titles" localSheetId="49">'様式D-1-1 (35)'!$B:$W,'様式D-1-1 (35)'!$2:$4</definedName>
    <definedName name="_xlnm.Print_Titles" localSheetId="50">'様式D-1-1 (36)'!$B:$W,'様式D-1-1 (36)'!$2:$4</definedName>
    <definedName name="_xlnm.Print_Titles" localSheetId="51">'様式D-1-1 (37)'!$B:$W,'様式D-1-1 (37)'!$2:$4</definedName>
    <definedName name="_xlnm.Print_Titles" localSheetId="52">'様式D-1-1 (38)'!$B:$W,'様式D-1-1 (38)'!$2:$4</definedName>
    <definedName name="_xlnm.Print_Titles" localSheetId="53">'様式D-1-1 (39)'!$B:$W,'様式D-1-1 (39)'!$2:$4</definedName>
    <definedName name="_xlnm.Print_Titles" localSheetId="18">'様式D-1-1 (4)'!$B:$W,'様式D-1-1 (4)'!$2:$4</definedName>
    <definedName name="_xlnm.Print_Titles" localSheetId="54">'様式D-1-1 (40)'!$B:$W,'様式D-1-1 (40)'!$2:$4</definedName>
    <definedName name="_xlnm.Print_Titles" localSheetId="55">'様式D-1-1 (41)'!$B:$W,'様式D-1-1 (41)'!$2:$4</definedName>
    <definedName name="_xlnm.Print_Titles" localSheetId="56">'様式D-1-1 (42)'!$B:$W,'様式D-1-1 (42)'!$2:$4</definedName>
    <definedName name="_xlnm.Print_Titles" localSheetId="19">'様式D-1-1 (5)'!$B:$W,'様式D-1-1 (5)'!$2:$4</definedName>
    <definedName name="_xlnm.Print_Titles" localSheetId="20">'様式D-1-1 (6)'!$B:$W,'様式D-1-1 (6)'!$2:$4</definedName>
    <definedName name="_xlnm.Print_Titles" localSheetId="21">'様式D-1-1 (7)'!$B:$W,'様式D-1-1 (7)'!$2:$4</definedName>
    <definedName name="_xlnm.Print_Titles" localSheetId="22">'様式D-1-1 (8)'!$B:$W,'様式D-1-1 (8)'!$2:$4</definedName>
    <definedName name="_xlnm.Print_Titles" localSheetId="23">'様式D-1-1 (9)'!$B:$W,'様式D-1-1 (9)'!$2:$4</definedName>
    <definedName name="_xlnm.Print_Titles" localSheetId="57">'様式D-1-2 (1)'!$B:$Y,'様式D-1-2 (1)'!$2:$8</definedName>
    <definedName name="_xlnm.Print_Titles" localSheetId="58">'様式D-1-2 (2)'!$B:$Y,'様式D-1-2 (2)'!$2:$8</definedName>
    <definedName name="_xlnm.Print_Titles" localSheetId="107">'様式D-3_PE'!$B:$AO,'様式D-3_PE'!$3:$5</definedName>
    <definedName name="_xlnm.Print_Titles" localSheetId="66">'様式D-3_PS'!$B:$AO,'様式D-3_PS'!$3:$5</definedName>
    <definedName name="_xlnm.Print_Titles" localSheetId="67">'様式D-3_S001'!$B:$AO,'様式D-3_S001'!$3:$5</definedName>
    <definedName name="_xlnm.Print_Titles" localSheetId="68">'様式D-3_S002'!$B:$AO,'様式D-3_S002'!$3:$5</definedName>
    <definedName name="_xlnm.Print_Titles" localSheetId="69">'様式D-3_S003'!$B:$AO,'様式D-3_S003'!$3:$5</definedName>
    <definedName name="_xlnm.Print_Titles" localSheetId="70">'様式D-3_S004'!$B:$AO,'様式D-3_S004'!$3:$5</definedName>
    <definedName name="_xlnm.Print_Titles" localSheetId="71">'様式D-3_S005'!$B:$AO,'様式D-3_S005'!$3:$5</definedName>
    <definedName name="_xlnm.Print_Titles" localSheetId="72">'様式D-3_S006'!$B:$AO,'様式D-3_S006'!$3:$5</definedName>
    <definedName name="_xlnm.Print_Titles" localSheetId="73">'様式D-3_S007'!$B:$AO,'様式D-3_S007'!$3:$5</definedName>
    <definedName name="_xlnm.Print_Titles" localSheetId="74">'様式D-3_S008'!$B:$AO,'様式D-3_S008'!$3:$5</definedName>
    <definedName name="_xlnm.Print_Titles" localSheetId="75">'様式D-3_S009'!$B:$AO,'様式D-3_S009'!$3:$5</definedName>
    <definedName name="_xlnm.Print_Titles" localSheetId="76">'様式D-3_S010'!$B:$AO,'様式D-3_S010'!$3:$5</definedName>
    <definedName name="_xlnm.Print_Titles" localSheetId="77">'様式D-3_S011'!$B:$AO,'様式D-3_S011'!$3:$5</definedName>
    <definedName name="_xlnm.Print_Titles" localSheetId="78">'様式D-3_S012'!$B:$AO,'様式D-3_S012'!$3:$5</definedName>
    <definedName name="_xlnm.Print_Titles" localSheetId="79">'様式D-3_S013'!$B:$AO,'様式D-3_S013'!$3:$5</definedName>
    <definedName name="_xlnm.Print_Titles" localSheetId="80">'様式D-3_S014'!$B:$AO,'様式D-3_S014'!$3:$5</definedName>
    <definedName name="_xlnm.Print_Titles" localSheetId="81">'様式D-3_S015'!$B:$AO,'様式D-3_S015'!$3:$5</definedName>
    <definedName name="_xlnm.Print_Titles" localSheetId="82">'様式D-3_S016'!$B:$AO,'様式D-3_S016'!$3:$5</definedName>
    <definedName name="_xlnm.Print_Titles" localSheetId="83">'様式D-3_S017'!$B:$AO,'様式D-3_S017'!$3:$5</definedName>
    <definedName name="_xlnm.Print_Titles" localSheetId="84">'様式D-3_S018'!$B:$AO,'様式D-3_S018'!$3:$5</definedName>
    <definedName name="_xlnm.Print_Titles" localSheetId="85">'様式D-3_S019'!$B:$AO,'様式D-3_S019'!$3:$5</definedName>
    <definedName name="_xlnm.Print_Titles" localSheetId="86">'様式D-3_S020'!$B:$AO,'様式D-3_S020'!$3:$5</definedName>
    <definedName name="_xlnm.Print_Titles" localSheetId="87">'様式D-3_S021'!$B:$AO,'様式D-3_S021'!$3:$5</definedName>
    <definedName name="_xlnm.Print_Titles" localSheetId="88">'様式D-3_S022'!$B:$AO,'様式D-3_S022'!$3:$5</definedName>
    <definedName name="_xlnm.Print_Titles" localSheetId="89">'様式D-3_S023'!$B:$AO,'様式D-3_S023'!$3:$5</definedName>
    <definedName name="_xlnm.Print_Titles" localSheetId="90">'様式D-3_S024'!$B:$AO,'様式D-3_S024'!$3:$5</definedName>
    <definedName name="_xlnm.Print_Titles" localSheetId="91">'様式D-3_S025'!$B:$AO,'様式D-3_S025'!$3:$5</definedName>
    <definedName name="_xlnm.Print_Titles" localSheetId="92">'様式D-3_S026'!$B:$AO,'様式D-3_S026'!$3:$5</definedName>
    <definedName name="_xlnm.Print_Titles" localSheetId="93">'様式D-3_S027'!$B:$AO,'様式D-3_S027'!$3:$5</definedName>
    <definedName name="_xlnm.Print_Titles" localSheetId="94">'様式D-3_S028'!$B:$AO,'様式D-3_S028'!$3:$5</definedName>
    <definedName name="_xlnm.Print_Titles" localSheetId="95">'様式D-3_S029'!$B:$AO,'様式D-3_S029'!$3:$5</definedName>
    <definedName name="_xlnm.Print_Titles" localSheetId="96">'様式D-3_S030'!$B:$AO,'様式D-3_S030'!$3:$5</definedName>
    <definedName name="_xlnm.Print_Titles" localSheetId="97">'様式D-3_S031'!$B:$AO,'様式D-3_S031'!$3:$5</definedName>
    <definedName name="_xlnm.Print_Titles" localSheetId="98">'様式D-3_S032'!$B:$AO,'様式D-3_S032'!$3:$5</definedName>
    <definedName name="_xlnm.Print_Titles" localSheetId="99">'様式D-3_S033'!$B:$AO,'様式D-3_S033'!$3:$5</definedName>
    <definedName name="_xlnm.Print_Titles" localSheetId="100">'様式D-3_S034'!$B:$AO,'様式D-3_S034'!$3:$5</definedName>
    <definedName name="_xlnm.Print_Titles" localSheetId="101">'様式D-3_S035'!$B:$AO,'様式D-3_S035'!$3:$5</definedName>
    <definedName name="_xlnm.Print_Titles" localSheetId="102">'様式D-3_S036'!$B:$AO,'様式D-3_S036'!$3:$5</definedName>
    <definedName name="_xlnm.Print_Titles" localSheetId="103">'様式D-3_S037'!$B:$AO,'様式D-3_S037'!$3:$5</definedName>
    <definedName name="_xlnm.Print_Titles" localSheetId="104">'様式D-3_S038'!$B:$AO,'様式D-3_S038'!$3:$5</definedName>
    <definedName name="_xlnm.Print_Titles" localSheetId="105">'様式D-3_S039'!$B:$AO,'様式D-3_S039'!$3:$5</definedName>
    <definedName name="_xlnm.Print_Titles" localSheetId="106">'様式D-3_S040'!$B:$AO,'様式D-3_S040'!$3:$5</definedName>
    <definedName name="_xlnm.Print_Titles" localSheetId="109">様式F!$1:$9</definedName>
    <definedName name="Z_D77EBD73_782E_4A63_AC37_29D349B4D009_.wvu.Cols" localSheetId="12" hidden="1">'様式C-1-1'!#REF!</definedName>
    <definedName name="Z_D77EBD73_782E_4A63_AC37_29D349B4D009_.wvu.Cols" localSheetId="13" hidden="1">'様式C-1-2'!#REF!</definedName>
    <definedName name="Z_D77EBD73_782E_4A63_AC37_29D349B4D009_.wvu.Cols" localSheetId="14"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'様式B (1)'!$B$20:$Z$29</definedName>
    <definedName name="Z_D77EBD73_782E_4A63_AC37_29D349B4D009_.wvu.PrintArea" localSheetId="7" hidden="1">'様式B (2)'!$B$20:$Z$29</definedName>
    <definedName name="Z_D77EBD73_782E_4A63_AC37_29D349B4D009_.wvu.PrintArea" localSheetId="8" hidden="1">'様式B (3)'!$B$20:$Z$29</definedName>
    <definedName name="Z_D77EBD73_782E_4A63_AC37_29D349B4D009_.wvu.PrintArea" localSheetId="9" hidden="1">'様式B (4)'!$B$20:$Z$29</definedName>
    <definedName name="Z_D77EBD73_782E_4A63_AC37_29D349B4D009_.wvu.PrintArea" localSheetId="10" hidden="1">'様式B (5)'!$B$20:$Z$29</definedName>
    <definedName name="Z_D77EBD73_782E_4A63_AC37_29D349B4D009_.wvu.PrintArea" localSheetId="11" hidden="1">'様式B (6)'!$B$20:$Z$29</definedName>
    <definedName name="Z_D77EBD73_782E_4A63_AC37_29D349B4D009_.wvu.PrintArea" localSheetId="12" hidden="1">'様式C-1-1'!$B$2:$X$46</definedName>
    <definedName name="Z_D77EBD73_782E_4A63_AC37_29D349B4D009_.wvu.PrintArea" localSheetId="13" hidden="1">'様式C-1-2'!#REF!</definedName>
    <definedName name="Z_D77EBD73_782E_4A63_AC37_29D349B4D009_.wvu.PrintArea" localSheetId="14" hidden="1">'様式C-2'!$B$2:$Z$21</definedName>
    <definedName name="Z_D77EBD73_782E_4A63_AC37_29D349B4D009_.wvu.PrintArea" localSheetId="59" hidden="1">'様式D-2-1 (1)'!$B$3:$AI$18</definedName>
    <definedName name="Z_D77EBD73_782E_4A63_AC37_29D349B4D009_.wvu.PrintArea" localSheetId="60" hidden="1">'様式D-2-1 (2)'!$B$3:$AI$18</definedName>
    <definedName name="Z_D77EBD73_782E_4A63_AC37_29D349B4D009_.wvu.PrintArea" localSheetId="61" hidden="1">'様式D-2-1 (3)'!$B$3:$AI$18</definedName>
    <definedName name="Z_D77EBD73_782E_4A63_AC37_29D349B4D009_.wvu.PrintArea" localSheetId="62" hidden="1">'様式D-2-1 (4)'!$B$3:$AI$18</definedName>
    <definedName name="Z_D77EBD73_782E_4A63_AC37_29D349B4D009_.wvu.PrintArea" localSheetId="63" hidden="1">'様式D-2-1 (5)'!$B$3:$AI$18</definedName>
    <definedName name="Z_D77EBD73_782E_4A63_AC37_29D349B4D009_.wvu.PrintArea" localSheetId="64" hidden="1">'様式D-2-1 (6)'!$B$3:$AI$18</definedName>
    <definedName name="Z_D77EBD73_782E_4A63_AC37_29D349B4D009_.wvu.PrintArea" localSheetId="65" hidden="1">'様式D-2-1´'!$B$3:$AI$18</definedName>
    <definedName name="Z_D77EBD73_782E_4A63_AC37_29D349B4D009_.wvu.PrintArea" localSheetId="107" hidden="1">'様式D-3_PE'!$B$3:$AO$47</definedName>
    <definedName name="Z_D77EBD73_782E_4A63_AC37_29D349B4D009_.wvu.PrintArea" localSheetId="66" hidden="1">'様式D-3_PS'!$B$3:$AO$47</definedName>
    <definedName name="Z_D77EBD73_782E_4A63_AC37_29D349B4D009_.wvu.PrintArea" localSheetId="67" hidden="1">'様式D-3_S001'!$B$3:$AO$47</definedName>
    <definedName name="Z_D77EBD73_782E_4A63_AC37_29D349B4D009_.wvu.PrintArea" localSheetId="68" hidden="1">'様式D-3_S002'!$B$3:$AO$47</definedName>
    <definedName name="Z_D77EBD73_782E_4A63_AC37_29D349B4D009_.wvu.PrintArea" localSheetId="69" hidden="1">'様式D-3_S003'!$B$3:$AO$47</definedName>
    <definedName name="Z_D77EBD73_782E_4A63_AC37_29D349B4D009_.wvu.PrintArea" localSheetId="70" hidden="1">'様式D-3_S004'!$B$3:$AO$47</definedName>
    <definedName name="Z_D77EBD73_782E_4A63_AC37_29D349B4D009_.wvu.PrintArea" localSheetId="71" hidden="1">'様式D-3_S005'!$B$3:$AO$47</definedName>
    <definedName name="Z_D77EBD73_782E_4A63_AC37_29D349B4D009_.wvu.PrintArea" localSheetId="72" hidden="1">'様式D-3_S006'!$B$3:$AO$47</definedName>
    <definedName name="Z_D77EBD73_782E_4A63_AC37_29D349B4D009_.wvu.PrintArea" localSheetId="73" hidden="1">'様式D-3_S007'!$B$3:$AO$47</definedName>
    <definedName name="Z_D77EBD73_782E_4A63_AC37_29D349B4D009_.wvu.PrintArea" localSheetId="74" hidden="1">'様式D-3_S008'!$B$3:$AO$47</definedName>
    <definedName name="Z_D77EBD73_782E_4A63_AC37_29D349B4D009_.wvu.PrintArea" localSheetId="75" hidden="1">'様式D-3_S009'!$B$3:$AO$47</definedName>
    <definedName name="Z_D77EBD73_782E_4A63_AC37_29D349B4D009_.wvu.PrintArea" localSheetId="76" hidden="1">'様式D-3_S010'!$B$3:$AO$47</definedName>
    <definedName name="Z_D77EBD73_782E_4A63_AC37_29D349B4D009_.wvu.PrintArea" localSheetId="77" hidden="1">'様式D-3_S011'!$B$3:$AO$47</definedName>
    <definedName name="Z_D77EBD73_782E_4A63_AC37_29D349B4D009_.wvu.PrintArea" localSheetId="78" hidden="1">'様式D-3_S012'!$B$3:$AO$47</definedName>
    <definedName name="Z_D77EBD73_782E_4A63_AC37_29D349B4D009_.wvu.PrintArea" localSheetId="79" hidden="1">'様式D-3_S013'!$B$3:$AO$47</definedName>
    <definedName name="Z_D77EBD73_782E_4A63_AC37_29D349B4D009_.wvu.PrintArea" localSheetId="80" hidden="1">'様式D-3_S014'!$B$3:$AO$47</definedName>
    <definedName name="Z_D77EBD73_782E_4A63_AC37_29D349B4D009_.wvu.PrintArea" localSheetId="81" hidden="1">'様式D-3_S015'!$B$3:$AO$47</definedName>
    <definedName name="Z_D77EBD73_782E_4A63_AC37_29D349B4D009_.wvu.PrintArea" localSheetId="82" hidden="1">'様式D-3_S016'!$B$3:$AO$47</definedName>
    <definedName name="Z_D77EBD73_782E_4A63_AC37_29D349B4D009_.wvu.PrintArea" localSheetId="83" hidden="1">'様式D-3_S017'!$B$3:$AO$47</definedName>
    <definedName name="Z_D77EBD73_782E_4A63_AC37_29D349B4D009_.wvu.PrintArea" localSheetId="84" hidden="1">'様式D-3_S018'!$B$3:$AO$47</definedName>
    <definedName name="Z_D77EBD73_782E_4A63_AC37_29D349B4D009_.wvu.PrintArea" localSheetId="85" hidden="1">'様式D-3_S019'!$B$3:$AO$47</definedName>
    <definedName name="Z_D77EBD73_782E_4A63_AC37_29D349B4D009_.wvu.PrintArea" localSheetId="86" hidden="1">'様式D-3_S020'!$B$3:$AO$47</definedName>
    <definedName name="Z_D77EBD73_782E_4A63_AC37_29D349B4D009_.wvu.PrintArea" localSheetId="87" hidden="1">'様式D-3_S021'!$B$3:$AO$47</definedName>
    <definedName name="Z_D77EBD73_782E_4A63_AC37_29D349B4D009_.wvu.PrintArea" localSheetId="88" hidden="1">'様式D-3_S022'!$B$3:$AO$47</definedName>
    <definedName name="Z_D77EBD73_782E_4A63_AC37_29D349B4D009_.wvu.PrintArea" localSheetId="89" hidden="1">'様式D-3_S023'!$B$3:$AO$47</definedName>
    <definedName name="Z_D77EBD73_782E_4A63_AC37_29D349B4D009_.wvu.PrintArea" localSheetId="90" hidden="1">'様式D-3_S024'!$B$3:$AO$47</definedName>
    <definedName name="Z_D77EBD73_782E_4A63_AC37_29D349B4D009_.wvu.PrintArea" localSheetId="91" hidden="1">'様式D-3_S025'!$B$3:$AO$47</definedName>
    <definedName name="Z_D77EBD73_782E_4A63_AC37_29D349B4D009_.wvu.PrintArea" localSheetId="92" hidden="1">'様式D-3_S026'!$B$3:$AO$47</definedName>
    <definedName name="Z_D77EBD73_782E_4A63_AC37_29D349B4D009_.wvu.PrintArea" localSheetId="93" hidden="1">'様式D-3_S027'!$B$3:$AO$47</definedName>
    <definedName name="Z_D77EBD73_782E_4A63_AC37_29D349B4D009_.wvu.PrintArea" localSheetId="94" hidden="1">'様式D-3_S028'!$B$3:$AO$47</definedName>
    <definedName name="Z_D77EBD73_782E_4A63_AC37_29D349B4D009_.wvu.PrintArea" localSheetId="95" hidden="1">'様式D-3_S029'!$B$3:$AO$47</definedName>
    <definedName name="Z_D77EBD73_782E_4A63_AC37_29D349B4D009_.wvu.PrintArea" localSheetId="96" hidden="1">'様式D-3_S030'!$B$3:$AO$47</definedName>
    <definedName name="Z_D77EBD73_782E_4A63_AC37_29D349B4D009_.wvu.PrintArea" localSheetId="97" hidden="1">'様式D-3_S031'!$B$3:$AO$47</definedName>
    <definedName name="Z_D77EBD73_782E_4A63_AC37_29D349B4D009_.wvu.PrintArea" localSheetId="98" hidden="1">'様式D-3_S032'!$B$3:$AO$47</definedName>
    <definedName name="Z_D77EBD73_782E_4A63_AC37_29D349B4D009_.wvu.PrintArea" localSheetId="99" hidden="1">'様式D-3_S033'!$B$3:$AO$47</definedName>
    <definedName name="Z_D77EBD73_782E_4A63_AC37_29D349B4D009_.wvu.PrintArea" localSheetId="100" hidden="1">'様式D-3_S034'!$B$3:$AO$47</definedName>
    <definedName name="Z_D77EBD73_782E_4A63_AC37_29D349B4D009_.wvu.PrintArea" localSheetId="101" hidden="1">'様式D-3_S035'!$B$3:$AO$47</definedName>
    <definedName name="Z_D77EBD73_782E_4A63_AC37_29D349B4D009_.wvu.PrintArea" localSheetId="102" hidden="1">'様式D-3_S036'!$B$3:$AO$47</definedName>
    <definedName name="Z_D77EBD73_782E_4A63_AC37_29D349B4D009_.wvu.PrintArea" localSheetId="103" hidden="1">'様式D-3_S037'!$B$3:$AO$47</definedName>
    <definedName name="Z_D77EBD73_782E_4A63_AC37_29D349B4D009_.wvu.PrintArea" localSheetId="104" hidden="1">'様式D-3_S038'!$B$3:$AO$47</definedName>
    <definedName name="Z_D77EBD73_782E_4A63_AC37_29D349B4D009_.wvu.PrintArea" localSheetId="105" hidden="1">'様式D-3_S039'!$B$3:$AO$47</definedName>
    <definedName name="Z_D77EBD73_782E_4A63_AC37_29D349B4D009_.wvu.PrintArea" localSheetId="106" hidden="1">'様式D-3_S040'!$B$3:$AO$47</definedName>
    <definedName name="Z_D77EBD73_782E_4A63_AC37_29D349B4D009_.wvu.PrintArea" localSheetId="110"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81" i="81" l="1"/>
  <c r="AJ37" i="1244"/>
  <c r="AI37" i="1244"/>
  <c r="AH37" i="1244"/>
  <c r="AG37" i="1244"/>
  <c r="AF37" i="1244"/>
  <c r="AE37" i="1244"/>
  <c r="AD37" i="1244"/>
  <c r="AC37" i="1244"/>
  <c r="AB37" i="1244"/>
  <c r="AA37" i="1244"/>
  <c r="Z37" i="1244"/>
  <c r="Y37" i="1244"/>
  <c r="AJ35" i="1244"/>
  <c r="AI35" i="1244"/>
  <c r="AH35" i="1244"/>
  <c r="AG35" i="1244"/>
  <c r="AF35" i="1244"/>
  <c r="AE35" i="1244"/>
  <c r="AD35" i="1244"/>
  <c r="AC35" i="1244"/>
  <c r="AJ37" i="1243"/>
  <c r="AI37" i="1243"/>
  <c r="AH37" i="1243"/>
  <c r="AG37" i="1243"/>
  <c r="AF37" i="1243"/>
  <c r="AE37" i="1243"/>
  <c r="AD37" i="1243"/>
  <c r="AC37" i="1243"/>
  <c r="AB37" i="1243"/>
  <c r="AA37" i="1243"/>
  <c r="Z37" i="1243"/>
  <c r="Y37" i="1243"/>
  <c r="AJ35" i="1243"/>
  <c r="AI35" i="1243"/>
  <c r="AH35" i="1243"/>
  <c r="AG35" i="1243"/>
  <c r="AF35" i="1243"/>
  <c r="AE35" i="1243"/>
  <c r="AD35" i="1243"/>
  <c r="AC35" i="1243"/>
  <c r="AJ37" i="1242"/>
  <c r="AI37" i="1242"/>
  <c r="AH37" i="1242"/>
  <c r="AG37" i="1242"/>
  <c r="AF37" i="1242"/>
  <c r="AE37" i="1242"/>
  <c r="AD37" i="1242"/>
  <c r="AC37" i="1242"/>
  <c r="AB37" i="1242"/>
  <c r="AA37" i="1242"/>
  <c r="Z37" i="1242"/>
  <c r="Y37" i="1242"/>
  <c r="AJ35" i="1242"/>
  <c r="AI35" i="1242"/>
  <c r="AH35" i="1242"/>
  <c r="AG35" i="1242"/>
  <c r="AF35" i="1242"/>
  <c r="AE35" i="1242"/>
  <c r="AD35" i="1242"/>
  <c r="AC35" i="1242"/>
  <c r="AJ37" i="1241"/>
  <c r="AI37" i="1241"/>
  <c r="AH37" i="1241"/>
  <c r="AG37" i="1241"/>
  <c r="AF37" i="1241"/>
  <c r="AE37" i="1241"/>
  <c r="AD37" i="1241"/>
  <c r="AC37" i="1241"/>
  <c r="AB37" i="1241"/>
  <c r="AA37" i="1241"/>
  <c r="Z37" i="1241"/>
  <c r="Y37" i="1241"/>
  <c r="AJ35" i="1241"/>
  <c r="AI35" i="1241"/>
  <c r="AH35" i="1241"/>
  <c r="AG35" i="1241"/>
  <c r="AF35" i="1241"/>
  <c r="AE35" i="1241"/>
  <c r="AD35" i="1241"/>
  <c r="AC35" i="1241"/>
  <c r="AJ37" i="1240"/>
  <c r="AI37" i="1240"/>
  <c r="AH37" i="1240"/>
  <c r="AG37" i="1240"/>
  <c r="AF37" i="1240"/>
  <c r="AE37" i="1240"/>
  <c r="AD37" i="1240"/>
  <c r="AC37" i="1240"/>
  <c r="AB37" i="1240"/>
  <c r="AA37" i="1240"/>
  <c r="Z37" i="1240"/>
  <c r="Y37" i="1240"/>
  <c r="AJ35" i="1240"/>
  <c r="AI35" i="1240"/>
  <c r="AH35" i="1240"/>
  <c r="AG35" i="1240"/>
  <c r="AF35" i="1240"/>
  <c r="AE35" i="1240"/>
  <c r="AD35" i="1240"/>
  <c r="AC35" i="1240"/>
  <c r="AJ37" i="1239"/>
  <c r="AI37" i="1239"/>
  <c r="AH37" i="1239"/>
  <c r="AG37" i="1239"/>
  <c r="AF37" i="1239"/>
  <c r="AE37" i="1239"/>
  <c r="AD37" i="1239"/>
  <c r="AC37" i="1239"/>
  <c r="AB37" i="1239"/>
  <c r="AA37" i="1239"/>
  <c r="Z37" i="1239"/>
  <c r="Y37" i="1239"/>
  <c r="AJ35" i="1239"/>
  <c r="AI35" i="1239"/>
  <c r="AH35" i="1239"/>
  <c r="AG35" i="1239"/>
  <c r="AF35" i="1239"/>
  <c r="AE35" i="1239"/>
  <c r="AD35" i="1239"/>
  <c r="AC35" i="1239"/>
  <c r="AJ37" i="1238"/>
  <c r="AI37" i="1238"/>
  <c r="AH37" i="1238"/>
  <c r="AG37" i="1238"/>
  <c r="AF37" i="1238"/>
  <c r="AE37" i="1238"/>
  <c r="AD37" i="1238"/>
  <c r="AC37" i="1238"/>
  <c r="AB37" i="1238"/>
  <c r="AA37" i="1238"/>
  <c r="Z37" i="1238"/>
  <c r="Y37" i="1238"/>
  <c r="AJ35" i="1238"/>
  <c r="AI35" i="1238"/>
  <c r="AH35" i="1238"/>
  <c r="AG35" i="1238"/>
  <c r="AF35" i="1238"/>
  <c r="AE35" i="1238"/>
  <c r="AD35" i="1238"/>
  <c r="AC35" i="1238"/>
  <c r="AJ37" i="1237"/>
  <c r="AI37" i="1237"/>
  <c r="AH37" i="1237"/>
  <c r="AG37" i="1237"/>
  <c r="AF37" i="1237"/>
  <c r="AE37" i="1237"/>
  <c r="AD37" i="1237"/>
  <c r="AC37" i="1237"/>
  <c r="AB37" i="1237"/>
  <c r="AA37" i="1237"/>
  <c r="Z37" i="1237"/>
  <c r="Y37" i="1237"/>
  <c r="AJ35" i="1237"/>
  <c r="AI35" i="1237"/>
  <c r="AH35" i="1237"/>
  <c r="AG35" i="1237"/>
  <c r="AF35" i="1237"/>
  <c r="AE35" i="1237"/>
  <c r="AD35" i="1237"/>
  <c r="AC35" i="1237"/>
  <c r="AJ37" i="1236"/>
  <c r="AI37" i="1236"/>
  <c r="AH37" i="1236"/>
  <c r="AG37" i="1236"/>
  <c r="AF37" i="1236"/>
  <c r="AE37" i="1236"/>
  <c r="AD37" i="1236"/>
  <c r="AC37" i="1236"/>
  <c r="AB37" i="1236"/>
  <c r="AA37" i="1236"/>
  <c r="Z37" i="1236"/>
  <c r="Y37" i="1236"/>
  <c r="AJ35" i="1236"/>
  <c r="AI35" i="1236"/>
  <c r="AH35" i="1236"/>
  <c r="AG35" i="1236"/>
  <c r="AF35" i="1236"/>
  <c r="AE35" i="1236"/>
  <c r="AD35" i="1236"/>
  <c r="AC35" i="1236"/>
  <c r="AJ37" i="1235"/>
  <c r="AI37" i="1235"/>
  <c r="AH37" i="1235"/>
  <c r="AG37" i="1235"/>
  <c r="AF37" i="1235"/>
  <c r="AE37" i="1235"/>
  <c r="AD37" i="1235"/>
  <c r="AC37" i="1235"/>
  <c r="AB37" i="1235"/>
  <c r="AA37" i="1235"/>
  <c r="Z37" i="1235"/>
  <c r="Y37" i="1235"/>
  <c r="AJ35" i="1235"/>
  <c r="AI35" i="1235"/>
  <c r="AH35" i="1235"/>
  <c r="AG35" i="1235"/>
  <c r="AF35" i="1235"/>
  <c r="AE35" i="1235"/>
  <c r="AD35" i="1235"/>
  <c r="AC35" i="1235"/>
  <c r="AJ37" i="1234"/>
  <c r="AI37" i="1234"/>
  <c r="AH37" i="1234"/>
  <c r="AG37" i="1234"/>
  <c r="AF37" i="1234"/>
  <c r="AE37" i="1234"/>
  <c r="AD37" i="1234"/>
  <c r="AC37" i="1234"/>
  <c r="AB37" i="1234"/>
  <c r="AA37" i="1234"/>
  <c r="Z37" i="1234"/>
  <c r="Y37" i="1234"/>
  <c r="AJ35" i="1234"/>
  <c r="AI35" i="1234"/>
  <c r="AH35" i="1234"/>
  <c r="AG35" i="1234"/>
  <c r="AF35" i="1234"/>
  <c r="AE35" i="1234"/>
  <c r="AD35" i="1234"/>
  <c r="AC35" i="1234"/>
  <c r="AJ37" i="1233"/>
  <c r="AI37" i="1233"/>
  <c r="AH37" i="1233"/>
  <c r="AG37" i="1233"/>
  <c r="AF37" i="1233"/>
  <c r="AE37" i="1233"/>
  <c r="AD37" i="1233"/>
  <c r="AC37" i="1233"/>
  <c r="AB37" i="1233"/>
  <c r="AA37" i="1233"/>
  <c r="Z37" i="1233"/>
  <c r="Y37" i="1233"/>
  <c r="AJ35" i="1233"/>
  <c r="AI35" i="1233"/>
  <c r="AH35" i="1233"/>
  <c r="AG35" i="1233"/>
  <c r="AF35" i="1233"/>
  <c r="AE35" i="1233"/>
  <c r="AD35" i="1233"/>
  <c r="AC35" i="1233"/>
  <c r="AJ37" i="1232"/>
  <c r="AI37" i="1232"/>
  <c r="AH37" i="1232"/>
  <c r="AG37" i="1232"/>
  <c r="AF37" i="1232"/>
  <c r="AE37" i="1232"/>
  <c r="AD37" i="1232"/>
  <c r="AC37" i="1232"/>
  <c r="AB37" i="1232"/>
  <c r="AA37" i="1232"/>
  <c r="Z37" i="1232"/>
  <c r="Y37" i="1232"/>
  <c r="AJ35" i="1232"/>
  <c r="AI35" i="1232"/>
  <c r="AH35" i="1232"/>
  <c r="AG35" i="1232"/>
  <c r="AF35" i="1232"/>
  <c r="AE35" i="1232"/>
  <c r="AD35" i="1232"/>
  <c r="AC35" i="1232"/>
  <c r="AJ37" i="1231"/>
  <c r="AI37" i="1231"/>
  <c r="AH37" i="1231"/>
  <c r="AG37" i="1231"/>
  <c r="AF37" i="1231"/>
  <c r="AE37" i="1231"/>
  <c r="AD37" i="1231"/>
  <c r="AC37" i="1231"/>
  <c r="AB37" i="1231"/>
  <c r="AA37" i="1231"/>
  <c r="Z37" i="1231"/>
  <c r="Y37" i="1231"/>
  <c r="AJ35" i="1231"/>
  <c r="AI35" i="1231"/>
  <c r="AH35" i="1231"/>
  <c r="AG35" i="1231"/>
  <c r="AF35" i="1231"/>
  <c r="AE35" i="1231"/>
  <c r="AD35" i="1231"/>
  <c r="AC35" i="1231"/>
  <c r="AJ37" i="1230"/>
  <c r="AI37" i="1230"/>
  <c r="AH37" i="1230"/>
  <c r="AG37" i="1230"/>
  <c r="AF37" i="1230"/>
  <c r="AE37" i="1230"/>
  <c r="AD37" i="1230"/>
  <c r="AC37" i="1230"/>
  <c r="AB37" i="1230"/>
  <c r="AA37" i="1230"/>
  <c r="Z37" i="1230"/>
  <c r="Y37" i="1230"/>
  <c r="AJ35" i="1230"/>
  <c r="AI35" i="1230"/>
  <c r="AH35" i="1230"/>
  <c r="AG35" i="1230"/>
  <c r="AF35" i="1230"/>
  <c r="AE35" i="1230"/>
  <c r="AD35" i="1230"/>
  <c r="AC35" i="1230"/>
  <c r="AJ37" i="1229"/>
  <c r="AI37" i="1229"/>
  <c r="AH37" i="1229"/>
  <c r="AG37" i="1229"/>
  <c r="AF37" i="1229"/>
  <c r="AE37" i="1229"/>
  <c r="AD37" i="1229"/>
  <c r="AC37" i="1229"/>
  <c r="AB37" i="1229"/>
  <c r="AA37" i="1229"/>
  <c r="Z37" i="1229"/>
  <c r="Y37" i="1229"/>
  <c r="AJ35" i="1229"/>
  <c r="AI35" i="1229"/>
  <c r="AH35" i="1229"/>
  <c r="AG35" i="1229"/>
  <c r="AF35" i="1229"/>
  <c r="AE35" i="1229"/>
  <c r="AD35" i="1229"/>
  <c r="AC35" i="1229"/>
  <c r="AJ37" i="1228"/>
  <c r="AI37" i="1228"/>
  <c r="AH37" i="1228"/>
  <c r="AG37" i="1228"/>
  <c r="AF37" i="1228"/>
  <c r="AE37" i="1228"/>
  <c r="AD37" i="1228"/>
  <c r="AC37" i="1228"/>
  <c r="AB37" i="1228"/>
  <c r="AA37" i="1228"/>
  <c r="Z37" i="1228"/>
  <c r="Y37" i="1228"/>
  <c r="AJ35" i="1228"/>
  <c r="AI35" i="1228"/>
  <c r="AH35" i="1228"/>
  <c r="AG35" i="1228"/>
  <c r="AF35" i="1228"/>
  <c r="AE35" i="1228"/>
  <c r="AD35" i="1228"/>
  <c r="AC35" i="1228"/>
  <c r="AJ37" i="1227"/>
  <c r="AI37" i="1227"/>
  <c r="AH37" i="1227"/>
  <c r="AG37" i="1227"/>
  <c r="AF37" i="1227"/>
  <c r="AE37" i="1227"/>
  <c r="AD37" i="1227"/>
  <c r="AC37" i="1227"/>
  <c r="AB37" i="1227"/>
  <c r="AA37" i="1227"/>
  <c r="Z37" i="1227"/>
  <c r="Y37" i="1227"/>
  <c r="AJ35" i="1227"/>
  <c r="AI35" i="1227"/>
  <c r="AH35" i="1227"/>
  <c r="AG35" i="1227"/>
  <c r="AF35" i="1227"/>
  <c r="AE35" i="1227"/>
  <c r="AD35" i="1227"/>
  <c r="AC35" i="1227"/>
  <c r="AJ37" i="1226"/>
  <c r="AI37" i="1226"/>
  <c r="AH37" i="1226"/>
  <c r="AG37" i="1226"/>
  <c r="AF37" i="1226"/>
  <c r="AE37" i="1226"/>
  <c r="AD37" i="1226"/>
  <c r="AC37" i="1226"/>
  <c r="AB37" i="1226"/>
  <c r="AA37" i="1226"/>
  <c r="Z37" i="1226"/>
  <c r="Y37" i="1226"/>
  <c r="AJ35" i="1226"/>
  <c r="AI35" i="1226"/>
  <c r="AH35" i="1226"/>
  <c r="AG35" i="1226"/>
  <c r="AF35" i="1226"/>
  <c r="AE35" i="1226"/>
  <c r="AD35" i="1226"/>
  <c r="AC35" i="1226"/>
  <c r="AJ37" i="1225"/>
  <c r="AI37" i="1225"/>
  <c r="AH37" i="1225"/>
  <c r="AG37" i="1225"/>
  <c r="AF37" i="1225"/>
  <c r="AE37" i="1225"/>
  <c r="AD37" i="1225"/>
  <c r="AC37" i="1225"/>
  <c r="AB37" i="1225"/>
  <c r="AA37" i="1225"/>
  <c r="Z37" i="1225"/>
  <c r="Y37" i="1225"/>
  <c r="AJ35" i="1225"/>
  <c r="AI35" i="1225"/>
  <c r="AH35" i="1225"/>
  <c r="AG35" i="1225"/>
  <c r="AF35" i="1225"/>
  <c r="AE35" i="1225"/>
  <c r="AD35" i="1225"/>
  <c r="AC35" i="1225"/>
  <c r="AJ37" i="1224"/>
  <c r="AI37" i="1224"/>
  <c r="AH37" i="1224"/>
  <c r="AG37" i="1224"/>
  <c r="AF37" i="1224"/>
  <c r="AE37" i="1224"/>
  <c r="AD37" i="1224"/>
  <c r="AC37" i="1224"/>
  <c r="AB37" i="1224"/>
  <c r="AA37" i="1224"/>
  <c r="Z37" i="1224"/>
  <c r="Y37" i="1224"/>
  <c r="AJ35" i="1224"/>
  <c r="AI35" i="1224"/>
  <c r="AH35" i="1224"/>
  <c r="AG35" i="1224"/>
  <c r="AF35" i="1224"/>
  <c r="AE35" i="1224"/>
  <c r="AD35" i="1224"/>
  <c r="AC35" i="1224"/>
  <c r="AJ37" i="1223"/>
  <c r="AI37" i="1223"/>
  <c r="AH37" i="1223"/>
  <c r="AG37" i="1223"/>
  <c r="AF37" i="1223"/>
  <c r="AE37" i="1223"/>
  <c r="AD37" i="1223"/>
  <c r="AC37" i="1223"/>
  <c r="AB37" i="1223"/>
  <c r="AA37" i="1223"/>
  <c r="Z37" i="1223"/>
  <c r="Y37" i="1223"/>
  <c r="AJ35" i="1223"/>
  <c r="AI35" i="1223"/>
  <c r="AH35" i="1223"/>
  <c r="AG35" i="1223"/>
  <c r="AF35" i="1223"/>
  <c r="AE35" i="1223"/>
  <c r="AD35" i="1223"/>
  <c r="AC35" i="1223"/>
  <c r="AJ37" i="1222"/>
  <c r="AI37" i="1222"/>
  <c r="AH37" i="1222"/>
  <c r="AG37" i="1222"/>
  <c r="AF37" i="1222"/>
  <c r="AE37" i="1222"/>
  <c r="AD37" i="1222"/>
  <c r="AC37" i="1222"/>
  <c r="AB37" i="1222"/>
  <c r="AA37" i="1222"/>
  <c r="Z37" i="1222"/>
  <c r="Y37" i="1222"/>
  <c r="AJ35" i="1222"/>
  <c r="AI35" i="1222"/>
  <c r="AH35" i="1222"/>
  <c r="AG35" i="1222"/>
  <c r="AF35" i="1222"/>
  <c r="AE35" i="1222"/>
  <c r="AD35" i="1222"/>
  <c r="AC35" i="1222"/>
  <c r="AJ37" i="1221"/>
  <c r="AI37" i="1221"/>
  <c r="AH37" i="1221"/>
  <c r="AG37" i="1221"/>
  <c r="AF37" i="1221"/>
  <c r="AE37" i="1221"/>
  <c r="AD37" i="1221"/>
  <c r="AC37" i="1221"/>
  <c r="AB37" i="1221"/>
  <c r="AA37" i="1221"/>
  <c r="Z37" i="1221"/>
  <c r="Y37" i="1221"/>
  <c r="AJ35" i="1221"/>
  <c r="AI35" i="1221"/>
  <c r="AH35" i="1221"/>
  <c r="AG35" i="1221"/>
  <c r="AF35" i="1221"/>
  <c r="AE35" i="1221"/>
  <c r="AD35" i="1221"/>
  <c r="AC35" i="1221"/>
  <c r="AJ37" i="1220"/>
  <c r="AI37" i="1220"/>
  <c r="AH37" i="1220"/>
  <c r="AG37" i="1220"/>
  <c r="AF37" i="1220"/>
  <c r="AE37" i="1220"/>
  <c r="AD37" i="1220"/>
  <c r="AC37" i="1220"/>
  <c r="AB37" i="1220"/>
  <c r="AA37" i="1220"/>
  <c r="Z37" i="1220"/>
  <c r="Y37" i="1220"/>
  <c r="AJ35" i="1220"/>
  <c r="AI35" i="1220"/>
  <c r="AH35" i="1220"/>
  <c r="AG35" i="1220"/>
  <c r="AF35" i="1220"/>
  <c r="AE35" i="1220"/>
  <c r="AD35" i="1220"/>
  <c r="AC35" i="1220"/>
  <c r="AJ37" i="1219"/>
  <c r="AI37" i="1219"/>
  <c r="AH37" i="1219"/>
  <c r="AG37" i="1219"/>
  <c r="AF37" i="1219"/>
  <c r="AE37" i="1219"/>
  <c r="AD37" i="1219"/>
  <c r="AC37" i="1219"/>
  <c r="AB37" i="1219"/>
  <c r="AA37" i="1219"/>
  <c r="Z37" i="1219"/>
  <c r="Y37" i="1219"/>
  <c r="AJ35" i="1219"/>
  <c r="AI35" i="1219"/>
  <c r="AH35" i="1219"/>
  <c r="AG35" i="1219"/>
  <c r="AF35" i="1219"/>
  <c r="AE35" i="1219"/>
  <c r="AD35" i="1219"/>
  <c r="AC35" i="1219"/>
  <c r="AJ37" i="1218"/>
  <c r="AI37" i="1218"/>
  <c r="AH37" i="1218"/>
  <c r="AG37" i="1218"/>
  <c r="AF37" i="1218"/>
  <c r="AE37" i="1218"/>
  <c r="AD37" i="1218"/>
  <c r="AC37" i="1218"/>
  <c r="AB37" i="1218"/>
  <c r="AA37" i="1218"/>
  <c r="Z37" i="1218"/>
  <c r="Y37" i="1218"/>
  <c r="AJ35" i="1218"/>
  <c r="AI35" i="1218"/>
  <c r="AH35" i="1218"/>
  <c r="AG35" i="1218"/>
  <c r="AF35" i="1218"/>
  <c r="AE35" i="1218"/>
  <c r="AD35" i="1218"/>
  <c r="AC35" i="1218"/>
  <c r="AJ37" i="1217"/>
  <c r="AI37" i="1217"/>
  <c r="AH37" i="1217"/>
  <c r="AG37" i="1217"/>
  <c r="AF37" i="1217"/>
  <c r="AE37" i="1217"/>
  <c r="AD37" i="1217"/>
  <c r="AC37" i="1217"/>
  <c r="AB37" i="1217"/>
  <c r="AA37" i="1217"/>
  <c r="Z37" i="1217"/>
  <c r="Y37" i="1217"/>
  <c r="AJ35" i="1217"/>
  <c r="AI35" i="1217"/>
  <c r="AH35" i="1217"/>
  <c r="AG35" i="1217"/>
  <c r="AF35" i="1217"/>
  <c r="AE35" i="1217"/>
  <c r="AD35" i="1217"/>
  <c r="AC35" i="1217"/>
  <c r="AJ37" i="1216"/>
  <c r="AI37" i="1216"/>
  <c r="AH37" i="1216"/>
  <c r="AG37" i="1216"/>
  <c r="AF37" i="1216"/>
  <c r="AE37" i="1216"/>
  <c r="AD37" i="1216"/>
  <c r="AC37" i="1216"/>
  <c r="AB37" i="1216"/>
  <c r="AA37" i="1216"/>
  <c r="Z37" i="1216"/>
  <c r="Y37" i="1216"/>
  <c r="AJ35" i="1216"/>
  <c r="AI35" i="1216"/>
  <c r="AH35" i="1216"/>
  <c r="AG35" i="1216"/>
  <c r="AF35" i="1216"/>
  <c r="AE35" i="1216"/>
  <c r="AD35" i="1216"/>
  <c r="AC35" i="1216"/>
  <c r="AJ37" i="1215"/>
  <c r="AI37" i="1215"/>
  <c r="AH37" i="1215"/>
  <c r="AG37" i="1215"/>
  <c r="AF37" i="1215"/>
  <c r="AE37" i="1215"/>
  <c r="AD37" i="1215"/>
  <c r="AC37" i="1215"/>
  <c r="AB37" i="1215"/>
  <c r="AA37" i="1215"/>
  <c r="Z37" i="1215"/>
  <c r="Y37" i="1215"/>
  <c r="AJ35" i="1215"/>
  <c r="AI35" i="1215"/>
  <c r="AH35" i="1215"/>
  <c r="AG35" i="1215"/>
  <c r="AF35" i="1215"/>
  <c r="AE35" i="1215"/>
  <c r="AD35" i="1215"/>
  <c r="AC35" i="1215"/>
  <c r="AJ37" i="1214"/>
  <c r="AI37" i="1214"/>
  <c r="AH37" i="1214"/>
  <c r="AG37" i="1214"/>
  <c r="AF37" i="1214"/>
  <c r="AE37" i="1214"/>
  <c r="AD37" i="1214"/>
  <c r="AC37" i="1214"/>
  <c r="AB37" i="1214"/>
  <c r="AA37" i="1214"/>
  <c r="Z37" i="1214"/>
  <c r="Y37" i="1214"/>
  <c r="AJ35" i="1214"/>
  <c r="AI35" i="1214"/>
  <c r="AH35" i="1214"/>
  <c r="AG35" i="1214"/>
  <c r="AF35" i="1214"/>
  <c r="AE35" i="1214"/>
  <c r="AD35" i="1214"/>
  <c r="AC35" i="1214"/>
  <c r="AJ37" i="1213"/>
  <c r="AI37" i="1213"/>
  <c r="AH37" i="1213"/>
  <c r="AG37" i="1213"/>
  <c r="AF37" i="1213"/>
  <c r="AE37" i="1213"/>
  <c r="AD37" i="1213"/>
  <c r="AC37" i="1213"/>
  <c r="AB37" i="1213"/>
  <c r="AA37" i="1213"/>
  <c r="Z37" i="1213"/>
  <c r="Y37" i="1213"/>
  <c r="AJ35" i="1213"/>
  <c r="AI35" i="1213"/>
  <c r="AH35" i="1213"/>
  <c r="AG35" i="1213"/>
  <c r="AF35" i="1213"/>
  <c r="AE35" i="1213"/>
  <c r="AD35" i="1213"/>
  <c r="AC35" i="1213"/>
  <c r="AJ37" i="1212"/>
  <c r="AI37" i="1212"/>
  <c r="AH37" i="1212"/>
  <c r="AG37" i="1212"/>
  <c r="AF37" i="1212"/>
  <c r="AE37" i="1212"/>
  <c r="AD37" i="1212"/>
  <c r="AC37" i="1212"/>
  <c r="AB37" i="1212"/>
  <c r="AA37" i="1212"/>
  <c r="Z37" i="1212"/>
  <c r="Y37" i="1212"/>
  <c r="AJ35" i="1212"/>
  <c r="AI35" i="1212"/>
  <c r="AH35" i="1212"/>
  <c r="AG35" i="1212"/>
  <c r="AF35" i="1212"/>
  <c r="AE35" i="1212"/>
  <c r="AD35" i="1212"/>
  <c r="AC35" i="1212"/>
  <c r="AJ37" i="1211"/>
  <c r="AI37" i="1211"/>
  <c r="AH37" i="1211"/>
  <c r="AG37" i="1211"/>
  <c r="AF37" i="1211"/>
  <c r="AE37" i="1211"/>
  <c r="AD37" i="1211"/>
  <c r="AC37" i="1211"/>
  <c r="AB37" i="1211"/>
  <c r="AA37" i="1211"/>
  <c r="Z37" i="1211"/>
  <c r="Y37" i="1211"/>
  <c r="AJ35" i="1211"/>
  <c r="AI35" i="1211"/>
  <c r="AH35" i="1211"/>
  <c r="AG35" i="1211"/>
  <c r="AF35" i="1211"/>
  <c r="AE35" i="1211"/>
  <c r="AD35" i="1211"/>
  <c r="AC35" i="1211"/>
  <c r="AJ37" i="1210"/>
  <c r="AI37" i="1210"/>
  <c r="AH37" i="1210"/>
  <c r="AG37" i="1210"/>
  <c r="AF37" i="1210"/>
  <c r="AE37" i="1210"/>
  <c r="AD37" i="1210"/>
  <c r="AC37" i="1210"/>
  <c r="AB37" i="1210"/>
  <c r="AA37" i="1210"/>
  <c r="Z37" i="1210"/>
  <c r="Y37" i="1210"/>
  <c r="AJ35" i="1210"/>
  <c r="AI35" i="1210"/>
  <c r="AH35" i="1210"/>
  <c r="AG35" i="1210"/>
  <c r="AF35" i="1210"/>
  <c r="AE35" i="1210"/>
  <c r="AD35" i="1210"/>
  <c r="AC35" i="1210"/>
  <c r="AJ37" i="1209"/>
  <c r="AI37" i="1209"/>
  <c r="AH37" i="1209"/>
  <c r="AG37" i="1209"/>
  <c r="AF37" i="1209"/>
  <c r="AE37" i="1209"/>
  <c r="AD37" i="1209"/>
  <c r="AC37" i="1209"/>
  <c r="AB37" i="1209"/>
  <c r="AA37" i="1209"/>
  <c r="Z37" i="1209"/>
  <c r="Y37" i="1209"/>
  <c r="AJ35" i="1209"/>
  <c r="AI35" i="1209"/>
  <c r="AH35" i="1209"/>
  <c r="AG35" i="1209"/>
  <c r="AF35" i="1209"/>
  <c r="AE35" i="1209"/>
  <c r="AD35" i="1209"/>
  <c r="AC35" i="1209"/>
  <c r="AJ37" i="1208"/>
  <c r="AI37" i="1208"/>
  <c r="AH37" i="1208"/>
  <c r="AG37" i="1208"/>
  <c r="AF37" i="1208"/>
  <c r="AE37" i="1208"/>
  <c r="AD37" i="1208"/>
  <c r="AC37" i="1208"/>
  <c r="AB37" i="1208"/>
  <c r="AA37" i="1208"/>
  <c r="Z37" i="1208"/>
  <c r="Y37" i="1208"/>
  <c r="AJ35" i="1208"/>
  <c r="AI35" i="1208"/>
  <c r="AH35" i="1208"/>
  <c r="AG35" i="1208"/>
  <c r="AF35" i="1208"/>
  <c r="AE35" i="1208"/>
  <c r="AD35" i="1208"/>
  <c r="AC35" i="1208"/>
  <c r="AJ37" i="1207"/>
  <c r="AI37" i="1207"/>
  <c r="AH37" i="1207"/>
  <c r="AG37" i="1207"/>
  <c r="AF37" i="1207"/>
  <c r="AE37" i="1207"/>
  <c r="AD37" i="1207"/>
  <c r="AC37" i="1207"/>
  <c r="AB37" i="1207"/>
  <c r="AA37" i="1207"/>
  <c r="Z37" i="1207"/>
  <c r="Y37" i="1207"/>
  <c r="AJ35" i="1207"/>
  <c r="AI35" i="1207"/>
  <c r="AH35" i="1207"/>
  <c r="AG35" i="1207"/>
  <c r="AF35" i="1207"/>
  <c r="AE35" i="1207"/>
  <c r="AD35" i="1207"/>
  <c r="AC35" i="1207"/>
  <c r="AJ37" i="1206"/>
  <c r="AI37" i="1206"/>
  <c r="AH37" i="1206"/>
  <c r="AG37" i="1206"/>
  <c r="AF37" i="1206"/>
  <c r="AE37" i="1206"/>
  <c r="AD37" i="1206"/>
  <c r="AC37" i="1206"/>
  <c r="AB37" i="1206"/>
  <c r="AA37" i="1206"/>
  <c r="Z37" i="1206"/>
  <c r="Y37" i="1206"/>
  <c r="AJ35" i="1206"/>
  <c r="AI35" i="1206"/>
  <c r="AH35" i="1206"/>
  <c r="AG35" i="1206"/>
  <c r="AF35" i="1206"/>
  <c r="AE35" i="1206"/>
  <c r="AD35" i="1206"/>
  <c r="AC35" i="1206"/>
  <c r="AJ37" i="1205"/>
  <c r="AI37" i="1205"/>
  <c r="AH37" i="1205"/>
  <c r="AG37" i="1205"/>
  <c r="AF37" i="1205"/>
  <c r="AE37" i="1205"/>
  <c r="AD37" i="1205"/>
  <c r="AC37" i="1205"/>
  <c r="AB37" i="1205"/>
  <c r="AA37" i="1205"/>
  <c r="Z37" i="1205"/>
  <c r="Y37" i="1205"/>
  <c r="AJ35" i="1205"/>
  <c r="AI35" i="1205"/>
  <c r="AH35" i="1205"/>
  <c r="AG35" i="1205"/>
  <c r="AF35" i="1205"/>
  <c r="AE35" i="1205"/>
  <c r="AD35" i="1205"/>
  <c r="AC35" i="1205"/>
  <c r="AJ37" i="1204"/>
  <c r="AI37" i="1204"/>
  <c r="AH37" i="1204"/>
  <c r="AG37" i="1204"/>
  <c r="AF37" i="1204"/>
  <c r="AE37" i="1204"/>
  <c r="AD37" i="1204"/>
  <c r="AC37" i="1204"/>
  <c r="AB37" i="1204"/>
  <c r="AA37" i="1204"/>
  <c r="Z37" i="1204"/>
  <c r="Y37" i="1204"/>
  <c r="AJ35" i="1204"/>
  <c r="AI35" i="1204"/>
  <c r="AH35" i="1204"/>
  <c r="AG35" i="1204"/>
  <c r="AF35" i="1204"/>
  <c r="AE35" i="1204"/>
  <c r="AD35" i="1204"/>
  <c r="AC35" i="1204"/>
  <c r="AJ37" i="1203"/>
  <c r="AI37" i="1203"/>
  <c r="AH37" i="1203"/>
  <c r="AG37" i="1203"/>
  <c r="AF37" i="1203"/>
  <c r="AE37" i="1203"/>
  <c r="AD37" i="1203"/>
  <c r="AC37" i="1203"/>
  <c r="AB37" i="1203"/>
  <c r="AA37" i="1203"/>
  <c r="Z37" i="1203"/>
  <c r="Y37" i="1203"/>
  <c r="AJ35" i="1203"/>
  <c r="AI35" i="1203"/>
  <c r="AH35" i="1203"/>
  <c r="AG35" i="1203"/>
  <c r="AF35" i="1203"/>
  <c r="AE35" i="1203"/>
  <c r="AD35" i="1203"/>
  <c r="AC35" i="1203"/>
  <c r="R4" i="1245"/>
  <c r="L4" i="1245"/>
  <c r="E4" i="1245"/>
  <c r="W3" i="1245"/>
  <c r="R3" i="1245"/>
  <c r="L3" i="1245"/>
  <c r="E3" i="1245"/>
  <c r="P192" i="60"/>
  <c r="K192" i="60"/>
  <c r="F192" i="60"/>
  <c r="X191" i="60"/>
  <c r="P191" i="60"/>
  <c r="K191" i="60"/>
  <c r="F191" i="60"/>
  <c r="P145" i="60"/>
  <c r="K145" i="60"/>
  <c r="F145" i="60"/>
  <c r="X144" i="60"/>
  <c r="P144" i="60"/>
  <c r="K144" i="60"/>
  <c r="F144" i="60"/>
  <c r="P98" i="60"/>
  <c r="K98" i="60"/>
  <c r="F98" i="60"/>
  <c r="X97" i="60"/>
  <c r="P97" i="60"/>
  <c r="K97" i="60"/>
  <c r="F97" i="60"/>
  <c r="P51" i="60"/>
  <c r="K51" i="60"/>
  <c r="F51" i="60"/>
  <c r="X50" i="60"/>
  <c r="P50" i="60"/>
  <c r="K50" i="60"/>
  <c r="F50" i="60"/>
  <c r="C51" i="81" l="1"/>
  <c r="B51" i="81"/>
  <c r="C50" i="81"/>
  <c r="B50" i="81"/>
  <c r="C49" i="81"/>
  <c r="B49" i="81"/>
  <c r="C48" i="81"/>
  <c r="B48" i="81"/>
  <c r="C47" i="81"/>
  <c r="B47" i="81"/>
  <c r="C46" i="81"/>
  <c r="B46" i="81"/>
  <c r="D45" i="81"/>
  <c r="C45" i="81"/>
  <c r="B45" i="81"/>
  <c r="D44" i="81"/>
  <c r="C44" i="81"/>
  <c r="B44" i="81"/>
  <c r="C43" i="81"/>
  <c r="B43" i="81"/>
  <c r="C42" i="81"/>
  <c r="B42" i="81"/>
  <c r="C41" i="81"/>
  <c r="B41" i="81"/>
  <c r="C40" i="81"/>
  <c r="B40" i="81"/>
  <c r="C39" i="81"/>
  <c r="B39" i="81"/>
  <c r="C38" i="81"/>
  <c r="B38" i="81"/>
  <c r="C37" i="81"/>
  <c r="B37" i="81"/>
  <c r="C36" i="81"/>
  <c r="B36" i="81"/>
  <c r="C35" i="81"/>
  <c r="B35" i="81"/>
  <c r="C34" i="81"/>
  <c r="B34" i="81"/>
  <c r="C33" i="81"/>
  <c r="B33" i="81"/>
  <c r="C32" i="81"/>
  <c r="B32" i="81"/>
  <c r="C31" i="81"/>
  <c r="B31" i="81"/>
  <c r="C30" i="81"/>
  <c r="B30" i="81"/>
  <c r="C29" i="81"/>
  <c r="B29" i="81"/>
  <c r="C28" i="81"/>
  <c r="B28" i="81"/>
  <c r="C27" i="81"/>
  <c r="B27" i="81"/>
  <c r="C26" i="81"/>
  <c r="B26" i="81"/>
  <c r="C25" i="81"/>
  <c r="B25" i="81"/>
  <c r="C24" i="81"/>
  <c r="B24" i="81"/>
  <c r="C23" i="81"/>
  <c r="B23" i="81"/>
  <c r="C22" i="81"/>
  <c r="B22" i="81"/>
  <c r="C21" i="81"/>
  <c r="B21" i="81"/>
  <c r="C20" i="81"/>
  <c r="B20" i="81"/>
  <c r="C19" i="81"/>
  <c r="B19" i="81"/>
  <c r="C18" i="81"/>
  <c r="B18" i="81"/>
  <c r="C17" i="81"/>
  <c r="B17" i="81"/>
  <c r="C16" i="81"/>
  <c r="B16" i="81"/>
  <c r="C15" i="81"/>
  <c r="B15" i="81"/>
  <c r="D14" i="81"/>
  <c r="C14" i="81"/>
  <c r="B14" i="81"/>
  <c r="C13" i="81"/>
  <c r="B13" i="81"/>
  <c r="C12" i="81"/>
  <c r="B12" i="81"/>
  <c r="C11" i="81"/>
  <c r="B11" i="81"/>
  <c r="C10" i="81"/>
  <c r="B10" i="81"/>
  <c r="BJ5" i="1244"/>
  <c r="P51" i="81" s="1"/>
  <c r="BI5" i="1244"/>
  <c r="O51" i="81" s="1"/>
  <c r="BH5" i="1244"/>
  <c r="N51" i="81" s="1"/>
  <c r="BF5" i="1244"/>
  <c r="L51" i="81" s="1"/>
  <c r="BE5" i="1244"/>
  <c r="K51" i="81" s="1"/>
  <c r="BD5" i="1244"/>
  <c r="J51" i="81" s="1"/>
  <c r="BC5" i="1244"/>
  <c r="I51" i="81" s="1"/>
  <c r="BB5" i="1244"/>
  <c r="BA5" i="1244"/>
  <c r="G51" i="81" s="1"/>
  <c r="AZ5" i="1244"/>
  <c r="F51" i="81" s="1"/>
  <c r="BK5" i="1244"/>
  <c r="Q51" i="81" s="1"/>
  <c r="BR5" i="1244"/>
  <c r="X51" i="81" s="1"/>
  <c r="BQ5" i="1244"/>
  <c r="W51" i="81" s="1"/>
  <c r="BP5" i="1244"/>
  <c r="V51" i="81" s="1"/>
  <c r="BO5" i="1244"/>
  <c r="U51" i="81" s="1"/>
  <c r="BJ5" i="1243"/>
  <c r="P50" i="81" s="1"/>
  <c r="BI5" i="1243"/>
  <c r="O50" i="81" s="1"/>
  <c r="BH5" i="1243"/>
  <c r="N50" i="81" s="1"/>
  <c r="BG5" i="1243"/>
  <c r="M50" i="81" s="1"/>
  <c r="BF5" i="1243"/>
  <c r="L50" i="81" s="1"/>
  <c r="BE5" i="1243"/>
  <c r="K50" i="81" s="1"/>
  <c r="BD5" i="1243"/>
  <c r="J50" i="81" s="1"/>
  <c r="BC5" i="1243"/>
  <c r="I50" i="81" s="1"/>
  <c r="BB5" i="1243"/>
  <c r="H50" i="81" s="1"/>
  <c r="BA5" i="1243"/>
  <c r="G50" i="81" s="1"/>
  <c r="AZ5" i="1243"/>
  <c r="F50" i="81" s="1"/>
  <c r="BN5" i="1243"/>
  <c r="T50" i="81" s="1"/>
  <c r="BV5" i="1243"/>
  <c r="AB50" i="81" s="1"/>
  <c r="BU5" i="1243"/>
  <c r="AA50" i="81" s="1"/>
  <c r="BT5" i="1243"/>
  <c r="Z50" i="81" s="1"/>
  <c r="BS5" i="1243"/>
  <c r="Y50" i="81" s="1"/>
  <c r="BJ5" i="1242"/>
  <c r="P49" i="81" s="1"/>
  <c r="BI5" i="1242"/>
  <c r="O49" i="81" s="1"/>
  <c r="BH5" i="1242"/>
  <c r="N49" i="81" s="1"/>
  <c r="BG5" i="1242"/>
  <c r="M49" i="81" s="1"/>
  <c r="BF5" i="1242"/>
  <c r="L49" i="81" s="1"/>
  <c r="BE5" i="1242"/>
  <c r="K49" i="81" s="1"/>
  <c r="BD5" i="1242"/>
  <c r="J49" i="81" s="1"/>
  <c r="BC5" i="1242"/>
  <c r="I49" i="81" s="1"/>
  <c r="BB5" i="1242"/>
  <c r="H49" i="81" s="1"/>
  <c r="BA5" i="1242"/>
  <c r="G49" i="81" s="1"/>
  <c r="AZ5" i="1242"/>
  <c r="F49" i="81" s="1"/>
  <c r="BK5" i="1242"/>
  <c r="Q49" i="81" s="1"/>
  <c r="BV5" i="1242"/>
  <c r="AB49" i="81" s="1"/>
  <c r="BU5" i="1242"/>
  <c r="AA49" i="81" s="1"/>
  <c r="BT5" i="1242"/>
  <c r="Z49" i="81" s="1"/>
  <c r="BS5" i="1242"/>
  <c r="Y49" i="81" s="1"/>
  <c r="BR5" i="1242"/>
  <c r="X49" i="81" s="1"/>
  <c r="BQ5" i="1242"/>
  <c r="W49" i="81" s="1"/>
  <c r="BP5" i="1242"/>
  <c r="V49" i="81" s="1"/>
  <c r="BO5" i="1242"/>
  <c r="U49" i="81" s="1"/>
  <c r="BI5" i="1241"/>
  <c r="O48" i="81" s="1"/>
  <c r="BH5" i="1241"/>
  <c r="N48" i="81" s="1"/>
  <c r="BG5" i="1241"/>
  <c r="M48" i="81" s="1"/>
  <c r="BF5" i="1241"/>
  <c r="L48" i="81" s="1"/>
  <c r="BE5" i="1241"/>
  <c r="K48" i="81" s="1"/>
  <c r="BC5" i="1241"/>
  <c r="I48" i="81" s="1"/>
  <c r="BB5" i="1241"/>
  <c r="H48" i="81" s="1"/>
  <c r="BM5" i="1241"/>
  <c r="S48" i="81" s="1"/>
  <c r="BU5" i="1241"/>
  <c r="AA48" i="81" s="1"/>
  <c r="BG5" i="1240"/>
  <c r="M47" i="81" s="1"/>
  <c r="BE5" i="1240"/>
  <c r="K47" i="81" s="1"/>
  <c r="BC5" i="1240"/>
  <c r="I47" i="81" s="1"/>
  <c r="BB5" i="1240"/>
  <c r="H47" i="81" s="1"/>
  <c r="BA5" i="1240"/>
  <c r="G47" i="81" s="1"/>
  <c r="AZ5" i="1240"/>
  <c r="F47" i="81" s="1"/>
  <c r="BK5" i="1240"/>
  <c r="Q47" i="81" s="1"/>
  <c r="BV5" i="1240"/>
  <c r="AB47" i="81" s="1"/>
  <c r="BU5" i="1240"/>
  <c r="AA47" i="81" s="1"/>
  <c r="BT5" i="1240"/>
  <c r="Z47" i="81" s="1"/>
  <c r="BQ5" i="1240"/>
  <c r="W47" i="81" s="1"/>
  <c r="BP5" i="1240"/>
  <c r="V47" i="81" s="1"/>
  <c r="BO5" i="1240"/>
  <c r="U47" i="81" s="1"/>
  <c r="BJ5" i="1239"/>
  <c r="P46" i="81" s="1"/>
  <c r="BI5" i="1239"/>
  <c r="O46" i="81" s="1"/>
  <c r="BH5" i="1239"/>
  <c r="N46" i="81" s="1"/>
  <c r="BG5" i="1239"/>
  <c r="M46" i="81" s="1"/>
  <c r="BF5" i="1239"/>
  <c r="L46" i="81" s="1"/>
  <c r="BE5" i="1239"/>
  <c r="K46" i="81" s="1"/>
  <c r="BD5" i="1239"/>
  <c r="J46" i="81" s="1"/>
  <c r="BC5" i="1239"/>
  <c r="I46" i="81" s="1"/>
  <c r="BB5" i="1239"/>
  <c r="H46" i="81" s="1"/>
  <c r="BA5" i="1239"/>
  <c r="G46" i="81" s="1"/>
  <c r="AZ5" i="1239"/>
  <c r="F46" i="81" s="1"/>
  <c r="BK5" i="1239"/>
  <c r="Q46" i="81" s="1"/>
  <c r="BV5" i="1239"/>
  <c r="AB46" i="81" s="1"/>
  <c r="BU5" i="1239"/>
  <c r="AA46" i="81" s="1"/>
  <c r="BT5" i="1239"/>
  <c r="Z46" i="81" s="1"/>
  <c r="BS5" i="1239"/>
  <c r="Y46" i="81" s="1"/>
  <c r="BR5" i="1239"/>
  <c r="X46" i="81" s="1"/>
  <c r="BQ5" i="1239"/>
  <c r="W46" i="81" s="1"/>
  <c r="BP5" i="1239"/>
  <c r="V46" i="81" s="1"/>
  <c r="BH5" i="1238"/>
  <c r="N45" i="81" s="1"/>
  <c r="BG5" i="1238"/>
  <c r="M45" i="81" s="1"/>
  <c r="BF5" i="1238"/>
  <c r="L45" i="81" s="1"/>
  <c r="BE5" i="1238"/>
  <c r="K45" i="81" s="1"/>
  <c r="BD5" i="1238"/>
  <c r="J45" i="81" s="1"/>
  <c r="BC5" i="1238"/>
  <c r="I45" i="81" s="1"/>
  <c r="BB5" i="1238"/>
  <c r="H45" i="81" s="1"/>
  <c r="BA5" i="1238"/>
  <c r="G45" i="81" s="1"/>
  <c r="AZ5" i="1238"/>
  <c r="F45" i="81" s="1"/>
  <c r="BK5" i="1238"/>
  <c r="Q45" i="81" s="1"/>
  <c r="BV5" i="1238"/>
  <c r="AB45" i="81" s="1"/>
  <c r="BU5" i="1238"/>
  <c r="AA45" i="81" s="1"/>
  <c r="BT5" i="1238"/>
  <c r="Z45" i="81" s="1"/>
  <c r="BS5" i="1238"/>
  <c r="Y45" i="81" s="1"/>
  <c r="BR5" i="1238"/>
  <c r="X45" i="81" s="1"/>
  <c r="BQ5" i="1238"/>
  <c r="W45" i="81" s="1"/>
  <c r="BP5" i="1238"/>
  <c r="V45" i="81" s="1"/>
  <c r="BO5" i="1238"/>
  <c r="U45" i="81" s="1"/>
  <c r="BJ5" i="1237"/>
  <c r="P44" i="81" s="1"/>
  <c r="BI5" i="1237"/>
  <c r="O44" i="81" s="1"/>
  <c r="BH5" i="1237"/>
  <c r="N44" i="81" s="1"/>
  <c r="BG5" i="1237"/>
  <c r="M44" i="81" s="1"/>
  <c r="BF5" i="1237"/>
  <c r="L44" i="81" s="1"/>
  <c r="BE5" i="1237"/>
  <c r="K44" i="81" s="1"/>
  <c r="BD5" i="1237"/>
  <c r="J44" i="81" s="1"/>
  <c r="BB5" i="1237"/>
  <c r="H44" i="81" s="1"/>
  <c r="BA5" i="1237"/>
  <c r="G44" i="81" s="1"/>
  <c r="AZ5" i="1237"/>
  <c r="F44" i="81" s="1"/>
  <c r="BK5" i="1237"/>
  <c r="Q44" i="81" s="1"/>
  <c r="BV5" i="1237"/>
  <c r="AB44" i="81" s="1"/>
  <c r="BU5" i="1237"/>
  <c r="AA44" i="81" s="1"/>
  <c r="BT5" i="1237"/>
  <c r="Z44" i="81" s="1"/>
  <c r="BS5" i="1237"/>
  <c r="Y44" i="81" s="1"/>
  <c r="BQ5" i="1237"/>
  <c r="W44" i="81" s="1"/>
  <c r="BP5" i="1237"/>
  <c r="V44" i="81" s="1"/>
  <c r="BO5" i="1237"/>
  <c r="U44" i="81" s="1"/>
  <c r="BI5" i="1236"/>
  <c r="O43" i="81" s="1"/>
  <c r="BF5" i="1236"/>
  <c r="L43" i="81" s="1"/>
  <c r="BM5" i="1236"/>
  <c r="S43" i="81" s="1"/>
  <c r="BU5" i="1236"/>
  <c r="AA43" i="81" s="1"/>
  <c r="BQ5" i="1236"/>
  <c r="W43" i="81" s="1"/>
  <c r="BP5" i="1236"/>
  <c r="V43" i="81" s="1"/>
  <c r="BO5" i="1236"/>
  <c r="U43" i="81" s="1"/>
  <c r="BJ5" i="1235"/>
  <c r="P42" i="81" s="1"/>
  <c r="BI5" i="1235"/>
  <c r="O42" i="81" s="1"/>
  <c r="BH5" i="1235"/>
  <c r="N42" i="81" s="1"/>
  <c r="BG5" i="1235"/>
  <c r="M42" i="81" s="1"/>
  <c r="BC5" i="1235"/>
  <c r="I42" i="81" s="1"/>
  <c r="BB5" i="1235"/>
  <c r="H42" i="81" s="1"/>
  <c r="BA5" i="1235"/>
  <c r="G42" i="81" s="1"/>
  <c r="AZ5" i="1235"/>
  <c r="F42" i="81" s="1"/>
  <c r="BK5" i="1235"/>
  <c r="Q42" i="81" s="1"/>
  <c r="BU5" i="1235"/>
  <c r="AA42" i="81" s="1"/>
  <c r="BT5" i="1235"/>
  <c r="Z42" i="81" s="1"/>
  <c r="BS5" i="1235"/>
  <c r="Y42" i="81" s="1"/>
  <c r="BR5" i="1235"/>
  <c r="X42" i="81" s="1"/>
  <c r="BQ5" i="1235"/>
  <c r="W42" i="81" s="1"/>
  <c r="BJ5" i="1234"/>
  <c r="P41" i="81" s="1"/>
  <c r="BI5" i="1234"/>
  <c r="O41" i="81" s="1"/>
  <c r="BG5" i="1234"/>
  <c r="M41" i="81" s="1"/>
  <c r="BF5" i="1234"/>
  <c r="L41" i="81" s="1"/>
  <c r="BE5" i="1234"/>
  <c r="K41" i="81" s="1"/>
  <c r="AZ5" i="1234"/>
  <c r="F41" i="81" s="1"/>
  <c r="BK5" i="1234"/>
  <c r="Q41" i="81" s="1"/>
  <c r="BU5" i="1234"/>
  <c r="AA41" i="81" s="1"/>
  <c r="BS5" i="1234"/>
  <c r="Y41" i="81" s="1"/>
  <c r="BR5" i="1234"/>
  <c r="X41" i="81" s="1"/>
  <c r="BQ5" i="1234"/>
  <c r="W41" i="81" s="1"/>
  <c r="BP5" i="1234"/>
  <c r="V41" i="81" s="1"/>
  <c r="BI5" i="1233"/>
  <c r="O40" i="81" s="1"/>
  <c r="BH5" i="1233"/>
  <c r="N40" i="81" s="1"/>
  <c r="BG5" i="1233"/>
  <c r="M40" i="81" s="1"/>
  <c r="BF5" i="1233"/>
  <c r="L40" i="81" s="1"/>
  <c r="AZ5" i="1233"/>
  <c r="F40" i="81" s="1"/>
  <c r="BK5" i="1233"/>
  <c r="Q40" i="81" s="1"/>
  <c r="BQ5" i="1233"/>
  <c r="W40" i="81" s="1"/>
  <c r="BP5" i="1233"/>
  <c r="V40" i="81" s="1"/>
  <c r="BJ5" i="1232"/>
  <c r="P39" i="81" s="1"/>
  <c r="BI5" i="1232"/>
  <c r="O39" i="81" s="1"/>
  <c r="BH5" i="1232"/>
  <c r="N39" i="81" s="1"/>
  <c r="BG5" i="1232"/>
  <c r="M39" i="81" s="1"/>
  <c r="BF5" i="1232"/>
  <c r="L39" i="81" s="1"/>
  <c r="BE5" i="1232"/>
  <c r="K39" i="81" s="1"/>
  <c r="BB5" i="1232"/>
  <c r="H39" i="81" s="1"/>
  <c r="BA5" i="1232"/>
  <c r="G39" i="81" s="1"/>
  <c r="AZ5" i="1232"/>
  <c r="F39" i="81" s="1"/>
  <c r="BK5" i="1232"/>
  <c r="Q39" i="81" s="1"/>
  <c r="BU5" i="1232"/>
  <c r="AA39" i="81" s="1"/>
  <c r="BJ5" i="1231"/>
  <c r="P38" i="81" s="1"/>
  <c r="BV5" i="1231"/>
  <c r="AB38" i="81" s="1"/>
  <c r="BU5" i="1231"/>
  <c r="AA38" i="81" s="1"/>
  <c r="BT5" i="1231"/>
  <c r="Z38" i="81" s="1"/>
  <c r="BS5" i="1231"/>
  <c r="Y38" i="81" s="1"/>
  <c r="BR5" i="1231"/>
  <c r="X38" i="81" s="1"/>
  <c r="BQ5" i="1231"/>
  <c r="W38" i="81" s="1"/>
  <c r="BP5" i="1231"/>
  <c r="V38" i="81" s="1"/>
  <c r="BO5" i="1231"/>
  <c r="U38" i="81" s="1"/>
  <c r="BJ5" i="1230"/>
  <c r="P37" i="81" s="1"/>
  <c r="BI5" i="1230"/>
  <c r="O37" i="81" s="1"/>
  <c r="BH5" i="1230"/>
  <c r="N37" i="81" s="1"/>
  <c r="BG5" i="1230"/>
  <c r="M37" i="81" s="1"/>
  <c r="BF5" i="1230"/>
  <c r="L37" i="81" s="1"/>
  <c r="BE5" i="1230"/>
  <c r="K37" i="81" s="1"/>
  <c r="BD5" i="1230"/>
  <c r="J37" i="81" s="1"/>
  <c r="BC5" i="1230"/>
  <c r="I37" i="81" s="1"/>
  <c r="BB5" i="1230"/>
  <c r="H37" i="81" s="1"/>
  <c r="BA5" i="1230"/>
  <c r="G37" i="81" s="1"/>
  <c r="AZ5" i="1230"/>
  <c r="F37" i="81" s="1"/>
  <c r="BK5" i="1230"/>
  <c r="Q37" i="81" s="1"/>
  <c r="BU5" i="1230"/>
  <c r="AA37" i="81" s="1"/>
  <c r="BS5" i="1230"/>
  <c r="Y37" i="81" s="1"/>
  <c r="BR5" i="1230"/>
  <c r="X37" i="81" s="1"/>
  <c r="BQ5" i="1230"/>
  <c r="W37" i="81" s="1"/>
  <c r="BO5" i="1230"/>
  <c r="U37" i="81" s="1"/>
  <c r="BI5" i="1229"/>
  <c r="O36" i="81" s="1"/>
  <c r="BV5" i="1229"/>
  <c r="AB36" i="81" s="1"/>
  <c r="BU5" i="1229"/>
  <c r="AA36" i="81" s="1"/>
  <c r="BS5" i="1229"/>
  <c r="Y36" i="81" s="1"/>
  <c r="BR5" i="1229"/>
  <c r="X36" i="81" s="1"/>
  <c r="BQ5" i="1229"/>
  <c r="W36" i="81" s="1"/>
  <c r="BP5" i="1229"/>
  <c r="V36" i="81" s="1"/>
  <c r="BO5" i="1229"/>
  <c r="U36" i="81" s="1"/>
  <c r="BJ5" i="1228"/>
  <c r="P35" i="81" s="1"/>
  <c r="BB5" i="1228"/>
  <c r="H35" i="81" s="1"/>
  <c r="AZ5" i="1228"/>
  <c r="F35" i="81" s="1"/>
  <c r="BK5" i="1228"/>
  <c r="Q35" i="81" s="1"/>
  <c r="BV5" i="1228"/>
  <c r="AB35" i="81" s="1"/>
  <c r="BU5" i="1228"/>
  <c r="AA35" i="81" s="1"/>
  <c r="BT5" i="1228"/>
  <c r="Z35" i="81" s="1"/>
  <c r="BS5" i="1228"/>
  <c r="Y35" i="81" s="1"/>
  <c r="BR5" i="1228"/>
  <c r="X35" i="81" s="1"/>
  <c r="BQ5" i="1228"/>
  <c r="W35" i="81" s="1"/>
  <c r="BP5" i="1228"/>
  <c r="V35" i="81" s="1"/>
  <c r="BO5" i="1228"/>
  <c r="U35" i="81" s="1"/>
  <c r="BH5" i="1227"/>
  <c r="N34" i="81" s="1"/>
  <c r="BG5" i="1227"/>
  <c r="M34" i="81" s="1"/>
  <c r="BF5" i="1227"/>
  <c r="L34" i="81" s="1"/>
  <c r="BE5" i="1227"/>
  <c r="K34" i="81" s="1"/>
  <c r="BD5" i="1227"/>
  <c r="J34" i="81" s="1"/>
  <c r="AZ5" i="1227"/>
  <c r="F34" i="81" s="1"/>
  <c r="BK5" i="1227"/>
  <c r="Q34" i="81" s="1"/>
  <c r="BU5" i="1227"/>
  <c r="AA34" i="81" s="1"/>
  <c r="BT5" i="1227"/>
  <c r="Z34" i="81" s="1"/>
  <c r="BS5" i="1227"/>
  <c r="Y34" i="81" s="1"/>
  <c r="BP5" i="1227"/>
  <c r="V34" i="81" s="1"/>
  <c r="BO5" i="1227"/>
  <c r="U34" i="81" s="1"/>
  <c r="BI5" i="1226"/>
  <c r="O33" i="81" s="1"/>
  <c r="AZ5" i="1226"/>
  <c r="F33" i="81" s="1"/>
  <c r="AY5" i="1226"/>
  <c r="E33" i="81" s="1"/>
  <c r="BV5" i="1226"/>
  <c r="AB33" i="81" s="1"/>
  <c r="BU5" i="1226"/>
  <c r="AA33" i="81" s="1"/>
  <c r="BT5" i="1226"/>
  <c r="Z33" i="81" s="1"/>
  <c r="BS5" i="1226"/>
  <c r="Y33" i="81" s="1"/>
  <c r="BR5" i="1226"/>
  <c r="X33" i="81" s="1"/>
  <c r="BQ5" i="1226"/>
  <c r="W33" i="81" s="1"/>
  <c r="BP5" i="1226"/>
  <c r="V33" i="81" s="1"/>
  <c r="BO5" i="1226"/>
  <c r="U33" i="81" s="1"/>
  <c r="BJ5" i="1225"/>
  <c r="P32" i="81" s="1"/>
  <c r="BI5" i="1225"/>
  <c r="O32" i="81" s="1"/>
  <c r="BD5" i="1225"/>
  <c r="J32" i="81" s="1"/>
  <c r="BC5" i="1225"/>
  <c r="I32" i="81" s="1"/>
  <c r="BB5" i="1225"/>
  <c r="H32" i="81" s="1"/>
  <c r="BA5" i="1225"/>
  <c r="G32" i="81" s="1"/>
  <c r="BU5" i="1225"/>
  <c r="AA32" i="81" s="1"/>
  <c r="BI5" i="1224"/>
  <c r="O31" i="81" s="1"/>
  <c r="BH5" i="1224"/>
  <c r="N31" i="81" s="1"/>
  <c r="BC5" i="1224"/>
  <c r="I31" i="81" s="1"/>
  <c r="BB5" i="1224"/>
  <c r="H31" i="81" s="1"/>
  <c r="BA5" i="1224"/>
  <c r="G31" i="81" s="1"/>
  <c r="AZ5" i="1224"/>
  <c r="F31" i="81" s="1"/>
  <c r="BK5" i="1224"/>
  <c r="Q31" i="81" s="1"/>
  <c r="BV5" i="1224"/>
  <c r="AB31" i="81" s="1"/>
  <c r="BU5" i="1224"/>
  <c r="AA31" i="81" s="1"/>
  <c r="BT5" i="1224"/>
  <c r="Z31" i="81" s="1"/>
  <c r="BS5" i="1224"/>
  <c r="Y31" i="81" s="1"/>
  <c r="BR5" i="1224"/>
  <c r="X31" i="81" s="1"/>
  <c r="BQ5" i="1224"/>
  <c r="W31" i="81" s="1"/>
  <c r="BP5" i="1224"/>
  <c r="V31" i="81" s="1"/>
  <c r="BO5" i="1224"/>
  <c r="U31" i="81" s="1"/>
  <c r="BI5" i="1223"/>
  <c r="O30" i="81" s="1"/>
  <c r="BA5" i="1223"/>
  <c r="G30" i="81" s="1"/>
  <c r="AZ5" i="1223"/>
  <c r="F30" i="81" s="1"/>
  <c r="BK5" i="1223"/>
  <c r="Q30" i="81" s="1"/>
  <c r="BV5" i="1223"/>
  <c r="AB30" i="81" s="1"/>
  <c r="BU5" i="1223"/>
  <c r="AA30" i="81" s="1"/>
  <c r="BT5" i="1223"/>
  <c r="Z30" i="81" s="1"/>
  <c r="BJ5" i="1222"/>
  <c r="P29" i="81" s="1"/>
  <c r="BI5" i="1222"/>
  <c r="O29" i="81" s="1"/>
  <c r="BH5" i="1222"/>
  <c r="N29" i="81" s="1"/>
  <c r="BG5" i="1222"/>
  <c r="M29" i="81" s="1"/>
  <c r="BF5" i="1222"/>
  <c r="L29" i="81" s="1"/>
  <c r="BB5" i="1222"/>
  <c r="H29" i="81" s="1"/>
  <c r="BU5" i="1222"/>
  <c r="AA29" i="81" s="1"/>
  <c r="BI5" i="1221"/>
  <c r="O28" i="81" s="1"/>
  <c r="BG5" i="1221"/>
  <c r="M28" i="81" s="1"/>
  <c r="BF5" i="1221"/>
  <c r="L28" i="81" s="1"/>
  <c r="BE5" i="1221"/>
  <c r="K28" i="81" s="1"/>
  <c r="BD5" i="1221"/>
  <c r="J28" i="81" s="1"/>
  <c r="BC5" i="1221"/>
  <c r="I28" i="81" s="1"/>
  <c r="BB5" i="1221"/>
  <c r="H28" i="81" s="1"/>
  <c r="BA5" i="1221"/>
  <c r="G28" i="81" s="1"/>
  <c r="AZ5" i="1221"/>
  <c r="F28" i="81" s="1"/>
  <c r="AY5" i="1221"/>
  <c r="E28" i="81" s="1"/>
  <c r="BV5" i="1221"/>
  <c r="AB28" i="81" s="1"/>
  <c r="BU5" i="1221"/>
  <c r="AA28" i="81" s="1"/>
  <c r="BT5" i="1221"/>
  <c r="Z28" i="81" s="1"/>
  <c r="BS5" i="1221"/>
  <c r="Y28" i="81" s="1"/>
  <c r="BR5" i="1221"/>
  <c r="X28" i="81" s="1"/>
  <c r="BQ5" i="1221"/>
  <c r="W28" i="81" s="1"/>
  <c r="BP5" i="1221"/>
  <c r="V28" i="81" s="1"/>
  <c r="BO5" i="1221"/>
  <c r="U28" i="81" s="1"/>
  <c r="BI5" i="1220"/>
  <c r="O27" i="81" s="1"/>
  <c r="BG5" i="1220"/>
  <c r="M27" i="81" s="1"/>
  <c r="BF5" i="1220"/>
  <c r="L27" i="81" s="1"/>
  <c r="BE5" i="1220"/>
  <c r="K27" i="81" s="1"/>
  <c r="BD5" i="1220"/>
  <c r="J27" i="81" s="1"/>
  <c r="BC5" i="1220"/>
  <c r="I27" i="81" s="1"/>
  <c r="BR5" i="1220"/>
  <c r="X27" i="81" s="1"/>
  <c r="BQ5" i="1220"/>
  <c r="W27" i="81" s="1"/>
  <c r="BP5" i="1220"/>
  <c r="V27" i="81" s="1"/>
  <c r="BO5" i="1220"/>
  <c r="U27" i="81" s="1"/>
  <c r="BJ5" i="1219"/>
  <c r="P26" i="81" s="1"/>
  <c r="BI5" i="1219"/>
  <c r="O26" i="81" s="1"/>
  <c r="BE5" i="1219"/>
  <c r="K26" i="81" s="1"/>
  <c r="BB5" i="1219"/>
  <c r="H26" i="81" s="1"/>
  <c r="BA5" i="1219"/>
  <c r="G26" i="81" s="1"/>
  <c r="AZ5" i="1219"/>
  <c r="F26" i="81" s="1"/>
  <c r="BV5" i="1219"/>
  <c r="AB26" i="81" s="1"/>
  <c r="BQ5" i="1219"/>
  <c r="W26" i="81" s="1"/>
  <c r="BP5" i="1219"/>
  <c r="V26" i="81" s="1"/>
  <c r="BO5" i="1219"/>
  <c r="U26" i="81" s="1"/>
  <c r="BJ5" i="1218"/>
  <c r="P25" i="81" s="1"/>
  <c r="BI5" i="1218"/>
  <c r="O25" i="81" s="1"/>
  <c r="BH5" i="1218"/>
  <c r="N25" i="81" s="1"/>
  <c r="BG5" i="1218"/>
  <c r="M25" i="81" s="1"/>
  <c r="BF5" i="1218"/>
  <c r="L25" i="81" s="1"/>
  <c r="BE5" i="1218"/>
  <c r="K25" i="81" s="1"/>
  <c r="BD5" i="1218"/>
  <c r="J25" i="81" s="1"/>
  <c r="BC5" i="1218"/>
  <c r="I25" i="81" s="1"/>
  <c r="BB5" i="1218"/>
  <c r="H25" i="81" s="1"/>
  <c r="BA5" i="1218"/>
  <c r="G25" i="81" s="1"/>
  <c r="AZ5" i="1218"/>
  <c r="F25" i="81" s="1"/>
  <c r="BK5" i="1218"/>
  <c r="Q25" i="81" s="1"/>
  <c r="BV5" i="1218"/>
  <c r="AB25" i="81" s="1"/>
  <c r="BU5" i="1218"/>
  <c r="AA25" i="81" s="1"/>
  <c r="BT5" i="1218"/>
  <c r="Z25" i="81" s="1"/>
  <c r="BS5" i="1218"/>
  <c r="Y25" i="81" s="1"/>
  <c r="BQ5" i="1218"/>
  <c r="W25" i="81" s="1"/>
  <c r="BP5" i="1218"/>
  <c r="V25" i="81" s="1"/>
  <c r="BO5" i="1218"/>
  <c r="U25" i="81" s="1"/>
  <c r="BI5" i="1217"/>
  <c r="O24" i="81" s="1"/>
  <c r="BH5" i="1217"/>
  <c r="N24" i="81" s="1"/>
  <c r="BB5" i="1217"/>
  <c r="H24" i="81" s="1"/>
  <c r="AZ5" i="1217"/>
  <c r="F24" i="81" s="1"/>
  <c r="BK5" i="1217"/>
  <c r="Q24" i="81" s="1"/>
  <c r="BV5" i="1217"/>
  <c r="AB24" i="81" s="1"/>
  <c r="BU5" i="1217"/>
  <c r="AA24" i="81" s="1"/>
  <c r="BS5" i="1217"/>
  <c r="Y24" i="81" s="1"/>
  <c r="BR5" i="1217"/>
  <c r="X24" i="81" s="1"/>
  <c r="BQ5" i="1217"/>
  <c r="W24" i="81" s="1"/>
  <c r="BP5" i="1217"/>
  <c r="V24" i="81" s="1"/>
  <c r="BO5" i="1217"/>
  <c r="U24" i="81" s="1"/>
  <c r="BI5" i="1216"/>
  <c r="O23" i="81" s="1"/>
  <c r="BG5" i="1216"/>
  <c r="M23" i="81" s="1"/>
  <c r="BE5" i="1216"/>
  <c r="K23" i="81" s="1"/>
  <c r="BC5" i="1216"/>
  <c r="I23" i="81" s="1"/>
  <c r="BA5" i="1216"/>
  <c r="G23" i="81" s="1"/>
  <c r="BU5" i="1216"/>
  <c r="AA23" i="81" s="1"/>
  <c r="BS5" i="1216"/>
  <c r="Y23" i="81" s="1"/>
  <c r="BR5" i="1216"/>
  <c r="X23" i="81" s="1"/>
  <c r="BQ5" i="1216"/>
  <c r="W23" i="81" s="1"/>
  <c r="BP5" i="1216"/>
  <c r="V23" i="81" s="1"/>
  <c r="BO5" i="1216"/>
  <c r="U23" i="81" s="1"/>
  <c r="BJ5" i="1215"/>
  <c r="P22" i="81" s="1"/>
  <c r="BI5" i="1215"/>
  <c r="O22" i="81" s="1"/>
  <c r="BH5" i="1215"/>
  <c r="N22" i="81" s="1"/>
  <c r="BG5" i="1215"/>
  <c r="M22" i="81" s="1"/>
  <c r="BF5" i="1215"/>
  <c r="L22" i="81" s="1"/>
  <c r="BE5" i="1215"/>
  <c r="K22" i="81" s="1"/>
  <c r="BD5" i="1215"/>
  <c r="J22" i="81" s="1"/>
  <c r="BC5" i="1215"/>
  <c r="I22" i="81" s="1"/>
  <c r="BB5" i="1215"/>
  <c r="H22" i="81" s="1"/>
  <c r="BU5" i="1215"/>
  <c r="AA22" i="81" s="1"/>
  <c r="BQ5" i="1215"/>
  <c r="W22" i="81" s="1"/>
  <c r="BO5" i="1215"/>
  <c r="U22" i="81" s="1"/>
  <c r="BJ5" i="1214"/>
  <c r="P21" i="81" s="1"/>
  <c r="BI5" i="1214"/>
  <c r="O21" i="81" s="1"/>
  <c r="BH5" i="1214"/>
  <c r="N21" i="81" s="1"/>
  <c r="BG5" i="1214"/>
  <c r="M21" i="81" s="1"/>
  <c r="BU5" i="1214"/>
  <c r="AA21" i="81" s="1"/>
  <c r="BJ5" i="1213"/>
  <c r="P20" i="81" s="1"/>
  <c r="BI5" i="1213"/>
  <c r="O20" i="81" s="1"/>
  <c r="BH5" i="1213"/>
  <c r="N20" i="81" s="1"/>
  <c r="BG5" i="1213"/>
  <c r="M20" i="81" s="1"/>
  <c r="BF5" i="1213"/>
  <c r="L20" i="81" s="1"/>
  <c r="BE5" i="1213"/>
  <c r="K20" i="81" s="1"/>
  <c r="BB5" i="1213"/>
  <c r="H20" i="81" s="1"/>
  <c r="BA5" i="1213"/>
  <c r="G20" i="81" s="1"/>
  <c r="AZ5" i="1213"/>
  <c r="F20" i="81" s="1"/>
  <c r="BK5" i="1213"/>
  <c r="Q20" i="81" s="1"/>
  <c r="BV5" i="1213"/>
  <c r="AB20" i="81" s="1"/>
  <c r="BU5" i="1213"/>
  <c r="AA20" i="81" s="1"/>
  <c r="BT5" i="1213"/>
  <c r="Z20" i="81" s="1"/>
  <c r="BS5" i="1213"/>
  <c r="Y20" i="81" s="1"/>
  <c r="BR5" i="1213"/>
  <c r="X20" i="81" s="1"/>
  <c r="BQ5" i="1213"/>
  <c r="W20" i="81" s="1"/>
  <c r="BP5" i="1213"/>
  <c r="V20" i="81" s="1"/>
  <c r="BI5" i="1212"/>
  <c r="O19" i="81" s="1"/>
  <c r="BH5" i="1212"/>
  <c r="N19" i="81" s="1"/>
  <c r="BF5" i="1212"/>
  <c r="L19" i="81" s="1"/>
  <c r="BD5" i="1212"/>
  <c r="J19" i="81" s="1"/>
  <c r="BC5" i="1212"/>
  <c r="I19" i="81" s="1"/>
  <c r="BB5" i="1212"/>
  <c r="H19" i="81" s="1"/>
  <c r="BU5" i="1212"/>
  <c r="AA19" i="81" s="1"/>
  <c r="BJ5" i="1211"/>
  <c r="P18" i="81" s="1"/>
  <c r="BI5" i="1211"/>
  <c r="O18" i="81" s="1"/>
  <c r="BH5" i="1211"/>
  <c r="N18" i="81" s="1"/>
  <c r="BG5" i="1211"/>
  <c r="M18" i="81" s="1"/>
  <c r="BF5" i="1211"/>
  <c r="L18" i="81" s="1"/>
  <c r="BE5" i="1211"/>
  <c r="K18" i="81" s="1"/>
  <c r="BD5" i="1211"/>
  <c r="J18" i="81" s="1"/>
  <c r="BC5" i="1211"/>
  <c r="I18" i="81" s="1"/>
  <c r="BB5" i="1211"/>
  <c r="H18" i="81" s="1"/>
  <c r="BA5" i="1211"/>
  <c r="G18" i="81" s="1"/>
  <c r="AZ5" i="1211"/>
  <c r="F18" i="81" s="1"/>
  <c r="BK5" i="1211"/>
  <c r="Q18" i="81" s="1"/>
  <c r="BV5" i="1211"/>
  <c r="AB18" i="81" s="1"/>
  <c r="BU5" i="1211"/>
  <c r="AA18" i="81" s="1"/>
  <c r="BT5" i="1211"/>
  <c r="Z18" i="81" s="1"/>
  <c r="BS5" i="1211"/>
  <c r="Y18" i="81" s="1"/>
  <c r="BQ5" i="1211"/>
  <c r="W18" i="81" s="1"/>
  <c r="BP5" i="1211"/>
  <c r="V18" i="81" s="1"/>
  <c r="BO5" i="1211"/>
  <c r="U18" i="81" s="1"/>
  <c r="BE5" i="1210"/>
  <c r="K17" i="81" s="1"/>
  <c r="BC5" i="1210"/>
  <c r="I17" i="81" s="1"/>
  <c r="BB5" i="1210"/>
  <c r="H17" i="81" s="1"/>
  <c r="BA5" i="1210"/>
  <c r="G17" i="81" s="1"/>
  <c r="AZ5" i="1210"/>
  <c r="F17" i="81" s="1"/>
  <c r="BM5" i="1210"/>
  <c r="S17" i="81" s="1"/>
  <c r="BV5" i="1210"/>
  <c r="AB17" i="81" s="1"/>
  <c r="BU5" i="1210"/>
  <c r="AA17" i="81" s="1"/>
  <c r="BT5" i="1210"/>
  <c r="Z17" i="81" s="1"/>
  <c r="BS5" i="1210"/>
  <c r="Y17" i="81" s="1"/>
  <c r="BR5" i="1210"/>
  <c r="X17" i="81" s="1"/>
  <c r="BQ5" i="1210"/>
  <c r="W17" i="81" s="1"/>
  <c r="BP5" i="1210"/>
  <c r="V17" i="81" s="1"/>
  <c r="BO5" i="1210"/>
  <c r="U17" i="81" s="1"/>
  <c r="BJ5" i="1209"/>
  <c r="P16" i="81" s="1"/>
  <c r="BI5" i="1209"/>
  <c r="O16" i="81" s="1"/>
  <c r="BH5" i="1209"/>
  <c r="N16" i="81" s="1"/>
  <c r="BG5" i="1209"/>
  <c r="M16" i="81" s="1"/>
  <c r="BF5" i="1209"/>
  <c r="L16" i="81" s="1"/>
  <c r="BE5" i="1209"/>
  <c r="K16" i="81" s="1"/>
  <c r="BB5" i="1209"/>
  <c r="H16" i="81" s="1"/>
  <c r="BA5" i="1209"/>
  <c r="G16" i="81" s="1"/>
  <c r="AZ5" i="1209"/>
  <c r="F16" i="81" s="1"/>
  <c r="BK5" i="1209"/>
  <c r="Q16" i="81" s="1"/>
  <c r="BS5" i="1209"/>
  <c r="Y16" i="81" s="1"/>
  <c r="BR5" i="1209"/>
  <c r="X16" i="81" s="1"/>
  <c r="BQ5" i="1209"/>
  <c r="W16" i="81" s="1"/>
  <c r="BP5" i="1209"/>
  <c r="V16" i="81" s="1"/>
  <c r="BO5" i="1209"/>
  <c r="U16" i="81" s="1"/>
  <c r="BJ5" i="1208"/>
  <c r="P15" i="81" s="1"/>
  <c r="BI5" i="1208"/>
  <c r="O15" i="81" s="1"/>
  <c r="BG5" i="1208"/>
  <c r="M15" i="81" s="1"/>
  <c r="BF5" i="1208"/>
  <c r="L15" i="81" s="1"/>
  <c r="BE5" i="1208"/>
  <c r="K15" i="81" s="1"/>
  <c r="BD5" i="1208"/>
  <c r="J15" i="81" s="1"/>
  <c r="BC5" i="1208"/>
  <c r="I15" i="81" s="1"/>
  <c r="BB5" i="1208"/>
  <c r="H15" i="81" s="1"/>
  <c r="BA5" i="1208"/>
  <c r="G15" i="81" s="1"/>
  <c r="AZ5" i="1208"/>
  <c r="F15" i="81" s="1"/>
  <c r="BK5" i="1208"/>
  <c r="Q15" i="81" s="1"/>
  <c r="BV5" i="1208"/>
  <c r="AB15" i="81" s="1"/>
  <c r="BU5" i="1208"/>
  <c r="AA15" i="81" s="1"/>
  <c r="BT5" i="1208"/>
  <c r="Z15" i="81" s="1"/>
  <c r="BS5" i="1208"/>
  <c r="Y15" i="81" s="1"/>
  <c r="BR5" i="1208"/>
  <c r="X15" i="81" s="1"/>
  <c r="BQ5" i="1208"/>
  <c r="W15" i="81" s="1"/>
  <c r="BP5" i="1208"/>
  <c r="V15" i="81" s="1"/>
  <c r="BO5" i="1208"/>
  <c r="U15" i="81" s="1"/>
  <c r="BJ5" i="1207"/>
  <c r="P14" i="81" s="1"/>
  <c r="BI5" i="1207"/>
  <c r="O14" i="81" s="1"/>
  <c r="BH5" i="1207"/>
  <c r="N14" i="81" s="1"/>
  <c r="BG5" i="1207"/>
  <c r="M14" i="81" s="1"/>
  <c r="BF5" i="1207"/>
  <c r="L14" i="81" s="1"/>
  <c r="BE5" i="1207"/>
  <c r="K14" i="81" s="1"/>
  <c r="BD5" i="1207"/>
  <c r="J14" i="81" s="1"/>
  <c r="BC5" i="1207"/>
  <c r="I14" i="81" s="1"/>
  <c r="BB5" i="1207"/>
  <c r="H14" i="81" s="1"/>
  <c r="BA5" i="1207"/>
  <c r="G14" i="81" s="1"/>
  <c r="AZ5" i="1207"/>
  <c r="F14" i="81" s="1"/>
  <c r="BK5" i="1207"/>
  <c r="Q14" i="81" s="1"/>
  <c r="BV5" i="1207"/>
  <c r="AB14" i="81" s="1"/>
  <c r="BU5" i="1207"/>
  <c r="AA14" i="81" s="1"/>
  <c r="BT5" i="1207"/>
  <c r="Z14" i="81" s="1"/>
  <c r="BS5" i="1207"/>
  <c r="Y14" i="81" s="1"/>
  <c r="BR5" i="1207"/>
  <c r="X14" i="81" s="1"/>
  <c r="BQ5" i="1207"/>
  <c r="W14" i="81" s="1"/>
  <c r="BP5" i="1207"/>
  <c r="V14" i="81" s="1"/>
  <c r="BO5" i="1207"/>
  <c r="U14" i="81" s="1"/>
  <c r="BJ5" i="1206"/>
  <c r="P13" i="81" s="1"/>
  <c r="BI5" i="1206"/>
  <c r="O13" i="81" s="1"/>
  <c r="BE5" i="1206"/>
  <c r="K13" i="81" s="1"/>
  <c r="BC5" i="1206"/>
  <c r="I13" i="81" s="1"/>
  <c r="BB5" i="1206"/>
  <c r="H13" i="81" s="1"/>
  <c r="BA5" i="1206"/>
  <c r="G13" i="81" s="1"/>
  <c r="AZ5" i="1206"/>
  <c r="F13" i="81" s="1"/>
  <c r="BK5" i="1206"/>
  <c r="Q13" i="81" s="1"/>
  <c r="BV5" i="1206"/>
  <c r="AB13" i="81" s="1"/>
  <c r="BU5" i="1206"/>
  <c r="AA13" i="81" s="1"/>
  <c r="BT5" i="1206"/>
  <c r="Z13" i="81" s="1"/>
  <c r="BS5" i="1206"/>
  <c r="Y13" i="81" s="1"/>
  <c r="BQ5" i="1206"/>
  <c r="W13" i="81" s="1"/>
  <c r="BJ5" i="1205"/>
  <c r="P12" i="81" s="1"/>
  <c r="BI5" i="1205"/>
  <c r="O12" i="81" s="1"/>
  <c r="BH5" i="1205"/>
  <c r="N12" i="81" s="1"/>
  <c r="BG5" i="1205"/>
  <c r="M12" i="81" s="1"/>
  <c r="BF5" i="1205"/>
  <c r="L12" i="81" s="1"/>
  <c r="BE5" i="1205"/>
  <c r="K12" i="81" s="1"/>
  <c r="BD5" i="1205"/>
  <c r="J12" i="81" s="1"/>
  <c r="BC5" i="1205"/>
  <c r="I12" i="81" s="1"/>
  <c r="BB5" i="1205"/>
  <c r="H12" i="81" s="1"/>
  <c r="BA5" i="1205"/>
  <c r="G12" i="81" s="1"/>
  <c r="AZ5" i="1205"/>
  <c r="F12" i="81" s="1"/>
  <c r="BK5" i="1205"/>
  <c r="Q12" i="81" s="1"/>
  <c r="BV5" i="1205"/>
  <c r="AB12" i="81" s="1"/>
  <c r="BU5" i="1205"/>
  <c r="AA12" i="81" s="1"/>
  <c r="BT5" i="1205"/>
  <c r="Z12" i="81" s="1"/>
  <c r="BS5" i="1205"/>
  <c r="Y12" i="81" s="1"/>
  <c r="BR5" i="1205"/>
  <c r="X12" i="81" s="1"/>
  <c r="BQ5" i="1205"/>
  <c r="W12" i="81" s="1"/>
  <c r="BP5" i="1205"/>
  <c r="V12" i="81" s="1"/>
  <c r="BO5" i="1205"/>
  <c r="U12" i="81" s="1"/>
  <c r="BJ5" i="1204"/>
  <c r="P11" i="81" s="1"/>
  <c r="BI5" i="1204"/>
  <c r="O11" i="81" s="1"/>
  <c r="BH5" i="1204"/>
  <c r="N11" i="81" s="1"/>
  <c r="BG5" i="1204"/>
  <c r="M11" i="81" s="1"/>
  <c r="BF5" i="1204"/>
  <c r="L11" i="81" s="1"/>
  <c r="BE5" i="1204"/>
  <c r="K11" i="81" s="1"/>
  <c r="BD5" i="1204"/>
  <c r="J11" i="81" s="1"/>
  <c r="BC5" i="1204"/>
  <c r="I11" i="81" s="1"/>
  <c r="BB5" i="1204"/>
  <c r="H11" i="81" s="1"/>
  <c r="BU5" i="1204"/>
  <c r="AA11" i="81" s="1"/>
  <c r="BQ5" i="1204"/>
  <c r="W11" i="81" s="1"/>
  <c r="BB5" i="1203"/>
  <c r="H10" i="81" s="1"/>
  <c r="AZ5" i="1203"/>
  <c r="F10" i="81" s="1"/>
  <c r="BU5" i="1203"/>
  <c r="AA10" i="81" s="1"/>
  <c r="BT5" i="1203"/>
  <c r="Z10" i="81" s="1"/>
  <c r="BS5" i="1203"/>
  <c r="Y10" i="81" s="1"/>
  <c r="BP5" i="1203"/>
  <c r="V10" i="81" s="1"/>
  <c r="BO5" i="1203"/>
  <c r="U10" i="81" s="1"/>
  <c r="BG5" i="1244"/>
  <c r="M51" i="81" s="1"/>
  <c r="AQ34" i="1244"/>
  <c r="AQ33" i="1244"/>
  <c r="AQ32" i="1244"/>
  <c r="AQ31" i="1244"/>
  <c r="AQ30" i="1244"/>
  <c r="AQ29" i="1244"/>
  <c r="AQ28" i="1244"/>
  <c r="AQ27" i="1244"/>
  <c r="AQ26" i="1244"/>
  <c r="AQ25" i="1244"/>
  <c r="AQ24" i="1244"/>
  <c r="AQ23" i="1244"/>
  <c r="AQ22" i="1244"/>
  <c r="AQ21" i="1244"/>
  <c r="AQ20" i="1244"/>
  <c r="AQ19" i="1244"/>
  <c r="AQ18" i="1244"/>
  <c r="AQ17" i="1244"/>
  <c r="AQ16" i="1244"/>
  <c r="AQ15" i="1244"/>
  <c r="AQ14" i="1244"/>
  <c r="AQ13" i="1244"/>
  <c r="AQ12" i="1244"/>
  <c r="AS11" i="1244"/>
  <c r="AQ11" i="1244"/>
  <c r="BV5" i="1244"/>
  <c r="AB51" i="81" s="1"/>
  <c r="BU5" i="1244"/>
  <c r="AA51" i="81" s="1"/>
  <c r="BT5" i="1244"/>
  <c r="Z51" i="81" s="1"/>
  <c r="BS5" i="1244"/>
  <c r="Y51" i="81" s="1"/>
  <c r="AX5" i="1244"/>
  <c r="D51" i="81" s="1"/>
  <c r="AW5" i="1244"/>
  <c r="AV5" i="1244"/>
  <c r="Y5" i="1244"/>
  <c r="N5" i="1244"/>
  <c r="E5" i="1244"/>
  <c r="AK4" i="1244"/>
  <c r="Y4" i="1244"/>
  <c r="N4" i="1244"/>
  <c r="E4" i="1244"/>
  <c r="AQ34" i="1243"/>
  <c r="AQ33" i="1243"/>
  <c r="AQ32" i="1243"/>
  <c r="AQ31" i="1243"/>
  <c r="AQ30" i="1243"/>
  <c r="AQ29" i="1243"/>
  <c r="AQ28" i="1243"/>
  <c r="AQ27" i="1243"/>
  <c r="AQ26" i="1243"/>
  <c r="AQ25" i="1243"/>
  <c r="AQ24" i="1243"/>
  <c r="AQ23" i="1243"/>
  <c r="AQ22" i="1243"/>
  <c r="AQ21" i="1243"/>
  <c r="AQ20" i="1243"/>
  <c r="AQ19" i="1243"/>
  <c r="AQ18" i="1243"/>
  <c r="AQ17" i="1243"/>
  <c r="AQ16" i="1243"/>
  <c r="AQ15" i="1243"/>
  <c r="AQ14" i="1243"/>
  <c r="AQ13" i="1243"/>
  <c r="AQ12" i="1243"/>
  <c r="AS11" i="1243"/>
  <c r="AQ11" i="1243"/>
  <c r="BR5" i="1243"/>
  <c r="X50" i="81" s="1"/>
  <c r="BQ5" i="1243"/>
  <c r="W50" i="81" s="1"/>
  <c r="BP5" i="1243"/>
  <c r="V50" i="81" s="1"/>
  <c r="BO5" i="1243"/>
  <c r="U50" i="81" s="1"/>
  <c r="AX5" i="1243"/>
  <c r="D50" i="81" s="1"/>
  <c r="AW5" i="1243"/>
  <c r="AV5" i="1243"/>
  <c r="Y5" i="1243"/>
  <c r="N5" i="1243"/>
  <c r="E5" i="1243"/>
  <c r="AK4" i="1243"/>
  <c r="Y4" i="1243"/>
  <c r="N4" i="1243"/>
  <c r="E4" i="1243"/>
  <c r="AQ34" i="1242"/>
  <c r="AQ33" i="1242"/>
  <c r="AQ32" i="1242"/>
  <c r="AQ31" i="1242"/>
  <c r="AQ30" i="1242"/>
  <c r="AQ29" i="1242"/>
  <c r="AQ28" i="1242"/>
  <c r="AQ27" i="1242"/>
  <c r="AQ26" i="1242"/>
  <c r="AQ25" i="1242"/>
  <c r="AQ24" i="1242"/>
  <c r="AQ23" i="1242"/>
  <c r="AQ22" i="1242"/>
  <c r="AQ21" i="1242"/>
  <c r="AQ20" i="1242"/>
  <c r="AQ19" i="1242"/>
  <c r="AQ18" i="1242"/>
  <c r="AQ17" i="1242"/>
  <c r="AQ16" i="1242"/>
  <c r="AQ15" i="1242"/>
  <c r="AQ14" i="1242"/>
  <c r="AQ13" i="1242"/>
  <c r="AQ12" i="1242"/>
  <c r="AS11" i="1242"/>
  <c r="AQ11" i="1242"/>
  <c r="AX5" i="1242"/>
  <c r="D49" i="81" s="1"/>
  <c r="AW5" i="1242"/>
  <c r="AV5" i="1242"/>
  <c r="Y5" i="1242"/>
  <c r="N5" i="1242"/>
  <c r="E5" i="1242"/>
  <c r="AK4" i="1242"/>
  <c r="Y4" i="1242"/>
  <c r="N4" i="1242"/>
  <c r="E4" i="1242"/>
  <c r="BJ5" i="1241"/>
  <c r="P48" i="81" s="1"/>
  <c r="BD5" i="1241"/>
  <c r="J48" i="81" s="1"/>
  <c r="AZ5" i="1241"/>
  <c r="F48" i="81" s="1"/>
  <c r="BK5" i="1241"/>
  <c r="Q48" i="81" s="1"/>
  <c r="BV5" i="1241"/>
  <c r="AB48" i="81" s="1"/>
  <c r="BS5" i="1241"/>
  <c r="Y48" i="81" s="1"/>
  <c r="BR5" i="1241"/>
  <c r="X48" i="81" s="1"/>
  <c r="BQ5" i="1241"/>
  <c r="W48" i="81" s="1"/>
  <c r="AQ34" i="1241"/>
  <c r="AQ33" i="1241"/>
  <c r="AQ32" i="1241"/>
  <c r="AQ31" i="1241"/>
  <c r="AQ30" i="1241"/>
  <c r="AQ29" i="1241"/>
  <c r="AQ28" i="1241"/>
  <c r="AQ27" i="1241"/>
  <c r="AQ26" i="1241"/>
  <c r="AQ25" i="1241"/>
  <c r="AQ24" i="1241"/>
  <c r="AQ23" i="1241"/>
  <c r="AQ22" i="1241"/>
  <c r="AQ21" i="1241"/>
  <c r="AQ20" i="1241"/>
  <c r="AQ19" i="1241"/>
  <c r="AQ18" i="1241"/>
  <c r="AQ17" i="1241"/>
  <c r="AQ16" i="1241"/>
  <c r="AQ15" i="1241"/>
  <c r="AQ14" i="1241"/>
  <c r="AQ13" i="1241"/>
  <c r="AQ12" i="1241"/>
  <c r="AS11" i="1241"/>
  <c r="AQ11" i="1241"/>
  <c r="BT5" i="1241"/>
  <c r="Z48" i="81" s="1"/>
  <c r="BP5" i="1241"/>
  <c r="V48" i="81" s="1"/>
  <c r="BO5" i="1241"/>
  <c r="U48" i="81" s="1"/>
  <c r="BL5" i="1241"/>
  <c r="R48" i="81" s="1"/>
  <c r="AX5" i="1241"/>
  <c r="D48" i="81" s="1"/>
  <c r="AW5" i="1241"/>
  <c r="AV5" i="1241"/>
  <c r="Y5" i="1241"/>
  <c r="N5" i="1241"/>
  <c r="E5" i="1241"/>
  <c r="AK4" i="1241"/>
  <c r="Y4" i="1241"/>
  <c r="N4" i="1241"/>
  <c r="E4" i="1241"/>
  <c r="BJ5" i="1240"/>
  <c r="P47" i="81" s="1"/>
  <c r="BI5" i="1240"/>
  <c r="O47" i="81" s="1"/>
  <c r="BH5" i="1240"/>
  <c r="N47" i="81" s="1"/>
  <c r="BF5" i="1240"/>
  <c r="L47" i="81" s="1"/>
  <c r="BD5" i="1240"/>
  <c r="J47" i="81" s="1"/>
  <c r="BR5" i="1240"/>
  <c r="X47" i="81" s="1"/>
  <c r="AQ34" i="1240"/>
  <c r="AQ33" i="1240"/>
  <c r="AQ32" i="1240"/>
  <c r="AQ31" i="1240"/>
  <c r="AQ30" i="1240"/>
  <c r="AQ29" i="1240"/>
  <c r="AQ28" i="1240"/>
  <c r="AQ27" i="1240"/>
  <c r="AQ26" i="1240"/>
  <c r="AQ25" i="1240"/>
  <c r="AQ24" i="1240"/>
  <c r="AQ23" i="1240"/>
  <c r="AQ22" i="1240"/>
  <c r="AQ21" i="1240"/>
  <c r="AQ20" i="1240"/>
  <c r="AQ19" i="1240"/>
  <c r="AQ18" i="1240"/>
  <c r="AQ17" i="1240"/>
  <c r="AQ16" i="1240"/>
  <c r="AQ15" i="1240"/>
  <c r="AQ14" i="1240"/>
  <c r="AQ13" i="1240"/>
  <c r="AQ12" i="1240"/>
  <c r="AS11" i="1240"/>
  <c r="AQ11" i="1240"/>
  <c r="BS5" i="1240"/>
  <c r="Y47" i="81" s="1"/>
  <c r="AX5" i="1240"/>
  <c r="D47" i="81" s="1"/>
  <c r="AW5" i="1240"/>
  <c r="AV5" i="1240"/>
  <c r="Y5" i="1240"/>
  <c r="N5" i="1240"/>
  <c r="E5" i="1240"/>
  <c r="AK4" i="1240"/>
  <c r="Y4" i="1240"/>
  <c r="N4" i="1240"/>
  <c r="E4" i="1240"/>
  <c r="BO5" i="1239"/>
  <c r="U46" i="81" s="1"/>
  <c r="AQ34" i="1239"/>
  <c r="AQ33" i="1239"/>
  <c r="AQ32" i="1239"/>
  <c r="AQ31" i="1239"/>
  <c r="AQ30" i="1239"/>
  <c r="AQ29" i="1239"/>
  <c r="AQ28" i="1239"/>
  <c r="AQ27" i="1239"/>
  <c r="AQ26" i="1239"/>
  <c r="AQ25" i="1239"/>
  <c r="AQ24" i="1239"/>
  <c r="AQ23" i="1239"/>
  <c r="AQ22" i="1239"/>
  <c r="AQ21" i="1239"/>
  <c r="AQ20" i="1239"/>
  <c r="AQ19" i="1239"/>
  <c r="AQ18" i="1239"/>
  <c r="AQ17" i="1239"/>
  <c r="AQ16" i="1239"/>
  <c r="AQ15" i="1239"/>
  <c r="AQ14" i="1239"/>
  <c r="AQ13" i="1239"/>
  <c r="AQ12" i="1239"/>
  <c r="AS11" i="1239"/>
  <c r="AQ11" i="1239"/>
  <c r="AX5" i="1239"/>
  <c r="D46" i="81" s="1"/>
  <c r="AW5" i="1239"/>
  <c r="AV5" i="1239"/>
  <c r="Y5" i="1239"/>
  <c r="N5" i="1239"/>
  <c r="E5" i="1239"/>
  <c r="AK4" i="1239"/>
  <c r="Y4" i="1239"/>
  <c r="N4" i="1239"/>
  <c r="E4" i="1239"/>
  <c r="BJ5" i="1238"/>
  <c r="P45" i="81" s="1"/>
  <c r="BI5" i="1238"/>
  <c r="O45" i="81" s="1"/>
  <c r="AQ34" i="1238"/>
  <c r="AQ33" i="1238"/>
  <c r="AQ32" i="1238"/>
  <c r="AQ31" i="1238"/>
  <c r="AQ30" i="1238"/>
  <c r="AQ29" i="1238"/>
  <c r="AQ28" i="1238"/>
  <c r="AQ27" i="1238"/>
  <c r="AQ26" i="1238"/>
  <c r="AQ25" i="1238"/>
  <c r="AQ24" i="1238"/>
  <c r="AQ23" i="1238"/>
  <c r="AQ22" i="1238"/>
  <c r="AQ21" i="1238"/>
  <c r="AQ20" i="1238"/>
  <c r="AQ19" i="1238"/>
  <c r="AQ18" i="1238"/>
  <c r="AQ17" i="1238"/>
  <c r="AQ16" i="1238"/>
  <c r="AQ15" i="1238"/>
  <c r="AQ14" i="1238"/>
  <c r="AQ13" i="1238"/>
  <c r="AQ12" i="1238"/>
  <c r="AS11" i="1238"/>
  <c r="AQ11" i="1238"/>
  <c r="AX5" i="1238"/>
  <c r="AW5" i="1238"/>
  <c r="AV5" i="1238"/>
  <c r="Y5" i="1238"/>
  <c r="N5" i="1238"/>
  <c r="E5" i="1238"/>
  <c r="AK4" i="1238"/>
  <c r="Y4" i="1238"/>
  <c r="N4" i="1238"/>
  <c r="E4" i="1238"/>
  <c r="BR5" i="1237"/>
  <c r="X44" i="81" s="1"/>
  <c r="AQ34" i="1237"/>
  <c r="AQ33" i="1237"/>
  <c r="AQ32" i="1237"/>
  <c r="AQ31" i="1237"/>
  <c r="AQ30" i="1237"/>
  <c r="AQ29" i="1237"/>
  <c r="AQ28" i="1237"/>
  <c r="AQ27" i="1237"/>
  <c r="AQ26" i="1237"/>
  <c r="AQ25" i="1237"/>
  <c r="AQ24" i="1237"/>
  <c r="AQ23" i="1237"/>
  <c r="AQ22" i="1237"/>
  <c r="AQ21" i="1237"/>
  <c r="AQ20" i="1237"/>
  <c r="AQ19" i="1237"/>
  <c r="AQ18" i="1237"/>
  <c r="AQ17" i="1237"/>
  <c r="AQ16" i="1237"/>
  <c r="AQ15" i="1237"/>
  <c r="AQ14" i="1237"/>
  <c r="AQ13" i="1237"/>
  <c r="AQ12" i="1237"/>
  <c r="AS11" i="1237"/>
  <c r="AQ11" i="1237"/>
  <c r="BC5" i="1237"/>
  <c r="I44" i="81" s="1"/>
  <c r="AX5" i="1237"/>
  <c r="AW5" i="1237"/>
  <c r="AV5" i="1237"/>
  <c r="Y5" i="1237"/>
  <c r="N5" i="1237"/>
  <c r="E5" i="1237"/>
  <c r="AK4" i="1237"/>
  <c r="Y4" i="1237"/>
  <c r="N4" i="1237"/>
  <c r="E4" i="1237"/>
  <c r="BJ5" i="1236"/>
  <c r="P43" i="81" s="1"/>
  <c r="BH5" i="1236"/>
  <c r="N43" i="81" s="1"/>
  <c r="BG5" i="1236"/>
  <c r="M43" i="81" s="1"/>
  <c r="BE5" i="1236"/>
  <c r="K43" i="81" s="1"/>
  <c r="BD5" i="1236"/>
  <c r="J43" i="81" s="1"/>
  <c r="BC5" i="1236"/>
  <c r="I43" i="81" s="1"/>
  <c r="BB5" i="1236"/>
  <c r="H43" i="81" s="1"/>
  <c r="BA5" i="1236"/>
  <c r="G43" i="81" s="1"/>
  <c r="AZ5" i="1236"/>
  <c r="F43" i="81" s="1"/>
  <c r="BK5" i="1236"/>
  <c r="Q43" i="81" s="1"/>
  <c r="BV5" i="1236"/>
  <c r="AB43" i="81" s="1"/>
  <c r="AQ34" i="1236"/>
  <c r="AQ33" i="1236"/>
  <c r="AQ32" i="1236"/>
  <c r="AQ31" i="1236"/>
  <c r="AQ30" i="1236"/>
  <c r="AQ29" i="1236"/>
  <c r="AQ28" i="1236"/>
  <c r="AQ27" i="1236"/>
  <c r="AQ26" i="1236"/>
  <c r="AQ25" i="1236"/>
  <c r="AQ24" i="1236"/>
  <c r="AQ23" i="1236"/>
  <c r="AQ22" i="1236"/>
  <c r="AQ21" i="1236"/>
  <c r="AQ20" i="1236"/>
  <c r="AQ19" i="1236"/>
  <c r="AQ18" i="1236"/>
  <c r="AQ17" i="1236"/>
  <c r="AQ16" i="1236"/>
  <c r="AQ15" i="1236"/>
  <c r="AQ14" i="1236"/>
  <c r="AQ13" i="1236"/>
  <c r="AQ12" i="1236"/>
  <c r="AS11" i="1236"/>
  <c r="AQ11" i="1236"/>
  <c r="BT5" i="1236"/>
  <c r="Z43" i="81" s="1"/>
  <c r="BS5" i="1236"/>
  <c r="Y43" i="81" s="1"/>
  <c r="BR5" i="1236"/>
  <c r="X43" i="81" s="1"/>
  <c r="AX5" i="1236"/>
  <c r="D43" i="81" s="1"/>
  <c r="AW5" i="1236"/>
  <c r="AV5" i="1236"/>
  <c r="Y5" i="1236"/>
  <c r="N5" i="1236"/>
  <c r="E5" i="1236"/>
  <c r="AK4" i="1236"/>
  <c r="Y4" i="1236"/>
  <c r="N4" i="1236"/>
  <c r="E4" i="1236"/>
  <c r="BF5" i="1235"/>
  <c r="L42" i="81" s="1"/>
  <c r="BE5" i="1235"/>
  <c r="K42" i="81" s="1"/>
  <c r="BD5" i="1235"/>
  <c r="J42" i="81" s="1"/>
  <c r="BV5" i="1235"/>
  <c r="AB42" i="81" s="1"/>
  <c r="AQ34" i="1235"/>
  <c r="AQ33" i="1235"/>
  <c r="AQ32" i="1235"/>
  <c r="AQ31" i="1235"/>
  <c r="AQ30" i="1235"/>
  <c r="AQ29" i="1235"/>
  <c r="AQ28" i="1235"/>
  <c r="AQ27" i="1235"/>
  <c r="AQ26" i="1235"/>
  <c r="AQ25" i="1235"/>
  <c r="AQ24" i="1235"/>
  <c r="AQ23" i="1235"/>
  <c r="AQ22" i="1235"/>
  <c r="AQ21" i="1235"/>
  <c r="AQ20" i="1235"/>
  <c r="AQ19" i="1235"/>
  <c r="AQ18" i="1235"/>
  <c r="AQ17" i="1235"/>
  <c r="AQ16" i="1235"/>
  <c r="AQ15" i="1235"/>
  <c r="AQ14" i="1235"/>
  <c r="AQ13" i="1235"/>
  <c r="AQ12" i="1235"/>
  <c r="AS11" i="1235"/>
  <c r="AQ11" i="1235"/>
  <c r="BP5" i="1235"/>
  <c r="V42" i="81" s="1"/>
  <c r="BO5" i="1235"/>
  <c r="U42" i="81" s="1"/>
  <c r="AX5" i="1235"/>
  <c r="D42" i="81" s="1"/>
  <c r="AW5" i="1235"/>
  <c r="AV5" i="1235"/>
  <c r="Y5" i="1235"/>
  <c r="N5" i="1235"/>
  <c r="E5" i="1235"/>
  <c r="AK4" i="1235"/>
  <c r="Y4" i="1235"/>
  <c r="N4" i="1235"/>
  <c r="E4" i="1235"/>
  <c r="BC5" i="1234"/>
  <c r="I41" i="81" s="1"/>
  <c r="BB5" i="1234"/>
  <c r="H41" i="81" s="1"/>
  <c r="BT5" i="1234"/>
  <c r="Z41" i="81" s="1"/>
  <c r="BO5" i="1234"/>
  <c r="U41" i="81" s="1"/>
  <c r="AQ34" i="1234"/>
  <c r="AQ33" i="1234"/>
  <c r="AQ32" i="1234"/>
  <c r="AQ31" i="1234"/>
  <c r="AQ30" i="1234"/>
  <c r="AQ29" i="1234"/>
  <c r="AQ28" i="1234"/>
  <c r="AQ27" i="1234"/>
  <c r="AQ26" i="1234"/>
  <c r="AQ25" i="1234"/>
  <c r="AQ24" i="1234"/>
  <c r="AQ23" i="1234"/>
  <c r="AQ22" i="1234"/>
  <c r="AQ21" i="1234"/>
  <c r="AQ20" i="1234"/>
  <c r="AQ19" i="1234"/>
  <c r="AQ18" i="1234"/>
  <c r="AQ17" i="1234"/>
  <c r="AQ16" i="1234"/>
  <c r="AQ15" i="1234"/>
  <c r="AQ14" i="1234"/>
  <c r="AQ13" i="1234"/>
  <c r="AQ12" i="1234"/>
  <c r="AS11" i="1234"/>
  <c r="AQ11" i="1234"/>
  <c r="BV5" i="1234"/>
  <c r="AB41" i="81" s="1"/>
  <c r="BH5" i="1234"/>
  <c r="N41" i="81" s="1"/>
  <c r="BD5" i="1234"/>
  <c r="J41" i="81" s="1"/>
  <c r="BA5" i="1234"/>
  <c r="G41" i="81" s="1"/>
  <c r="AX5" i="1234"/>
  <c r="D41" i="81" s="1"/>
  <c r="AW5" i="1234"/>
  <c r="AV5" i="1234"/>
  <c r="Y5" i="1234"/>
  <c r="N5" i="1234"/>
  <c r="E5" i="1234"/>
  <c r="AK4" i="1234"/>
  <c r="Y4" i="1234"/>
  <c r="N4" i="1234"/>
  <c r="E4" i="1234"/>
  <c r="BJ5" i="1233"/>
  <c r="P40" i="81" s="1"/>
  <c r="BE5" i="1233"/>
  <c r="K40" i="81" s="1"/>
  <c r="BD5" i="1233"/>
  <c r="J40" i="81" s="1"/>
  <c r="BC5" i="1233"/>
  <c r="I40" i="81" s="1"/>
  <c r="BB5" i="1233"/>
  <c r="H40" i="81" s="1"/>
  <c r="BA5" i="1233"/>
  <c r="G40" i="81" s="1"/>
  <c r="BV5" i="1233"/>
  <c r="AB40" i="81" s="1"/>
  <c r="BU5" i="1233"/>
  <c r="AA40" i="81" s="1"/>
  <c r="BT5" i="1233"/>
  <c r="Z40" i="81" s="1"/>
  <c r="AQ34" i="1233"/>
  <c r="AQ33" i="1233"/>
  <c r="AQ32" i="1233"/>
  <c r="AQ31" i="1233"/>
  <c r="AQ30" i="1233"/>
  <c r="AQ29" i="1233"/>
  <c r="AQ28" i="1233"/>
  <c r="AQ27" i="1233"/>
  <c r="AQ26" i="1233"/>
  <c r="AQ25" i="1233"/>
  <c r="AQ24" i="1233"/>
  <c r="AQ23" i="1233"/>
  <c r="AQ22" i="1233"/>
  <c r="AQ21" i="1233"/>
  <c r="AQ20" i="1233"/>
  <c r="AQ19" i="1233"/>
  <c r="AQ18" i="1233"/>
  <c r="AQ17" i="1233"/>
  <c r="AQ16" i="1233"/>
  <c r="AQ15" i="1233"/>
  <c r="AQ14" i="1233"/>
  <c r="AQ13" i="1233"/>
  <c r="AQ12" i="1233"/>
  <c r="AS11" i="1233"/>
  <c r="AQ11" i="1233"/>
  <c r="BS5" i="1233"/>
  <c r="Y40" i="81" s="1"/>
  <c r="BR5" i="1233"/>
  <c r="X40" i="81" s="1"/>
  <c r="BO5" i="1233"/>
  <c r="U40" i="81" s="1"/>
  <c r="BN5" i="1233"/>
  <c r="T40" i="81" s="1"/>
  <c r="AX5" i="1233"/>
  <c r="D40" i="81" s="1"/>
  <c r="AW5" i="1233"/>
  <c r="AV5" i="1233"/>
  <c r="Y5" i="1233"/>
  <c r="N5" i="1233"/>
  <c r="E5" i="1233"/>
  <c r="AK4" i="1233"/>
  <c r="Y4" i="1233"/>
  <c r="N4" i="1233"/>
  <c r="E4" i="1233"/>
  <c r="BD5" i="1232"/>
  <c r="J39" i="81" s="1"/>
  <c r="BC5" i="1232"/>
  <c r="I39" i="81" s="1"/>
  <c r="BV5" i="1232"/>
  <c r="AB39" i="81" s="1"/>
  <c r="AQ34" i="1232"/>
  <c r="AQ33" i="1232"/>
  <c r="AQ32" i="1232"/>
  <c r="AQ31" i="1232"/>
  <c r="AQ30" i="1232"/>
  <c r="AQ29" i="1232"/>
  <c r="AQ28" i="1232"/>
  <c r="AQ27" i="1232"/>
  <c r="AQ26" i="1232"/>
  <c r="AQ25" i="1232"/>
  <c r="AQ24" i="1232"/>
  <c r="AQ23" i="1232"/>
  <c r="AQ22" i="1232"/>
  <c r="AQ21" i="1232"/>
  <c r="AQ20" i="1232"/>
  <c r="AQ19" i="1232"/>
  <c r="AQ18" i="1232"/>
  <c r="AQ17" i="1232"/>
  <c r="AQ16" i="1232"/>
  <c r="AQ15" i="1232"/>
  <c r="AQ14" i="1232"/>
  <c r="AQ13" i="1232"/>
  <c r="AQ12" i="1232"/>
  <c r="AS11" i="1232"/>
  <c r="AQ11" i="1232"/>
  <c r="BT5" i="1232"/>
  <c r="Z39" i="81" s="1"/>
  <c r="BS5" i="1232"/>
  <c r="Y39" i="81" s="1"/>
  <c r="BR5" i="1232"/>
  <c r="X39" i="81" s="1"/>
  <c r="BQ5" i="1232"/>
  <c r="W39" i="81" s="1"/>
  <c r="BP5" i="1232"/>
  <c r="V39" i="81" s="1"/>
  <c r="BO5" i="1232"/>
  <c r="U39" i="81" s="1"/>
  <c r="AX5" i="1232"/>
  <c r="D39" i="81" s="1"/>
  <c r="AW5" i="1232"/>
  <c r="AV5" i="1232"/>
  <c r="Y5" i="1232"/>
  <c r="N5" i="1232"/>
  <c r="E5" i="1232"/>
  <c r="AK4" i="1232"/>
  <c r="Y4" i="1232"/>
  <c r="N4" i="1232"/>
  <c r="E4" i="1232"/>
  <c r="BI5" i="1231"/>
  <c r="O38" i="81" s="1"/>
  <c r="BH5" i="1231"/>
  <c r="N38" i="81" s="1"/>
  <c r="BG5" i="1231"/>
  <c r="M38" i="81" s="1"/>
  <c r="BE5" i="1231"/>
  <c r="K38" i="81" s="1"/>
  <c r="BD5" i="1231"/>
  <c r="J38" i="81" s="1"/>
  <c r="BC5" i="1231"/>
  <c r="I38" i="81" s="1"/>
  <c r="BB5" i="1231"/>
  <c r="H38" i="81" s="1"/>
  <c r="BA5" i="1231"/>
  <c r="G38" i="81" s="1"/>
  <c r="AZ5" i="1231"/>
  <c r="F38" i="81" s="1"/>
  <c r="AY5" i="1231"/>
  <c r="E38" i="81" s="1"/>
  <c r="AQ34" i="1231"/>
  <c r="AQ33" i="1231"/>
  <c r="AQ32" i="1231"/>
  <c r="AQ31" i="1231"/>
  <c r="AQ30" i="1231"/>
  <c r="AQ29" i="1231"/>
  <c r="AQ28" i="1231"/>
  <c r="AQ27" i="1231"/>
  <c r="AQ26" i="1231"/>
  <c r="AQ25" i="1231"/>
  <c r="AQ24" i="1231"/>
  <c r="AQ23" i="1231"/>
  <c r="AQ22" i="1231"/>
  <c r="AQ21" i="1231"/>
  <c r="AQ20" i="1231"/>
  <c r="AQ19" i="1231"/>
  <c r="AQ18" i="1231"/>
  <c r="AQ17" i="1231"/>
  <c r="AQ16" i="1231"/>
  <c r="AQ15" i="1231"/>
  <c r="AQ14" i="1231"/>
  <c r="AQ13" i="1231"/>
  <c r="AQ12" i="1231"/>
  <c r="AS11" i="1231"/>
  <c r="AQ11" i="1231"/>
  <c r="BF5" i="1231"/>
  <c r="L38" i="81" s="1"/>
  <c r="AX5" i="1231"/>
  <c r="D38" i="81" s="1"/>
  <c r="AW5" i="1231"/>
  <c r="AV5" i="1231"/>
  <c r="Y5" i="1231"/>
  <c r="N5" i="1231"/>
  <c r="E5" i="1231"/>
  <c r="AK4" i="1231"/>
  <c r="Y4" i="1231"/>
  <c r="N4" i="1231"/>
  <c r="E4" i="1231"/>
  <c r="BT5" i="1230"/>
  <c r="Z37" i="81" s="1"/>
  <c r="BP5" i="1230"/>
  <c r="V37" i="81" s="1"/>
  <c r="AQ34" i="1230"/>
  <c r="AQ33" i="1230"/>
  <c r="AQ32" i="1230"/>
  <c r="AQ31" i="1230"/>
  <c r="AQ30" i="1230"/>
  <c r="AQ29" i="1230"/>
  <c r="AQ28" i="1230"/>
  <c r="AQ27" i="1230"/>
  <c r="AQ26" i="1230"/>
  <c r="AQ25" i="1230"/>
  <c r="AQ24" i="1230"/>
  <c r="AQ23" i="1230"/>
  <c r="AQ22" i="1230"/>
  <c r="AQ21" i="1230"/>
  <c r="AQ20" i="1230"/>
  <c r="AQ19" i="1230"/>
  <c r="AQ18" i="1230"/>
  <c r="AQ17" i="1230"/>
  <c r="AQ16" i="1230"/>
  <c r="AQ15" i="1230"/>
  <c r="AQ14" i="1230"/>
  <c r="AQ13" i="1230"/>
  <c r="AQ12" i="1230"/>
  <c r="AS11" i="1230"/>
  <c r="AQ11" i="1230"/>
  <c r="BV5" i="1230"/>
  <c r="AB37" i="81" s="1"/>
  <c r="AX5" i="1230"/>
  <c r="D37" i="81" s="1"/>
  <c r="AW5" i="1230"/>
  <c r="AV5" i="1230"/>
  <c r="Y5" i="1230"/>
  <c r="N5" i="1230"/>
  <c r="E5" i="1230"/>
  <c r="AK4" i="1230"/>
  <c r="Y4" i="1230"/>
  <c r="N4" i="1230"/>
  <c r="E4" i="1230"/>
  <c r="BJ5" i="1229"/>
  <c r="P36" i="81" s="1"/>
  <c r="BF5" i="1229"/>
  <c r="L36" i="81" s="1"/>
  <c r="BE5" i="1229"/>
  <c r="K36" i="81" s="1"/>
  <c r="BD5" i="1229"/>
  <c r="J36" i="81" s="1"/>
  <c r="BC5" i="1229"/>
  <c r="I36" i="81" s="1"/>
  <c r="BB5" i="1229"/>
  <c r="H36" i="81" s="1"/>
  <c r="BN5" i="1229"/>
  <c r="T36" i="81" s="1"/>
  <c r="AZ5" i="1229"/>
  <c r="F36" i="81" s="1"/>
  <c r="BK5" i="1229"/>
  <c r="Q36" i="81" s="1"/>
  <c r="AQ34" i="1229"/>
  <c r="AQ33" i="1229"/>
  <c r="AQ32" i="1229"/>
  <c r="AQ31" i="1229"/>
  <c r="AQ30" i="1229"/>
  <c r="AQ29" i="1229"/>
  <c r="AQ28" i="1229"/>
  <c r="AQ27" i="1229"/>
  <c r="AQ26" i="1229"/>
  <c r="AQ25" i="1229"/>
  <c r="AQ24" i="1229"/>
  <c r="AQ23" i="1229"/>
  <c r="AQ22" i="1229"/>
  <c r="AQ21" i="1229"/>
  <c r="AQ20" i="1229"/>
  <c r="AQ19" i="1229"/>
  <c r="AQ18" i="1229"/>
  <c r="AQ17" i="1229"/>
  <c r="AQ16" i="1229"/>
  <c r="AQ15" i="1229"/>
  <c r="AQ14" i="1229"/>
  <c r="AQ13" i="1229"/>
  <c r="AQ12" i="1229"/>
  <c r="AS11" i="1229"/>
  <c r="AQ11" i="1229"/>
  <c r="BT5" i="1229"/>
  <c r="Z36" i="81" s="1"/>
  <c r="BH5" i="1229"/>
  <c r="N36" i="81" s="1"/>
  <c r="BG5" i="1229"/>
  <c r="M36" i="81" s="1"/>
  <c r="AX5" i="1229"/>
  <c r="D36" i="81" s="1"/>
  <c r="AW5" i="1229"/>
  <c r="AV5" i="1229"/>
  <c r="Y5" i="1229"/>
  <c r="N5" i="1229"/>
  <c r="E5" i="1229"/>
  <c r="AK4" i="1229"/>
  <c r="Y4" i="1229"/>
  <c r="N4" i="1229"/>
  <c r="E4" i="1229"/>
  <c r="BH5" i="1228"/>
  <c r="N35" i="81" s="1"/>
  <c r="BF5" i="1228"/>
  <c r="L35" i="81" s="1"/>
  <c r="BE5" i="1228"/>
  <c r="K35" i="81" s="1"/>
  <c r="BD5" i="1228"/>
  <c r="J35" i="81" s="1"/>
  <c r="BC5" i="1228"/>
  <c r="I35" i="81" s="1"/>
  <c r="AQ34" i="1228"/>
  <c r="AQ33" i="1228"/>
  <c r="AQ32" i="1228"/>
  <c r="AQ31" i="1228"/>
  <c r="AQ30" i="1228"/>
  <c r="AQ29" i="1228"/>
  <c r="AQ28" i="1228"/>
  <c r="AQ27" i="1228"/>
  <c r="AQ26" i="1228"/>
  <c r="AQ25" i="1228"/>
  <c r="AQ24" i="1228"/>
  <c r="AQ23" i="1228"/>
  <c r="AQ22" i="1228"/>
  <c r="AQ21" i="1228"/>
  <c r="AQ20" i="1228"/>
  <c r="AQ19" i="1228"/>
  <c r="AQ18" i="1228"/>
  <c r="AQ17" i="1228"/>
  <c r="AQ16" i="1228"/>
  <c r="AQ15" i="1228"/>
  <c r="AQ14" i="1228"/>
  <c r="AQ13" i="1228"/>
  <c r="AQ12" i="1228"/>
  <c r="AS11" i="1228"/>
  <c r="AQ11" i="1228"/>
  <c r="BI5" i="1228"/>
  <c r="O35" i="81" s="1"/>
  <c r="BG5" i="1228"/>
  <c r="M35" i="81" s="1"/>
  <c r="BA5" i="1228"/>
  <c r="G35" i="81" s="1"/>
  <c r="AX5" i="1228"/>
  <c r="D35" i="81" s="1"/>
  <c r="AW5" i="1228"/>
  <c r="AV5" i="1228"/>
  <c r="Y5" i="1228"/>
  <c r="N5" i="1228"/>
  <c r="E5" i="1228"/>
  <c r="AK4" i="1228"/>
  <c r="Y4" i="1228"/>
  <c r="N4" i="1228"/>
  <c r="E4" i="1228"/>
  <c r="BJ5" i="1227"/>
  <c r="P34" i="81" s="1"/>
  <c r="BI5" i="1227"/>
  <c r="O34" i="81" s="1"/>
  <c r="BB5" i="1227"/>
  <c r="H34" i="81" s="1"/>
  <c r="BA5" i="1227"/>
  <c r="G34" i="81" s="1"/>
  <c r="BV5" i="1227"/>
  <c r="AB34" i="81" s="1"/>
  <c r="BQ5" i="1227"/>
  <c r="W34" i="81" s="1"/>
  <c r="AQ34" i="1227"/>
  <c r="AQ33" i="1227"/>
  <c r="AQ32" i="1227"/>
  <c r="AQ31" i="1227"/>
  <c r="AQ30" i="1227"/>
  <c r="AQ29" i="1227"/>
  <c r="AQ28" i="1227"/>
  <c r="AQ27" i="1227"/>
  <c r="AQ26" i="1227"/>
  <c r="AQ25" i="1227"/>
  <c r="AQ24" i="1227"/>
  <c r="AQ23" i="1227"/>
  <c r="AQ22" i="1227"/>
  <c r="AQ21" i="1227"/>
  <c r="AQ20" i="1227"/>
  <c r="AQ19" i="1227"/>
  <c r="AQ18" i="1227"/>
  <c r="AQ17" i="1227"/>
  <c r="AQ16" i="1227"/>
  <c r="AQ15" i="1227"/>
  <c r="AQ14" i="1227"/>
  <c r="AQ13" i="1227"/>
  <c r="AQ12" i="1227"/>
  <c r="AS11" i="1227"/>
  <c r="AQ11" i="1227"/>
  <c r="BR5" i="1227"/>
  <c r="X34" i="81" s="1"/>
  <c r="BC5" i="1227"/>
  <c r="I34" i="81" s="1"/>
  <c r="AX5" i="1227"/>
  <c r="D34" i="81" s="1"/>
  <c r="AW5" i="1227"/>
  <c r="AV5" i="1227"/>
  <c r="Y5" i="1227"/>
  <c r="N5" i="1227"/>
  <c r="E5" i="1227"/>
  <c r="AK4" i="1227"/>
  <c r="Y4" i="1227"/>
  <c r="N4" i="1227"/>
  <c r="E4" i="1227"/>
  <c r="BJ5" i="1226"/>
  <c r="P33" i="81" s="1"/>
  <c r="BH5" i="1226"/>
  <c r="N33" i="81" s="1"/>
  <c r="BG5" i="1226"/>
  <c r="M33" i="81" s="1"/>
  <c r="BF5" i="1226"/>
  <c r="L33" i="81" s="1"/>
  <c r="BE5" i="1226"/>
  <c r="K33" i="81" s="1"/>
  <c r="BD5" i="1226"/>
  <c r="J33" i="81" s="1"/>
  <c r="BC5" i="1226"/>
  <c r="I33" i="81" s="1"/>
  <c r="BB5" i="1226"/>
  <c r="H33" i="81" s="1"/>
  <c r="BA5" i="1226"/>
  <c r="G33" i="81" s="1"/>
  <c r="AQ34" i="1226"/>
  <c r="AQ33" i="1226"/>
  <c r="AQ32" i="1226"/>
  <c r="AQ31" i="1226"/>
  <c r="AQ30" i="1226"/>
  <c r="AQ29" i="1226"/>
  <c r="AQ28" i="1226"/>
  <c r="AQ27" i="1226"/>
  <c r="AQ26" i="1226"/>
  <c r="AQ25" i="1226"/>
  <c r="AQ24" i="1226"/>
  <c r="AQ23" i="1226"/>
  <c r="AQ22" i="1226"/>
  <c r="AQ21" i="1226"/>
  <c r="AQ20" i="1226"/>
  <c r="AQ19" i="1226"/>
  <c r="AQ18" i="1226"/>
  <c r="AQ17" i="1226"/>
  <c r="AQ16" i="1226"/>
  <c r="AQ15" i="1226"/>
  <c r="AQ14" i="1226"/>
  <c r="AQ13" i="1226"/>
  <c r="AQ12" i="1226"/>
  <c r="AS11" i="1226"/>
  <c r="AQ11" i="1226"/>
  <c r="AX5" i="1226"/>
  <c r="D33" i="81" s="1"/>
  <c r="AW5" i="1226"/>
  <c r="AV5" i="1226"/>
  <c r="Y5" i="1226"/>
  <c r="N5" i="1226"/>
  <c r="E5" i="1226"/>
  <c r="AK4" i="1226"/>
  <c r="Y4" i="1226"/>
  <c r="N4" i="1226"/>
  <c r="E4" i="1226"/>
  <c r="AZ5" i="1225"/>
  <c r="F32" i="81" s="1"/>
  <c r="BK5" i="1225"/>
  <c r="Q32" i="81" s="1"/>
  <c r="BV5" i="1225"/>
  <c r="AB32" i="81" s="1"/>
  <c r="BT5" i="1225"/>
  <c r="Z32" i="81" s="1"/>
  <c r="BS5" i="1225"/>
  <c r="Y32" i="81" s="1"/>
  <c r="BR5" i="1225"/>
  <c r="X32" i="81" s="1"/>
  <c r="BQ5" i="1225"/>
  <c r="W32" i="81" s="1"/>
  <c r="BP5" i="1225"/>
  <c r="V32" i="81" s="1"/>
  <c r="BO5" i="1225"/>
  <c r="U32" i="81" s="1"/>
  <c r="AQ34" i="1225"/>
  <c r="AQ33" i="1225"/>
  <c r="AQ32" i="1225"/>
  <c r="AQ31" i="1225"/>
  <c r="AQ30" i="1225"/>
  <c r="AQ29" i="1225"/>
  <c r="AQ28" i="1225"/>
  <c r="AQ27" i="1225"/>
  <c r="AQ26" i="1225"/>
  <c r="AQ25" i="1225"/>
  <c r="AQ24" i="1225"/>
  <c r="AQ23" i="1225"/>
  <c r="AQ22" i="1225"/>
  <c r="AQ21" i="1225"/>
  <c r="AQ20" i="1225"/>
  <c r="AQ19" i="1225"/>
  <c r="AQ18" i="1225"/>
  <c r="AQ17" i="1225"/>
  <c r="AQ16" i="1225"/>
  <c r="AQ15" i="1225"/>
  <c r="AQ14" i="1225"/>
  <c r="AQ13" i="1225"/>
  <c r="AQ12" i="1225"/>
  <c r="AS11" i="1225"/>
  <c r="AQ11" i="1225"/>
  <c r="BH5" i="1225"/>
  <c r="N32" i="81" s="1"/>
  <c r="BG5" i="1225"/>
  <c r="M32" i="81" s="1"/>
  <c r="BF5" i="1225"/>
  <c r="L32" i="81" s="1"/>
  <c r="BE5" i="1225"/>
  <c r="K32" i="81" s="1"/>
  <c r="AX5" i="1225"/>
  <c r="D32" i="81" s="1"/>
  <c r="AW5" i="1225"/>
  <c r="AV5" i="1225"/>
  <c r="Y5" i="1225"/>
  <c r="N5" i="1225"/>
  <c r="E5" i="1225"/>
  <c r="AK4" i="1225"/>
  <c r="Y4" i="1225"/>
  <c r="N4" i="1225"/>
  <c r="E4" i="1225"/>
  <c r="BJ5" i="1224"/>
  <c r="P31" i="81" s="1"/>
  <c r="AQ34" i="1224"/>
  <c r="AQ33" i="1224"/>
  <c r="AQ32" i="1224"/>
  <c r="AQ31" i="1224"/>
  <c r="AQ30" i="1224"/>
  <c r="AQ29" i="1224"/>
  <c r="AQ28" i="1224"/>
  <c r="AQ27" i="1224"/>
  <c r="AQ26" i="1224"/>
  <c r="AQ25" i="1224"/>
  <c r="AQ24" i="1224"/>
  <c r="AQ23" i="1224"/>
  <c r="AQ22" i="1224"/>
  <c r="AQ21" i="1224"/>
  <c r="AQ20" i="1224"/>
  <c r="AQ19" i="1224"/>
  <c r="AQ18" i="1224"/>
  <c r="AQ17" i="1224"/>
  <c r="AQ16" i="1224"/>
  <c r="AQ15" i="1224"/>
  <c r="AQ14" i="1224"/>
  <c r="AQ13" i="1224"/>
  <c r="AQ12" i="1224"/>
  <c r="AS11" i="1224"/>
  <c r="AQ11" i="1224"/>
  <c r="BG5" i="1224"/>
  <c r="M31" i="81" s="1"/>
  <c r="BF5" i="1224"/>
  <c r="L31" i="81" s="1"/>
  <c r="BE5" i="1224"/>
  <c r="K31" i="81" s="1"/>
  <c r="BD5" i="1224"/>
  <c r="J31" i="81" s="1"/>
  <c r="AX5" i="1224"/>
  <c r="D31" i="81" s="1"/>
  <c r="AW5" i="1224"/>
  <c r="AV5" i="1224"/>
  <c r="Y5" i="1224"/>
  <c r="N5" i="1224"/>
  <c r="E5" i="1224"/>
  <c r="AK4" i="1224"/>
  <c r="Y4" i="1224"/>
  <c r="N4" i="1224"/>
  <c r="E4" i="1224"/>
  <c r="BJ5" i="1223"/>
  <c r="P30" i="81" s="1"/>
  <c r="BH5" i="1223"/>
  <c r="N30" i="81" s="1"/>
  <c r="BG5" i="1223"/>
  <c r="M30" i="81" s="1"/>
  <c r="BF5" i="1223"/>
  <c r="L30" i="81" s="1"/>
  <c r="BE5" i="1223"/>
  <c r="K30" i="81" s="1"/>
  <c r="BD5" i="1223"/>
  <c r="J30" i="81" s="1"/>
  <c r="BC5" i="1223"/>
  <c r="I30" i="81" s="1"/>
  <c r="BB5" i="1223"/>
  <c r="H30" i="81" s="1"/>
  <c r="BS5" i="1223"/>
  <c r="Y30" i="81" s="1"/>
  <c r="AQ34" i="1223"/>
  <c r="AQ33" i="1223"/>
  <c r="AQ32" i="1223"/>
  <c r="AQ31" i="1223"/>
  <c r="AQ30" i="1223"/>
  <c r="AQ29" i="1223"/>
  <c r="AQ28" i="1223"/>
  <c r="AQ27" i="1223"/>
  <c r="AQ26" i="1223"/>
  <c r="AQ25" i="1223"/>
  <c r="AQ24" i="1223"/>
  <c r="AQ23" i="1223"/>
  <c r="AQ22" i="1223"/>
  <c r="AQ21" i="1223"/>
  <c r="AQ20" i="1223"/>
  <c r="AQ19" i="1223"/>
  <c r="AQ18" i="1223"/>
  <c r="AQ17" i="1223"/>
  <c r="AQ16" i="1223"/>
  <c r="AQ15" i="1223"/>
  <c r="AQ14" i="1223"/>
  <c r="AQ13" i="1223"/>
  <c r="AQ12" i="1223"/>
  <c r="AS11" i="1223"/>
  <c r="AQ11" i="1223"/>
  <c r="BR5" i="1223"/>
  <c r="X30" i="81" s="1"/>
  <c r="BQ5" i="1223"/>
  <c r="W30" i="81" s="1"/>
  <c r="BP5" i="1223"/>
  <c r="V30" i="81" s="1"/>
  <c r="BO5" i="1223"/>
  <c r="U30" i="81" s="1"/>
  <c r="AX5" i="1223"/>
  <c r="D30" i="81" s="1"/>
  <c r="AW5" i="1223"/>
  <c r="AV5" i="1223"/>
  <c r="Y5" i="1223"/>
  <c r="N5" i="1223"/>
  <c r="E5" i="1223"/>
  <c r="AK4" i="1223"/>
  <c r="Y4" i="1223"/>
  <c r="N4" i="1223"/>
  <c r="E4" i="1223"/>
  <c r="BE5" i="1222"/>
  <c r="K29" i="81" s="1"/>
  <c r="BD5" i="1222"/>
  <c r="J29" i="81" s="1"/>
  <c r="BC5" i="1222"/>
  <c r="I29" i="81" s="1"/>
  <c r="BA5" i="1222"/>
  <c r="G29" i="81" s="1"/>
  <c r="AZ5" i="1222"/>
  <c r="F29" i="81" s="1"/>
  <c r="BK5" i="1222"/>
  <c r="Q29" i="81" s="1"/>
  <c r="BV5" i="1222"/>
  <c r="AB29" i="81" s="1"/>
  <c r="BT5" i="1222"/>
  <c r="Z29" i="81" s="1"/>
  <c r="BS5" i="1222"/>
  <c r="Y29" i="81" s="1"/>
  <c r="BO5" i="1222"/>
  <c r="U29" i="81" s="1"/>
  <c r="AQ34" i="1222"/>
  <c r="AQ33" i="1222"/>
  <c r="AQ32" i="1222"/>
  <c r="AQ31" i="1222"/>
  <c r="AQ30" i="1222"/>
  <c r="AQ29" i="1222"/>
  <c r="AQ28" i="1222"/>
  <c r="AQ27" i="1222"/>
  <c r="AQ26" i="1222"/>
  <c r="AQ25" i="1222"/>
  <c r="AQ24" i="1222"/>
  <c r="AQ23" i="1222"/>
  <c r="AQ22" i="1222"/>
  <c r="AQ21" i="1222"/>
  <c r="AQ20" i="1222"/>
  <c r="AQ19" i="1222"/>
  <c r="AQ18" i="1222"/>
  <c r="AQ17" i="1222"/>
  <c r="AQ16" i="1222"/>
  <c r="AQ15" i="1222"/>
  <c r="AQ14" i="1222"/>
  <c r="AQ13" i="1222"/>
  <c r="AQ12" i="1222"/>
  <c r="AS11" i="1222"/>
  <c r="AQ11" i="1222"/>
  <c r="BR5" i="1222"/>
  <c r="X29" i="81" s="1"/>
  <c r="BQ5" i="1222"/>
  <c r="W29" i="81" s="1"/>
  <c r="BP5" i="1222"/>
  <c r="V29" i="81" s="1"/>
  <c r="BN5" i="1222"/>
  <c r="T29" i="81" s="1"/>
  <c r="BM5" i="1222"/>
  <c r="S29" i="81" s="1"/>
  <c r="BL5" i="1222"/>
  <c r="R29" i="81" s="1"/>
  <c r="AX5" i="1222"/>
  <c r="D29" i="81" s="1"/>
  <c r="AW5" i="1222"/>
  <c r="AV5" i="1222"/>
  <c r="Y5" i="1222"/>
  <c r="N5" i="1222"/>
  <c r="E5" i="1222"/>
  <c r="AK4" i="1222"/>
  <c r="Y4" i="1222"/>
  <c r="N4" i="1222"/>
  <c r="E4" i="1222"/>
  <c r="BJ5" i="1221"/>
  <c r="P28" i="81" s="1"/>
  <c r="AQ34" i="1221"/>
  <c r="AQ33" i="1221"/>
  <c r="AQ32" i="1221"/>
  <c r="AQ31" i="1221"/>
  <c r="AQ30" i="1221"/>
  <c r="AQ29" i="1221"/>
  <c r="AQ28" i="1221"/>
  <c r="AQ27" i="1221"/>
  <c r="AQ26" i="1221"/>
  <c r="AQ25" i="1221"/>
  <c r="AQ24" i="1221"/>
  <c r="AQ23" i="1221"/>
  <c r="AQ22" i="1221"/>
  <c r="AQ21" i="1221"/>
  <c r="AQ20" i="1221"/>
  <c r="AQ19" i="1221"/>
  <c r="AQ18" i="1221"/>
  <c r="AQ17" i="1221"/>
  <c r="AQ16" i="1221"/>
  <c r="AQ15" i="1221"/>
  <c r="AQ14" i="1221"/>
  <c r="AQ13" i="1221"/>
  <c r="AQ12" i="1221"/>
  <c r="AS11" i="1221"/>
  <c r="AQ11" i="1221"/>
  <c r="BH5" i="1221"/>
  <c r="N28" i="81" s="1"/>
  <c r="AX5" i="1221"/>
  <c r="D28" i="81" s="1"/>
  <c r="AW5" i="1221"/>
  <c r="AV5" i="1221"/>
  <c r="Y5" i="1221"/>
  <c r="N5" i="1221"/>
  <c r="E5" i="1221"/>
  <c r="AK4" i="1221"/>
  <c r="Y4" i="1221"/>
  <c r="N4" i="1221"/>
  <c r="E4" i="1221"/>
  <c r="BJ5" i="1220"/>
  <c r="P27" i="81" s="1"/>
  <c r="BH5" i="1220"/>
  <c r="N27" i="81" s="1"/>
  <c r="BB5" i="1220"/>
  <c r="H27" i="81" s="1"/>
  <c r="BA5" i="1220"/>
  <c r="G27" i="81" s="1"/>
  <c r="AZ5" i="1220"/>
  <c r="F27" i="81" s="1"/>
  <c r="BK5" i="1220"/>
  <c r="Q27" i="81" s="1"/>
  <c r="BV5" i="1220"/>
  <c r="AB27" i="81" s="1"/>
  <c r="BU5" i="1220"/>
  <c r="AA27" i="81" s="1"/>
  <c r="BT5" i="1220"/>
  <c r="Z27" i="81" s="1"/>
  <c r="AQ34" i="1220"/>
  <c r="AQ33" i="1220"/>
  <c r="AQ32" i="1220"/>
  <c r="AQ31" i="1220"/>
  <c r="AQ30" i="1220"/>
  <c r="AQ29" i="1220"/>
  <c r="AQ28" i="1220"/>
  <c r="AQ27" i="1220"/>
  <c r="AQ26" i="1220"/>
  <c r="AQ25" i="1220"/>
  <c r="AQ24" i="1220"/>
  <c r="AQ23" i="1220"/>
  <c r="AQ22" i="1220"/>
  <c r="AQ21" i="1220"/>
  <c r="AQ20" i="1220"/>
  <c r="AQ19" i="1220"/>
  <c r="AQ18" i="1220"/>
  <c r="AQ17" i="1220"/>
  <c r="AQ16" i="1220"/>
  <c r="AQ15" i="1220"/>
  <c r="AQ14" i="1220"/>
  <c r="AQ13" i="1220"/>
  <c r="AQ12" i="1220"/>
  <c r="AS11" i="1220"/>
  <c r="AQ11" i="1220"/>
  <c r="BS5" i="1220"/>
  <c r="Y27" i="81" s="1"/>
  <c r="AX5" i="1220"/>
  <c r="D27" i="81" s="1"/>
  <c r="AW5" i="1220"/>
  <c r="AV5" i="1220"/>
  <c r="Y5" i="1220"/>
  <c r="N5" i="1220"/>
  <c r="E5" i="1220"/>
  <c r="AK4" i="1220"/>
  <c r="Y4" i="1220"/>
  <c r="N4" i="1220"/>
  <c r="E4" i="1220"/>
  <c r="BG5" i="1219"/>
  <c r="M26" i="81" s="1"/>
  <c r="BF5" i="1219"/>
  <c r="L26" i="81" s="1"/>
  <c r="BD5" i="1219"/>
  <c r="J26" i="81" s="1"/>
  <c r="BK5" i="1219"/>
  <c r="Q26" i="81" s="1"/>
  <c r="AQ34" i="1219"/>
  <c r="AQ33" i="1219"/>
  <c r="AQ32" i="1219"/>
  <c r="AQ31" i="1219"/>
  <c r="AQ30" i="1219"/>
  <c r="AQ29" i="1219"/>
  <c r="AQ28" i="1219"/>
  <c r="AQ27" i="1219"/>
  <c r="AQ26" i="1219"/>
  <c r="AQ25" i="1219"/>
  <c r="AQ24" i="1219"/>
  <c r="AQ23" i="1219"/>
  <c r="AQ22" i="1219"/>
  <c r="AQ21" i="1219"/>
  <c r="AQ20" i="1219"/>
  <c r="AQ19" i="1219"/>
  <c r="AQ18" i="1219"/>
  <c r="AQ17" i="1219"/>
  <c r="AQ16" i="1219"/>
  <c r="AQ15" i="1219"/>
  <c r="AQ14" i="1219"/>
  <c r="AQ13" i="1219"/>
  <c r="AQ12" i="1219"/>
  <c r="AS11" i="1219"/>
  <c r="AQ11" i="1219"/>
  <c r="BU5" i="1219"/>
  <c r="AA26" i="81" s="1"/>
  <c r="BT5" i="1219"/>
  <c r="Z26" i="81" s="1"/>
  <c r="BS5" i="1219"/>
  <c r="Y26" i="81" s="1"/>
  <c r="BR5" i="1219"/>
  <c r="X26" i="81" s="1"/>
  <c r="BH5" i="1219"/>
  <c r="N26" i="81" s="1"/>
  <c r="BC5" i="1219"/>
  <c r="I26" i="81" s="1"/>
  <c r="AX5" i="1219"/>
  <c r="D26" i="81" s="1"/>
  <c r="AW5" i="1219"/>
  <c r="AV5" i="1219"/>
  <c r="Y5" i="1219"/>
  <c r="N5" i="1219"/>
  <c r="E5" i="1219"/>
  <c r="AK4" i="1219"/>
  <c r="Y4" i="1219"/>
  <c r="N4" i="1219"/>
  <c r="E4" i="1219"/>
  <c r="AQ34" i="1218"/>
  <c r="AQ33" i="1218"/>
  <c r="AQ32" i="1218"/>
  <c r="AQ31" i="1218"/>
  <c r="AQ30" i="1218"/>
  <c r="AQ29" i="1218"/>
  <c r="AQ28" i="1218"/>
  <c r="AQ27" i="1218"/>
  <c r="AQ26" i="1218"/>
  <c r="AQ25" i="1218"/>
  <c r="AQ24" i="1218"/>
  <c r="AQ23" i="1218"/>
  <c r="AQ22" i="1218"/>
  <c r="AQ21" i="1218"/>
  <c r="AQ20" i="1218"/>
  <c r="AQ19" i="1218"/>
  <c r="AQ18" i="1218"/>
  <c r="AQ17" i="1218"/>
  <c r="AQ16" i="1218"/>
  <c r="AQ15" i="1218"/>
  <c r="AQ14" i="1218"/>
  <c r="AQ13" i="1218"/>
  <c r="AQ12" i="1218"/>
  <c r="AS11" i="1218"/>
  <c r="AQ11" i="1218"/>
  <c r="BR5" i="1218"/>
  <c r="X25" i="81" s="1"/>
  <c r="AX5" i="1218"/>
  <c r="D25" i="81" s="1"/>
  <c r="AW5" i="1218"/>
  <c r="AV5" i="1218"/>
  <c r="Y5" i="1218"/>
  <c r="N5" i="1218"/>
  <c r="E5" i="1218"/>
  <c r="AK4" i="1218"/>
  <c r="Y4" i="1218"/>
  <c r="N4" i="1218"/>
  <c r="E4" i="1218"/>
  <c r="BJ5" i="1217"/>
  <c r="P24" i="81" s="1"/>
  <c r="BG5" i="1217"/>
  <c r="M24" i="81" s="1"/>
  <c r="BF5" i="1217"/>
  <c r="L24" i="81" s="1"/>
  <c r="BT5" i="1217"/>
  <c r="Z24" i="81" s="1"/>
  <c r="AQ34" i="1217"/>
  <c r="AQ33" i="1217"/>
  <c r="AQ32" i="1217"/>
  <c r="AQ31" i="1217"/>
  <c r="AQ30" i="1217"/>
  <c r="AQ29" i="1217"/>
  <c r="AQ28" i="1217"/>
  <c r="AQ27" i="1217"/>
  <c r="AQ26" i="1217"/>
  <c r="AQ25" i="1217"/>
  <c r="AQ24" i="1217"/>
  <c r="AQ23" i="1217"/>
  <c r="AQ22" i="1217"/>
  <c r="AQ21" i="1217"/>
  <c r="AQ20" i="1217"/>
  <c r="AQ19" i="1217"/>
  <c r="AQ18" i="1217"/>
  <c r="AQ17" i="1217"/>
  <c r="AQ16" i="1217"/>
  <c r="AQ15" i="1217"/>
  <c r="AQ14" i="1217"/>
  <c r="AQ13" i="1217"/>
  <c r="AQ12" i="1217"/>
  <c r="AS11" i="1217"/>
  <c r="AQ11" i="1217"/>
  <c r="BE5" i="1217"/>
  <c r="K24" i="81" s="1"/>
  <c r="BD5" i="1217"/>
  <c r="J24" i="81" s="1"/>
  <c r="BC5" i="1217"/>
  <c r="I24" i="81" s="1"/>
  <c r="BA5" i="1217"/>
  <c r="G24" i="81" s="1"/>
  <c r="AX5" i="1217"/>
  <c r="D24" i="81" s="1"/>
  <c r="AW5" i="1217"/>
  <c r="AV5" i="1217"/>
  <c r="Y5" i="1217"/>
  <c r="N5" i="1217"/>
  <c r="E5" i="1217"/>
  <c r="AK4" i="1217"/>
  <c r="Y4" i="1217"/>
  <c r="N4" i="1217"/>
  <c r="E4" i="1217"/>
  <c r="BJ5" i="1216"/>
  <c r="P23" i="81" s="1"/>
  <c r="BF5" i="1216"/>
  <c r="L23" i="81" s="1"/>
  <c r="BD5" i="1216"/>
  <c r="J23" i="81" s="1"/>
  <c r="BB5" i="1216"/>
  <c r="H23" i="81" s="1"/>
  <c r="AZ5" i="1216"/>
  <c r="F23" i="81" s="1"/>
  <c r="BK5" i="1216"/>
  <c r="Q23" i="81" s="1"/>
  <c r="BV5" i="1216"/>
  <c r="AB23" i="81" s="1"/>
  <c r="BT5" i="1216"/>
  <c r="Z23" i="81" s="1"/>
  <c r="AQ34" i="1216"/>
  <c r="AQ33" i="1216"/>
  <c r="AQ32" i="1216"/>
  <c r="AQ31" i="1216"/>
  <c r="AQ30" i="1216"/>
  <c r="AQ29" i="1216"/>
  <c r="AQ28" i="1216"/>
  <c r="AQ27" i="1216"/>
  <c r="AQ26" i="1216"/>
  <c r="AQ25" i="1216"/>
  <c r="AQ24" i="1216"/>
  <c r="AQ23" i="1216"/>
  <c r="AQ22" i="1216"/>
  <c r="AQ21" i="1216"/>
  <c r="AQ20" i="1216"/>
  <c r="AQ19" i="1216"/>
  <c r="AQ18" i="1216"/>
  <c r="AQ17" i="1216"/>
  <c r="AQ16" i="1216"/>
  <c r="AQ15" i="1216"/>
  <c r="AQ14" i="1216"/>
  <c r="AQ13" i="1216"/>
  <c r="AQ12" i="1216"/>
  <c r="AS11" i="1216"/>
  <c r="AQ11" i="1216"/>
  <c r="BN5" i="1216"/>
  <c r="T23" i="81" s="1"/>
  <c r="BM5" i="1216"/>
  <c r="S23" i="81" s="1"/>
  <c r="BL5" i="1216"/>
  <c r="R23" i="81" s="1"/>
  <c r="BH5" i="1216"/>
  <c r="N23" i="81" s="1"/>
  <c r="AX5" i="1216"/>
  <c r="D23" i="81" s="1"/>
  <c r="AW5" i="1216"/>
  <c r="AV5" i="1216"/>
  <c r="Y5" i="1216"/>
  <c r="N5" i="1216"/>
  <c r="E5" i="1216"/>
  <c r="AK4" i="1216"/>
  <c r="Y4" i="1216"/>
  <c r="N4" i="1216"/>
  <c r="E4" i="1216"/>
  <c r="BA5" i="1215"/>
  <c r="G22" i="81" s="1"/>
  <c r="BS5" i="1215"/>
  <c r="Y22" i="81" s="1"/>
  <c r="BR5" i="1215"/>
  <c r="X22" i="81" s="1"/>
  <c r="BP5" i="1215"/>
  <c r="V22" i="81" s="1"/>
  <c r="AQ34" i="1215"/>
  <c r="AQ33" i="1215"/>
  <c r="AQ32" i="1215"/>
  <c r="AQ31" i="1215"/>
  <c r="AQ30" i="1215"/>
  <c r="AQ29" i="1215"/>
  <c r="AQ28" i="1215"/>
  <c r="AQ27" i="1215"/>
  <c r="AQ26" i="1215"/>
  <c r="AQ25" i="1215"/>
  <c r="AQ24" i="1215"/>
  <c r="AQ23" i="1215"/>
  <c r="AQ22" i="1215"/>
  <c r="AQ21" i="1215"/>
  <c r="AQ20" i="1215"/>
  <c r="AQ19" i="1215"/>
  <c r="AQ18" i="1215"/>
  <c r="AQ17" i="1215"/>
  <c r="AQ16" i="1215"/>
  <c r="AQ15" i="1215"/>
  <c r="AQ14" i="1215"/>
  <c r="AQ13" i="1215"/>
  <c r="AQ12" i="1215"/>
  <c r="AS11" i="1215"/>
  <c r="AQ11" i="1215"/>
  <c r="BV5" i="1215"/>
  <c r="AB22" i="81" s="1"/>
  <c r="BT5" i="1215"/>
  <c r="Z22" i="81" s="1"/>
  <c r="AX5" i="1215"/>
  <c r="D22" i="81" s="1"/>
  <c r="AW5" i="1215"/>
  <c r="AV5" i="1215"/>
  <c r="Y5" i="1215"/>
  <c r="N5" i="1215"/>
  <c r="E5" i="1215"/>
  <c r="AK4" i="1215"/>
  <c r="Y4" i="1215"/>
  <c r="N4" i="1215"/>
  <c r="E4" i="1215"/>
  <c r="BF5" i="1214"/>
  <c r="L21" i="81" s="1"/>
  <c r="BE5" i="1214"/>
  <c r="K21" i="81" s="1"/>
  <c r="BD5" i="1214"/>
  <c r="J21" i="81" s="1"/>
  <c r="BC5" i="1214"/>
  <c r="I21" i="81" s="1"/>
  <c r="BB5" i="1214"/>
  <c r="H21" i="81" s="1"/>
  <c r="BA5" i="1214"/>
  <c r="G21" i="81" s="1"/>
  <c r="AZ5" i="1214"/>
  <c r="F21" i="81" s="1"/>
  <c r="BK5" i="1214"/>
  <c r="Q21" i="81" s="1"/>
  <c r="AQ34" i="1214"/>
  <c r="AQ33" i="1214"/>
  <c r="AQ32" i="1214"/>
  <c r="AQ31" i="1214"/>
  <c r="AQ30" i="1214"/>
  <c r="AQ29" i="1214"/>
  <c r="AQ28" i="1214"/>
  <c r="AQ27" i="1214"/>
  <c r="AQ26" i="1214"/>
  <c r="AQ25" i="1214"/>
  <c r="AQ24" i="1214"/>
  <c r="AQ23" i="1214"/>
  <c r="AQ22" i="1214"/>
  <c r="AQ21" i="1214"/>
  <c r="AQ20" i="1214"/>
  <c r="AQ19" i="1214"/>
  <c r="AQ18" i="1214"/>
  <c r="AQ17" i="1214"/>
  <c r="AQ16" i="1214"/>
  <c r="AQ15" i="1214"/>
  <c r="AQ14" i="1214"/>
  <c r="AQ13" i="1214"/>
  <c r="AQ12" i="1214"/>
  <c r="AS11" i="1214"/>
  <c r="AQ11" i="1214"/>
  <c r="BV5" i="1214"/>
  <c r="AB21" i="81" s="1"/>
  <c r="BT5" i="1214"/>
  <c r="Z21" i="81" s="1"/>
  <c r="BS5" i="1214"/>
  <c r="Y21" i="81" s="1"/>
  <c r="BR5" i="1214"/>
  <c r="X21" i="81" s="1"/>
  <c r="BQ5" i="1214"/>
  <c r="W21" i="81" s="1"/>
  <c r="BP5" i="1214"/>
  <c r="V21" i="81" s="1"/>
  <c r="BO5" i="1214"/>
  <c r="U21" i="81" s="1"/>
  <c r="AX5" i="1214"/>
  <c r="D21" i="81" s="1"/>
  <c r="AW5" i="1214"/>
  <c r="AV5" i="1214"/>
  <c r="Y5" i="1214"/>
  <c r="N5" i="1214"/>
  <c r="E5" i="1214"/>
  <c r="AK4" i="1214"/>
  <c r="Y4" i="1214"/>
  <c r="N4" i="1214"/>
  <c r="E4" i="1214"/>
  <c r="AQ34" i="1213"/>
  <c r="AQ33" i="1213"/>
  <c r="AQ32" i="1213"/>
  <c r="AQ31" i="1213"/>
  <c r="AQ30" i="1213"/>
  <c r="AQ29" i="1213"/>
  <c r="AQ28" i="1213"/>
  <c r="AQ27" i="1213"/>
  <c r="AQ26" i="1213"/>
  <c r="AQ25" i="1213"/>
  <c r="AQ24" i="1213"/>
  <c r="AQ23" i="1213"/>
  <c r="AQ22" i="1213"/>
  <c r="AQ21" i="1213"/>
  <c r="AQ20" i="1213"/>
  <c r="AQ19" i="1213"/>
  <c r="AQ18" i="1213"/>
  <c r="AQ17" i="1213"/>
  <c r="AQ16" i="1213"/>
  <c r="AQ15" i="1213"/>
  <c r="AQ14" i="1213"/>
  <c r="AQ13" i="1213"/>
  <c r="AQ12" i="1213"/>
  <c r="AS11" i="1213"/>
  <c r="AQ11" i="1213"/>
  <c r="BO5" i="1213"/>
  <c r="U20" i="81" s="1"/>
  <c r="BD5" i="1213"/>
  <c r="J20" i="81" s="1"/>
  <c r="BC5" i="1213"/>
  <c r="I20" i="81" s="1"/>
  <c r="AX5" i="1213"/>
  <c r="D20" i="81" s="1"/>
  <c r="AW5" i="1213"/>
  <c r="AV5" i="1213"/>
  <c r="Y5" i="1213"/>
  <c r="N5" i="1213"/>
  <c r="E5" i="1213"/>
  <c r="AK4" i="1213"/>
  <c r="Y4" i="1213"/>
  <c r="N4" i="1213"/>
  <c r="E4" i="1213"/>
  <c r="BJ5" i="1212"/>
  <c r="P19" i="81" s="1"/>
  <c r="BA5" i="1212"/>
  <c r="G19" i="81" s="1"/>
  <c r="BK5" i="1212"/>
  <c r="Q19" i="81" s="1"/>
  <c r="BR5" i="1212"/>
  <c r="X19" i="81" s="1"/>
  <c r="BQ5" i="1212"/>
  <c r="W19" i="81" s="1"/>
  <c r="BP5" i="1212"/>
  <c r="V19" i="81" s="1"/>
  <c r="BO5" i="1212"/>
  <c r="U19" i="81" s="1"/>
  <c r="AQ34" i="1212"/>
  <c r="AQ33" i="1212"/>
  <c r="AQ32" i="1212"/>
  <c r="AQ31" i="1212"/>
  <c r="AQ30" i="1212"/>
  <c r="AQ29" i="1212"/>
  <c r="AQ28" i="1212"/>
  <c r="AQ27" i="1212"/>
  <c r="AQ26" i="1212"/>
  <c r="AQ25" i="1212"/>
  <c r="AQ24" i="1212"/>
  <c r="AQ23" i="1212"/>
  <c r="AQ22" i="1212"/>
  <c r="AQ21" i="1212"/>
  <c r="AQ20" i="1212"/>
  <c r="AQ19" i="1212"/>
  <c r="AQ18" i="1212"/>
  <c r="AQ17" i="1212"/>
  <c r="AQ16" i="1212"/>
  <c r="AQ15" i="1212"/>
  <c r="AQ14" i="1212"/>
  <c r="AQ13" i="1212"/>
  <c r="AQ12" i="1212"/>
  <c r="AS11" i="1212"/>
  <c r="AQ11" i="1212"/>
  <c r="BV5" i="1212"/>
  <c r="AB19" i="81" s="1"/>
  <c r="BT5" i="1212"/>
  <c r="Z19" i="81" s="1"/>
  <c r="BS5" i="1212"/>
  <c r="Y19" i="81" s="1"/>
  <c r="BG5" i="1212"/>
  <c r="M19" i="81" s="1"/>
  <c r="BE5" i="1212"/>
  <c r="K19" i="81" s="1"/>
  <c r="AZ5" i="1212"/>
  <c r="F19" i="81" s="1"/>
  <c r="AX5" i="1212"/>
  <c r="D19" i="81" s="1"/>
  <c r="AW5" i="1212"/>
  <c r="AV5" i="1212"/>
  <c r="Y5" i="1212"/>
  <c r="N5" i="1212"/>
  <c r="E5" i="1212"/>
  <c r="AK4" i="1212"/>
  <c r="Y4" i="1212"/>
  <c r="N4" i="1212"/>
  <c r="E4" i="1212"/>
  <c r="BR5" i="1211"/>
  <c r="X18" i="81" s="1"/>
  <c r="AQ34" i="1211"/>
  <c r="AQ33" i="1211"/>
  <c r="AQ32" i="1211"/>
  <c r="AQ31" i="1211"/>
  <c r="AQ30" i="1211"/>
  <c r="AQ29" i="1211"/>
  <c r="AQ28" i="1211"/>
  <c r="AQ27" i="1211"/>
  <c r="AQ26" i="1211"/>
  <c r="AQ25" i="1211"/>
  <c r="AQ24" i="1211"/>
  <c r="AQ23" i="1211"/>
  <c r="AQ22" i="1211"/>
  <c r="AQ21" i="1211"/>
  <c r="AQ20" i="1211"/>
  <c r="AQ19" i="1211"/>
  <c r="AQ18" i="1211"/>
  <c r="AQ17" i="1211"/>
  <c r="AQ16" i="1211"/>
  <c r="AQ15" i="1211"/>
  <c r="AQ14" i="1211"/>
  <c r="AQ13" i="1211"/>
  <c r="AQ12" i="1211"/>
  <c r="AS11" i="1211"/>
  <c r="AQ11" i="1211"/>
  <c r="AX5" i="1211"/>
  <c r="D18" i="81" s="1"/>
  <c r="AW5" i="1211"/>
  <c r="AV5" i="1211"/>
  <c r="Y5" i="1211"/>
  <c r="N5" i="1211"/>
  <c r="E5" i="1211"/>
  <c r="AK4" i="1211"/>
  <c r="Y4" i="1211"/>
  <c r="N4" i="1211"/>
  <c r="E4" i="1211"/>
  <c r="BJ5" i="1210"/>
  <c r="P17" i="81" s="1"/>
  <c r="BI5" i="1210"/>
  <c r="O17" i="81" s="1"/>
  <c r="BH5" i="1210"/>
  <c r="N17" i="81" s="1"/>
  <c r="BG5" i="1210"/>
  <c r="M17" i="81" s="1"/>
  <c r="BF5" i="1210"/>
  <c r="L17" i="81" s="1"/>
  <c r="BD5" i="1210"/>
  <c r="J17" i="81" s="1"/>
  <c r="AQ34" i="1210"/>
  <c r="AQ33" i="1210"/>
  <c r="AQ32" i="1210"/>
  <c r="AQ31" i="1210"/>
  <c r="AQ30" i="1210"/>
  <c r="AQ29" i="1210"/>
  <c r="AQ28" i="1210"/>
  <c r="AQ27" i="1210"/>
  <c r="AQ26" i="1210"/>
  <c r="AQ25" i="1210"/>
  <c r="AQ24" i="1210"/>
  <c r="AQ23" i="1210"/>
  <c r="AQ22" i="1210"/>
  <c r="AQ21" i="1210"/>
  <c r="AQ20" i="1210"/>
  <c r="AQ19" i="1210"/>
  <c r="AQ18" i="1210"/>
  <c r="AQ17" i="1210"/>
  <c r="AQ16" i="1210"/>
  <c r="AQ15" i="1210"/>
  <c r="AQ14" i="1210"/>
  <c r="AQ13" i="1210"/>
  <c r="AQ12" i="1210"/>
  <c r="AS11" i="1210"/>
  <c r="AQ11" i="1210"/>
  <c r="AX5" i="1210"/>
  <c r="D17" i="81" s="1"/>
  <c r="AW5" i="1210"/>
  <c r="AV5" i="1210"/>
  <c r="Y5" i="1210"/>
  <c r="N5" i="1210"/>
  <c r="E5" i="1210"/>
  <c r="AK4" i="1210"/>
  <c r="Y4" i="1210"/>
  <c r="N4" i="1210"/>
  <c r="E4" i="1210"/>
  <c r="BV5" i="1209"/>
  <c r="AB16" i="81" s="1"/>
  <c r="BT5" i="1209"/>
  <c r="Z16" i="81" s="1"/>
  <c r="AQ34" i="1209"/>
  <c r="AQ33" i="1209"/>
  <c r="AQ32" i="1209"/>
  <c r="AQ31" i="1209"/>
  <c r="AQ30" i="1209"/>
  <c r="AQ29" i="1209"/>
  <c r="AQ28" i="1209"/>
  <c r="AQ27" i="1209"/>
  <c r="AQ26" i="1209"/>
  <c r="AQ25" i="1209"/>
  <c r="AQ24" i="1209"/>
  <c r="AQ23" i="1209"/>
  <c r="AQ22" i="1209"/>
  <c r="AQ21" i="1209"/>
  <c r="AQ20" i="1209"/>
  <c r="AQ19" i="1209"/>
  <c r="AQ18" i="1209"/>
  <c r="AQ17" i="1209"/>
  <c r="AQ16" i="1209"/>
  <c r="AQ15" i="1209"/>
  <c r="AQ14" i="1209"/>
  <c r="AQ13" i="1209"/>
  <c r="AQ12" i="1209"/>
  <c r="AS11" i="1209"/>
  <c r="AQ11" i="1209"/>
  <c r="BU5" i="1209"/>
  <c r="AA16" i="81" s="1"/>
  <c r="BD5" i="1209"/>
  <c r="J16" i="81" s="1"/>
  <c r="BC5" i="1209"/>
  <c r="I16" i="81" s="1"/>
  <c r="AX5" i="1209"/>
  <c r="D16" i="81" s="1"/>
  <c r="AW5" i="1209"/>
  <c r="AV5" i="1209"/>
  <c r="Y5" i="1209"/>
  <c r="N5" i="1209"/>
  <c r="E5" i="1209"/>
  <c r="AK4" i="1209"/>
  <c r="Y4" i="1209"/>
  <c r="N4" i="1209"/>
  <c r="E4" i="1209"/>
  <c r="AQ34" i="1208"/>
  <c r="AQ33" i="1208"/>
  <c r="AQ32" i="1208"/>
  <c r="AQ31" i="1208"/>
  <c r="AQ30" i="1208"/>
  <c r="AQ29" i="1208"/>
  <c r="AQ28" i="1208"/>
  <c r="AQ27" i="1208"/>
  <c r="AQ26" i="1208"/>
  <c r="AQ25" i="1208"/>
  <c r="AQ24" i="1208"/>
  <c r="AQ23" i="1208"/>
  <c r="AQ22" i="1208"/>
  <c r="AQ21" i="1208"/>
  <c r="AQ20" i="1208"/>
  <c r="AQ19" i="1208"/>
  <c r="AQ18" i="1208"/>
  <c r="AQ17" i="1208"/>
  <c r="AQ16" i="1208"/>
  <c r="AQ15" i="1208"/>
  <c r="AQ14" i="1208"/>
  <c r="AQ13" i="1208"/>
  <c r="AQ12" i="1208"/>
  <c r="AS11" i="1208"/>
  <c r="AQ11" i="1208"/>
  <c r="BH5" i="1208"/>
  <c r="N15" i="81" s="1"/>
  <c r="AX5" i="1208"/>
  <c r="D15" i="81" s="1"/>
  <c r="AW5" i="1208"/>
  <c r="AV5" i="1208"/>
  <c r="Y5" i="1208"/>
  <c r="N5" i="1208"/>
  <c r="E5" i="1208"/>
  <c r="AK4" i="1208"/>
  <c r="Y4" i="1208"/>
  <c r="N4" i="1208"/>
  <c r="E4" i="1208"/>
  <c r="AQ34" i="1207"/>
  <c r="AQ33" i="1207"/>
  <c r="AQ32" i="1207"/>
  <c r="AQ31" i="1207"/>
  <c r="AQ30" i="1207"/>
  <c r="AQ29" i="1207"/>
  <c r="AQ28" i="1207"/>
  <c r="AQ27" i="1207"/>
  <c r="AQ26" i="1207"/>
  <c r="AQ25" i="1207"/>
  <c r="AQ24" i="1207"/>
  <c r="AQ23" i="1207"/>
  <c r="AQ22" i="1207"/>
  <c r="AQ21" i="1207"/>
  <c r="AQ20" i="1207"/>
  <c r="AQ19" i="1207"/>
  <c r="AQ18" i="1207"/>
  <c r="AQ17" i="1207"/>
  <c r="AQ16" i="1207"/>
  <c r="AQ15" i="1207"/>
  <c r="AQ14" i="1207"/>
  <c r="AQ13" i="1207"/>
  <c r="AQ12" i="1207"/>
  <c r="AS11" i="1207"/>
  <c r="AQ11" i="1207"/>
  <c r="AX5" i="1207"/>
  <c r="AW5" i="1207"/>
  <c r="AV5" i="1207"/>
  <c r="Y5" i="1207"/>
  <c r="N5" i="1207"/>
  <c r="E5" i="1207"/>
  <c r="AK4" i="1207"/>
  <c r="Y4" i="1207"/>
  <c r="N4" i="1207"/>
  <c r="E4" i="1207"/>
  <c r="BH5" i="1206"/>
  <c r="N13" i="81" s="1"/>
  <c r="BG5" i="1206"/>
  <c r="M13" i="81" s="1"/>
  <c r="BF5" i="1206"/>
  <c r="L13" i="81" s="1"/>
  <c r="BD5" i="1206"/>
  <c r="J13" i="81" s="1"/>
  <c r="AQ34" i="1206"/>
  <c r="AQ33" i="1206"/>
  <c r="AQ32" i="1206"/>
  <c r="AQ31" i="1206"/>
  <c r="AQ30" i="1206"/>
  <c r="AQ29" i="1206"/>
  <c r="AQ28" i="1206"/>
  <c r="AQ27" i="1206"/>
  <c r="AQ26" i="1206"/>
  <c r="AQ25" i="1206"/>
  <c r="AQ24" i="1206"/>
  <c r="AQ23" i="1206"/>
  <c r="AQ22" i="1206"/>
  <c r="AQ21" i="1206"/>
  <c r="AQ20" i="1206"/>
  <c r="AQ19" i="1206"/>
  <c r="AQ18" i="1206"/>
  <c r="AQ17" i="1206"/>
  <c r="AQ16" i="1206"/>
  <c r="AQ15" i="1206"/>
  <c r="AQ14" i="1206"/>
  <c r="AQ13" i="1206"/>
  <c r="AQ12" i="1206"/>
  <c r="AS11" i="1206"/>
  <c r="AQ11" i="1206"/>
  <c r="BR5" i="1206"/>
  <c r="X13" i="81" s="1"/>
  <c r="BP5" i="1206"/>
  <c r="V13" i="81" s="1"/>
  <c r="BO5" i="1206"/>
  <c r="U13" i="81" s="1"/>
  <c r="BL5" i="1206"/>
  <c r="R13" i="81" s="1"/>
  <c r="AX5" i="1206"/>
  <c r="D13" i="81" s="1"/>
  <c r="AW5" i="1206"/>
  <c r="AV5" i="1206"/>
  <c r="Y5" i="1206"/>
  <c r="N5" i="1206"/>
  <c r="E5" i="1206"/>
  <c r="AK4" i="1206"/>
  <c r="Y4" i="1206"/>
  <c r="N4" i="1206"/>
  <c r="E4" i="1206"/>
  <c r="AQ34" i="1205"/>
  <c r="AQ33" i="1205"/>
  <c r="AQ32" i="1205"/>
  <c r="AQ31" i="1205"/>
  <c r="AQ30" i="1205"/>
  <c r="AQ29" i="1205"/>
  <c r="AQ28" i="1205"/>
  <c r="AQ27" i="1205"/>
  <c r="AQ26" i="1205"/>
  <c r="AQ25" i="1205"/>
  <c r="AQ24" i="1205"/>
  <c r="AQ23" i="1205"/>
  <c r="AQ22" i="1205"/>
  <c r="AQ21" i="1205"/>
  <c r="AQ20" i="1205"/>
  <c r="AQ19" i="1205"/>
  <c r="AQ18" i="1205"/>
  <c r="AQ17" i="1205"/>
  <c r="AQ16" i="1205"/>
  <c r="AQ15" i="1205"/>
  <c r="AQ14" i="1205"/>
  <c r="AQ13" i="1205"/>
  <c r="AQ12" i="1205"/>
  <c r="AS11" i="1205"/>
  <c r="AQ11" i="1205"/>
  <c r="AX5" i="1205"/>
  <c r="D12" i="81" s="1"/>
  <c r="AW5" i="1205"/>
  <c r="AV5" i="1205"/>
  <c r="Y5" i="1205"/>
  <c r="N5" i="1205"/>
  <c r="E5" i="1205"/>
  <c r="AK4" i="1205"/>
  <c r="Y4" i="1205"/>
  <c r="N4" i="1205"/>
  <c r="E4" i="1205"/>
  <c r="BA5" i="1204"/>
  <c r="G11" i="81" s="1"/>
  <c r="AZ5" i="1204"/>
  <c r="F11" i="81" s="1"/>
  <c r="BK5" i="1204"/>
  <c r="Q11" i="81" s="1"/>
  <c r="BV5" i="1204"/>
  <c r="AB11" i="81" s="1"/>
  <c r="BT5" i="1204"/>
  <c r="Z11" i="81" s="1"/>
  <c r="BS5" i="1204"/>
  <c r="Y11" i="81" s="1"/>
  <c r="AQ34" i="1204"/>
  <c r="AQ33" i="1204"/>
  <c r="AQ32" i="1204"/>
  <c r="AQ31" i="1204"/>
  <c r="AQ30" i="1204"/>
  <c r="AQ29" i="1204"/>
  <c r="AQ28" i="1204"/>
  <c r="AQ27" i="1204"/>
  <c r="AQ26" i="1204"/>
  <c r="AQ25" i="1204"/>
  <c r="AQ24" i="1204"/>
  <c r="AQ23" i="1204"/>
  <c r="AQ22" i="1204"/>
  <c r="AQ21" i="1204"/>
  <c r="AQ20" i="1204"/>
  <c r="AQ19" i="1204"/>
  <c r="AQ18" i="1204"/>
  <c r="AQ17" i="1204"/>
  <c r="AQ16" i="1204"/>
  <c r="AQ15" i="1204"/>
  <c r="AQ14" i="1204"/>
  <c r="AQ13" i="1204"/>
  <c r="AQ12" i="1204"/>
  <c r="AS11" i="1204"/>
  <c r="AQ11" i="1204"/>
  <c r="BR5" i="1204"/>
  <c r="X11" i="81" s="1"/>
  <c r="BP5" i="1204"/>
  <c r="V11" i="81" s="1"/>
  <c r="BO5" i="1204"/>
  <c r="U11" i="81" s="1"/>
  <c r="AX5" i="1204"/>
  <c r="D11" i="81" s="1"/>
  <c r="AW5" i="1204"/>
  <c r="AV5" i="1204"/>
  <c r="Y5" i="1204"/>
  <c r="N5" i="1204"/>
  <c r="E5" i="1204"/>
  <c r="AK4" i="1204"/>
  <c r="Y4" i="1204"/>
  <c r="N4" i="1204"/>
  <c r="E4" i="1204"/>
  <c r="BJ5" i="1203"/>
  <c r="P10" i="81" s="1"/>
  <c r="BI5" i="1203"/>
  <c r="O10" i="81" s="1"/>
  <c r="BH5" i="1203"/>
  <c r="N10" i="81" s="1"/>
  <c r="BG5" i="1203"/>
  <c r="M10" i="81" s="1"/>
  <c r="BF5" i="1203"/>
  <c r="L10" i="81" s="1"/>
  <c r="BE5" i="1203"/>
  <c r="K10" i="81" s="1"/>
  <c r="BD5" i="1203"/>
  <c r="J10" i="81" s="1"/>
  <c r="BC5" i="1203"/>
  <c r="I10" i="81" s="1"/>
  <c r="BA5" i="1203"/>
  <c r="G10" i="81" s="1"/>
  <c r="BK5" i="1203"/>
  <c r="Q10" i="81" s="1"/>
  <c r="BV5" i="1203"/>
  <c r="AB10" i="81" s="1"/>
  <c r="AQ34" i="1203"/>
  <c r="AQ33" i="1203"/>
  <c r="AQ32" i="1203"/>
  <c r="AQ31" i="1203"/>
  <c r="AQ30" i="1203"/>
  <c r="AQ29" i="1203"/>
  <c r="AQ28" i="1203"/>
  <c r="AQ27" i="1203"/>
  <c r="AQ26" i="1203"/>
  <c r="AQ25" i="1203"/>
  <c r="AQ24" i="1203"/>
  <c r="AQ23" i="1203"/>
  <c r="AQ22" i="1203"/>
  <c r="AQ21" i="1203"/>
  <c r="AQ20" i="1203"/>
  <c r="AQ19" i="1203"/>
  <c r="AQ18" i="1203"/>
  <c r="AQ17" i="1203"/>
  <c r="AQ16" i="1203"/>
  <c r="AQ15" i="1203"/>
  <c r="AQ14" i="1203"/>
  <c r="AQ13" i="1203"/>
  <c r="AQ12" i="1203"/>
  <c r="AS11" i="1203"/>
  <c r="AQ11" i="1203"/>
  <c r="BR5" i="1203"/>
  <c r="X10" i="81" s="1"/>
  <c r="BQ5" i="1203"/>
  <c r="W10" i="81" s="1"/>
  <c r="AX5" i="1203"/>
  <c r="D10" i="81" s="1"/>
  <c r="AW5" i="1203"/>
  <c r="AV5" i="1203"/>
  <c r="Y5" i="1203"/>
  <c r="N5" i="1203"/>
  <c r="E5" i="1203"/>
  <c r="AK4" i="1203"/>
  <c r="Y4" i="1203"/>
  <c r="N4" i="1203"/>
  <c r="E4" i="1203"/>
  <c r="BK5" i="1243" l="1"/>
  <c r="Q50" i="81" s="1"/>
  <c r="BN5" i="1241"/>
  <c r="T48" i="81" s="1"/>
  <c r="BA5" i="1241"/>
  <c r="G48" i="81" s="1"/>
  <c r="BL5" i="1236"/>
  <c r="R43" i="81" s="1"/>
  <c r="BL5" i="1233"/>
  <c r="R40" i="81" s="1"/>
  <c r="BM5" i="1233"/>
  <c r="S40" i="81" s="1"/>
  <c r="BL5" i="1227"/>
  <c r="R34" i="81" s="1"/>
  <c r="BM5" i="1227"/>
  <c r="S34" i="81" s="1"/>
  <c r="BN5" i="1227"/>
  <c r="T34" i="81" s="1"/>
  <c r="BK5" i="1226"/>
  <c r="Q33" i="81" s="1"/>
  <c r="BM5" i="1224"/>
  <c r="S31" i="81" s="1"/>
  <c r="BN5" i="1224"/>
  <c r="T31" i="81" s="1"/>
  <c r="BL5" i="1224"/>
  <c r="R31" i="81" s="1"/>
  <c r="BK5" i="1221"/>
  <c r="Q28" i="81" s="1"/>
  <c r="BL5" i="1221"/>
  <c r="R28" i="81" s="1"/>
  <c r="BL5" i="1210"/>
  <c r="R17" i="81" s="1"/>
  <c r="AY5" i="1210"/>
  <c r="E17" i="81" s="1"/>
  <c r="BK5" i="1210"/>
  <c r="Q17" i="81" s="1"/>
  <c r="BL5" i="1238"/>
  <c r="R45" i="81" s="1"/>
  <c r="P81" i="81"/>
  <c r="AB81" i="81"/>
  <c r="Z81" i="81"/>
  <c r="N81" i="81"/>
  <c r="Y81" i="81"/>
  <c r="M81" i="81"/>
  <c r="X81" i="81"/>
  <c r="L81" i="81"/>
  <c r="V81" i="81"/>
  <c r="J81" i="81"/>
  <c r="U81" i="81"/>
  <c r="I81" i="81"/>
  <c r="W81" i="81"/>
  <c r="K81" i="81"/>
  <c r="O81" i="81"/>
  <c r="AA81" i="81"/>
  <c r="BL5" i="1244"/>
  <c r="R51" i="81" s="1"/>
  <c r="BN5" i="1230"/>
  <c r="T37" i="81" s="1"/>
  <c r="BL5" i="1230"/>
  <c r="R37" i="81" s="1"/>
  <c r="BM5" i="1230"/>
  <c r="S37" i="81" s="1"/>
  <c r="BN5" i="1219"/>
  <c r="T26" i="81" s="1"/>
  <c r="BM5" i="1219"/>
  <c r="S26" i="81" s="1"/>
  <c r="BM5" i="1215"/>
  <c r="S22" i="81" s="1"/>
  <c r="BK5" i="1215"/>
  <c r="Q22" i="81" s="1"/>
  <c r="BL5" i="1205"/>
  <c r="R12" i="81" s="1"/>
  <c r="BM5" i="1244"/>
  <c r="S51" i="81" s="1"/>
  <c r="BN5" i="1244"/>
  <c r="T51" i="81" s="1"/>
  <c r="AY5" i="1240"/>
  <c r="E47" i="81" s="1"/>
  <c r="BM5" i="1238"/>
  <c r="S45" i="81" s="1"/>
  <c r="BN5" i="1218"/>
  <c r="T25" i="81" s="1"/>
  <c r="BL5" i="1218"/>
  <c r="R25" i="81" s="1"/>
  <c r="BL5" i="1211"/>
  <c r="R18" i="81" s="1"/>
  <c r="BN5" i="1211"/>
  <c r="T18" i="81" s="1"/>
  <c r="BM5" i="1211"/>
  <c r="S18" i="81" s="1"/>
  <c r="BL5" i="1243"/>
  <c r="R50" i="81" s="1"/>
  <c r="BM5" i="1243"/>
  <c r="S50" i="81" s="1"/>
  <c r="AY5" i="1242"/>
  <c r="E49" i="81" s="1"/>
  <c r="BL5" i="1242"/>
  <c r="R49" i="81" s="1"/>
  <c r="BM5" i="1242"/>
  <c r="S49" i="81" s="1"/>
  <c r="BN5" i="1242"/>
  <c r="T49" i="81" s="1"/>
  <c r="AY5" i="1241"/>
  <c r="E48" i="81" s="1"/>
  <c r="BN5" i="1239"/>
  <c r="T46" i="81" s="1"/>
  <c r="AY5" i="1239"/>
  <c r="E46" i="81" s="1"/>
  <c r="BL5" i="1239"/>
  <c r="R46" i="81" s="1"/>
  <c r="BM5" i="1239"/>
  <c r="S46" i="81" s="1"/>
  <c r="BL5" i="1237"/>
  <c r="R44" i="81" s="1"/>
  <c r="BM5" i="1237"/>
  <c r="S44" i="81" s="1"/>
  <c r="BN5" i="1237"/>
  <c r="T44" i="81" s="1"/>
  <c r="BN5" i="1235"/>
  <c r="T42" i="81" s="1"/>
  <c r="BL5" i="1235"/>
  <c r="R42" i="81" s="1"/>
  <c r="BM5" i="1235"/>
  <c r="S42" i="81" s="1"/>
  <c r="BL5" i="1234"/>
  <c r="R41" i="81" s="1"/>
  <c r="BM5" i="1234"/>
  <c r="S41" i="81" s="1"/>
  <c r="BN5" i="1234"/>
  <c r="T41" i="81" s="1"/>
  <c r="AY5" i="1233"/>
  <c r="E40" i="81" s="1"/>
  <c r="BN5" i="1232"/>
  <c r="T39" i="81" s="1"/>
  <c r="BM5" i="1232"/>
  <c r="S39" i="81" s="1"/>
  <c r="BL5" i="1232"/>
  <c r="R39" i="81" s="1"/>
  <c r="BK5" i="1231"/>
  <c r="Q38" i="81" s="1"/>
  <c r="BL5" i="1231"/>
  <c r="R38" i="81" s="1"/>
  <c r="BL5" i="1229"/>
  <c r="R36" i="81" s="1"/>
  <c r="BN5" i="1228"/>
  <c r="T35" i="81" s="1"/>
  <c r="AY5" i="1228"/>
  <c r="E35" i="81" s="1"/>
  <c r="BL5" i="1228"/>
  <c r="R35" i="81" s="1"/>
  <c r="BM5" i="1228"/>
  <c r="S35" i="81" s="1"/>
  <c r="AY5" i="1227"/>
  <c r="E34" i="81" s="1"/>
  <c r="BN5" i="1226"/>
  <c r="T33" i="81" s="1"/>
  <c r="BL5" i="1226"/>
  <c r="R33" i="81" s="1"/>
  <c r="BM5" i="1226"/>
  <c r="S33" i="81" s="1"/>
  <c r="BL5" i="1225"/>
  <c r="R32" i="81" s="1"/>
  <c r="BN5" i="1225"/>
  <c r="T32" i="81" s="1"/>
  <c r="BM5" i="1225"/>
  <c r="S32" i="81" s="1"/>
  <c r="AY5" i="1224"/>
  <c r="E31" i="81" s="1"/>
  <c r="BN5" i="1223"/>
  <c r="T30" i="81" s="1"/>
  <c r="AY5" i="1223"/>
  <c r="E30" i="81" s="1"/>
  <c r="BL5" i="1223"/>
  <c r="R30" i="81" s="1"/>
  <c r="BM5" i="1223"/>
  <c r="S30" i="81" s="1"/>
  <c r="BM5" i="1221"/>
  <c r="S28" i="81" s="1"/>
  <c r="BN5" i="1221"/>
  <c r="T28" i="81" s="1"/>
  <c r="BL5" i="1220"/>
  <c r="R27" i="81" s="1"/>
  <c r="BM5" i="1220"/>
  <c r="S27" i="81" s="1"/>
  <c r="BN5" i="1220"/>
  <c r="T27" i="81" s="1"/>
  <c r="AY5" i="1220"/>
  <c r="E27" i="81" s="1"/>
  <c r="BL5" i="1219"/>
  <c r="R26" i="81" s="1"/>
  <c r="BM5" i="1218"/>
  <c r="S25" i="81" s="1"/>
  <c r="AY5" i="1217"/>
  <c r="E24" i="81" s="1"/>
  <c r="AZ5" i="1215"/>
  <c r="F22" i="81" s="1"/>
  <c r="F81" i="81" s="1"/>
  <c r="BL5" i="1215"/>
  <c r="R22" i="81" s="1"/>
  <c r="BN5" i="1215"/>
  <c r="T22" i="81" s="1"/>
  <c r="AY5" i="1214"/>
  <c r="E21" i="81" s="1"/>
  <c r="BL5" i="1214"/>
  <c r="R21" i="81" s="1"/>
  <c r="BM5" i="1214"/>
  <c r="S21" i="81" s="1"/>
  <c r="BN5" i="1214"/>
  <c r="T21" i="81" s="1"/>
  <c r="AY5" i="1212"/>
  <c r="E19" i="81" s="1"/>
  <c r="BM5" i="1212"/>
  <c r="S19" i="81" s="1"/>
  <c r="BL5" i="1212"/>
  <c r="R19" i="81" s="1"/>
  <c r="BN5" i="1212"/>
  <c r="T19" i="81" s="1"/>
  <c r="AY5" i="1211"/>
  <c r="E18" i="81" s="1"/>
  <c r="BN5" i="1210"/>
  <c r="T17" i="81" s="1"/>
  <c r="AY5" i="1209"/>
  <c r="E16" i="81" s="1"/>
  <c r="AY5" i="1207"/>
  <c r="E14" i="81" s="1"/>
  <c r="BL5" i="1207"/>
  <c r="R14" i="81" s="1"/>
  <c r="AY5" i="1206"/>
  <c r="E13" i="81" s="1"/>
  <c r="BM5" i="1205"/>
  <c r="S12" i="81" s="1"/>
  <c r="BN5" i="1205"/>
  <c r="T12" i="81" s="1"/>
  <c r="AY5" i="1205"/>
  <c r="E12" i="81" s="1"/>
  <c r="BM5" i="1204"/>
  <c r="S11" i="81" s="1"/>
  <c r="BL5" i="1204"/>
  <c r="R11" i="81" s="1"/>
  <c r="BN5" i="1204"/>
  <c r="T11" i="81" s="1"/>
  <c r="AY5" i="1204"/>
  <c r="E11" i="81" s="1"/>
  <c r="AY5" i="1244"/>
  <c r="E51" i="81" s="1"/>
  <c r="AY5" i="1243"/>
  <c r="E50" i="81" s="1"/>
  <c r="BN5" i="1240"/>
  <c r="T47" i="81" s="1"/>
  <c r="BL5" i="1240"/>
  <c r="R47" i="81" s="1"/>
  <c r="BM5" i="1240"/>
  <c r="S47" i="81" s="1"/>
  <c r="BN5" i="1238"/>
  <c r="T45" i="81" s="1"/>
  <c r="AY5" i="1238"/>
  <c r="E45" i="81" s="1"/>
  <c r="AY5" i="1237"/>
  <c r="E44" i="81" s="1"/>
  <c r="BN5" i="1236"/>
  <c r="T43" i="81" s="1"/>
  <c r="AY5" i="1236"/>
  <c r="E43" i="81" s="1"/>
  <c r="AY5" i="1235"/>
  <c r="E42" i="81" s="1"/>
  <c r="AY5" i="1234"/>
  <c r="E41" i="81" s="1"/>
  <c r="AY5" i="1232"/>
  <c r="E39" i="81" s="1"/>
  <c r="BM5" i="1231"/>
  <c r="S38" i="81" s="1"/>
  <c r="BN5" i="1231"/>
  <c r="T38" i="81" s="1"/>
  <c r="AY5" i="1230"/>
  <c r="E37" i="81" s="1"/>
  <c r="BM5" i="1229"/>
  <c r="S36" i="81" s="1"/>
  <c r="BA5" i="1229"/>
  <c r="G36" i="81" s="1"/>
  <c r="G81" i="81" s="1"/>
  <c r="AY5" i="1229"/>
  <c r="E36" i="81" s="1"/>
  <c r="AY5" i="1225"/>
  <c r="E32" i="81" s="1"/>
  <c r="AY5" i="1222"/>
  <c r="E29" i="81" s="1"/>
  <c r="AY5" i="1219"/>
  <c r="E26" i="81" s="1"/>
  <c r="AY5" i="1218"/>
  <c r="E25" i="81" s="1"/>
  <c r="BL5" i="1217"/>
  <c r="R24" i="81" s="1"/>
  <c r="BM5" i="1217"/>
  <c r="S24" i="81" s="1"/>
  <c r="BN5" i="1217"/>
  <c r="T24" i="81" s="1"/>
  <c r="AY5" i="1216"/>
  <c r="E23" i="81" s="1"/>
  <c r="AY5" i="1215"/>
  <c r="E22" i="81" s="1"/>
  <c r="BL5" i="1213"/>
  <c r="R20" i="81" s="1"/>
  <c r="BN5" i="1213"/>
  <c r="T20" i="81" s="1"/>
  <c r="BM5" i="1213"/>
  <c r="S20" i="81" s="1"/>
  <c r="AY5" i="1213"/>
  <c r="E20" i="81" s="1"/>
  <c r="BL5" i="1209"/>
  <c r="R16" i="81" s="1"/>
  <c r="BM5" i="1209"/>
  <c r="S16" i="81" s="1"/>
  <c r="BN5" i="1209"/>
  <c r="T16" i="81" s="1"/>
  <c r="BL5" i="1208"/>
  <c r="R15" i="81" s="1"/>
  <c r="BM5" i="1208"/>
  <c r="S15" i="81" s="1"/>
  <c r="BN5" i="1208"/>
  <c r="T15" i="81" s="1"/>
  <c r="AY5" i="1208"/>
  <c r="E15" i="81" s="1"/>
  <c r="BM5" i="1207"/>
  <c r="S14" i="81" s="1"/>
  <c r="BN5" i="1207"/>
  <c r="T14" i="81" s="1"/>
  <c r="BM5" i="1206"/>
  <c r="S13" i="81" s="1"/>
  <c r="BN5" i="1206"/>
  <c r="T13" i="81" s="1"/>
  <c r="BM5" i="1203"/>
  <c r="S10" i="81" s="1"/>
  <c r="BN5" i="1203"/>
  <c r="T10" i="81" s="1"/>
  <c r="AY5" i="1203"/>
  <c r="E10" i="81" s="1"/>
  <c r="BL5" i="1203"/>
  <c r="R10" i="81" s="1"/>
  <c r="P4" i="1202"/>
  <c r="J4" i="1202"/>
  <c r="E4" i="1202"/>
  <c r="U3" i="1202"/>
  <c r="P3" i="1202"/>
  <c r="J3" i="1202"/>
  <c r="E3" i="1202"/>
  <c r="T2" i="1202"/>
  <c r="P4" i="1201"/>
  <c r="J4" i="1201"/>
  <c r="E4" i="1201"/>
  <c r="U3" i="1201"/>
  <c r="P3" i="1201"/>
  <c r="J3" i="1201"/>
  <c r="E3" i="1201"/>
  <c r="T2" i="1201"/>
  <c r="P4" i="1200"/>
  <c r="J4" i="1200"/>
  <c r="E4" i="1200"/>
  <c r="U3" i="1200"/>
  <c r="P3" i="1200"/>
  <c r="J3" i="1200"/>
  <c r="E3" i="1200"/>
  <c r="T2" i="1200"/>
  <c r="P4" i="1199"/>
  <c r="J4" i="1199"/>
  <c r="E4" i="1199"/>
  <c r="U3" i="1199"/>
  <c r="P3" i="1199"/>
  <c r="J3" i="1199"/>
  <c r="E3" i="1199"/>
  <c r="T2" i="1199"/>
  <c r="P4" i="1198"/>
  <c r="J4" i="1198"/>
  <c r="E4" i="1198"/>
  <c r="U3" i="1198"/>
  <c r="P3" i="1198"/>
  <c r="J3" i="1198"/>
  <c r="E3" i="1198"/>
  <c r="T2" i="1198"/>
  <c r="P4" i="1197"/>
  <c r="J4" i="1197"/>
  <c r="E4" i="1197"/>
  <c r="U3" i="1197"/>
  <c r="P3" i="1197"/>
  <c r="J3" i="1197"/>
  <c r="E3" i="1197"/>
  <c r="T2" i="1197"/>
  <c r="P4" i="1196"/>
  <c r="J4" i="1196"/>
  <c r="E4" i="1196"/>
  <c r="U3" i="1196"/>
  <c r="P3" i="1196"/>
  <c r="J3" i="1196"/>
  <c r="E3" i="1196"/>
  <c r="T2" i="1196"/>
  <c r="P4" i="1195"/>
  <c r="J4" i="1195"/>
  <c r="E4" i="1195"/>
  <c r="U3" i="1195"/>
  <c r="P3" i="1195"/>
  <c r="J3" i="1195"/>
  <c r="E3" i="1195"/>
  <c r="T2" i="1195"/>
  <c r="P4" i="1194"/>
  <c r="J4" i="1194"/>
  <c r="E4" i="1194"/>
  <c r="U3" i="1194"/>
  <c r="P3" i="1194"/>
  <c r="J3" i="1194"/>
  <c r="E3" i="1194"/>
  <c r="T2" i="1194"/>
  <c r="P4" i="1193"/>
  <c r="J4" i="1193"/>
  <c r="E4" i="1193"/>
  <c r="U3" i="1193"/>
  <c r="P3" i="1193"/>
  <c r="J3" i="1193"/>
  <c r="E3" i="1193"/>
  <c r="T2" i="1193"/>
  <c r="P4" i="1192"/>
  <c r="J4" i="1192"/>
  <c r="E4" i="1192"/>
  <c r="U3" i="1192"/>
  <c r="P3" i="1192"/>
  <c r="J3" i="1192"/>
  <c r="E3" i="1192"/>
  <c r="T2" i="1192"/>
  <c r="P4" i="1191"/>
  <c r="J4" i="1191"/>
  <c r="E4" i="1191"/>
  <c r="U3" i="1191"/>
  <c r="P3" i="1191"/>
  <c r="J3" i="1191"/>
  <c r="E3" i="1191"/>
  <c r="T2" i="1191"/>
  <c r="P4" i="1190"/>
  <c r="J4" i="1190"/>
  <c r="E4" i="1190"/>
  <c r="U3" i="1190"/>
  <c r="P3" i="1190"/>
  <c r="J3" i="1190"/>
  <c r="E3" i="1190"/>
  <c r="T2" i="1190"/>
  <c r="P4" i="1189"/>
  <c r="J4" i="1189"/>
  <c r="E4" i="1189"/>
  <c r="U3" i="1189"/>
  <c r="P3" i="1189"/>
  <c r="J3" i="1189"/>
  <c r="E3" i="1189"/>
  <c r="T2" i="1189"/>
  <c r="P4" i="1188"/>
  <c r="J4" i="1188"/>
  <c r="E4" i="1188"/>
  <c r="U3" i="1188"/>
  <c r="P3" i="1188"/>
  <c r="J3" i="1188"/>
  <c r="E3" i="1188"/>
  <c r="T2" i="1188"/>
  <c r="P4" i="1187"/>
  <c r="J4" i="1187"/>
  <c r="E4" i="1187"/>
  <c r="U3" i="1187"/>
  <c r="P3" i="1187"/>
  <c r="J3" i="1187"/>
  <c r="E3" i="1187"/>
  <c r="T2" i="1187"/>
  <c r="P4" i="1186"/>
  <c r="J4" i="1186"/>
  <c r="E4" i="1186"/>
  <c r="U3" i="1186"/>
  <c r="P3" i="1186"/>
  <c r="J3" i="1186"/>
  <c r="E3" i="1186"/>
  <c r="T2" i="1186"/>
  <c r="P4" i="1185"/>
  <c r="J4" i="1185"/>
  <c r="E4" i="1185"/>
  <c r="U3" i="1185"/>
  <c r="P3" i="1185"/>
  <c r="J3" i="1185"/>
  <c r="E3" i="1185"/>
  <c r="T2" i="1185"/>
  <c r="P4" i="1184"/>
  <c r="J4" i="1184"/>
  <c r="E4" i="1184"/>
  <c r="U3" i="1184"/>
  <c r="P3" i="1184"/>
  <c r="J3" i="1184"/>
  <c r="E3" i="1184"/>
  <c r="T2" i="1184"/>
  <c r="P4" i="1183"/>
  <c r="J4" i="1183"/>
  <c r="E4" i="1183"/>
  <c r="U3" i="1183"/>
  <c r="P3" i="1183"/>
  <c r="J3" i="1183"/>
  <c r="E3" i="1183"/>
  <c r="T2" i="1183"/>
  <c r="P4" i="1182"/>
  <c r="J4" i="1182"/>
  <c r="E4" i="1182"/>
  <c r="U3" i="1182"/>
  <c r="P3" i="1182"/>
  <c r="J3" i="1182"/>
  <c r="E3" i="1182"/>
  <c r="T2" i="1182"/>
  <c r="P4" i="1181"/>
  <c r="J4" i="1181"/>
  <c r="E4" i="1181"/>
  <c r="U3" i="1181"/>
  <c r="P3" i="1181"/>
  <c r="J3" i="1181"/>
  <c r="E3" i="1181"/>
  <c r="T2" i="1181"/>
  <c r="P4" i="1180"/>
  <c r="J4" i="1180"/>
  <c r="E4" i="1180"/>
  <c r="U3" i="1180"/>
  <c r="P3" i="1180"/>
  <c r="J3" i="1180"/>
  <c r="E3" i="1180"/>
  <c r="T2" i="1180"/>
  <c r="P4" i="1179"/>
  <c r="J4" i="1179"/>
  <c r="E4" i="1179"/>
  <c r="U3" i="1179"/>
  <c r="P3" i="1179"/>
  <c r="J3" i="1179"/>
  <c r="E3" i="1179"/>
  <c r="T2" i="1179"/>
  <c r="P4" i="1178"/>
  <c r="J4" i="1178"/>
  <c r="E4" i="1178"/>
  <c r="U3" i="1178"/>
  <c r="P3" i="1178"/>
  <c r="J3" i="1178"/>
  <c r="E3" i="1178"/>
  <c r="T2" i="1178"/>
  <c r="P4" i="1177"/>
  <c r="J4" i="1177"/>
  <c r="E4" i="1177"/>
  <c r="U3" i="1177"/>
  <c r="P3" i="1177"/>
  <c r="J3" i="1177"/>
  <c r="E3" i="1177"/>
  <c r="T2" i="1177"/>
  <c r="P4" i="1176"/>
  <c r="J4" i="1176"/>
  <c r="E4" i="1176"/>
  <c r="U3" i="1176"/>
  <c r="P3" i="1176"/>
  <c r="J3" i="1176"/>
  <c r="E3" i="1176"/>
  <c r="T2" i="1176"/>
  <c r="P4" i="1175"/>
  <c r="J4" i="1175"/>
  <c r="E4" i="1175"/>
  <c r="U3" i="1175"/>
  <c r="P3" i="1175"/>
  <c r="J3" i="1175"/>
  <c r="E3" i="1175"/>
  <c r="T2" i="1175"/>
  <c r="P4" i="1174"/>
  <c r="J4" i="1174"/>
  <c r="E4" i="1174"/>
  <c r="U3" i="1174"/>
  <c r="P3" i="1174"/>
  <c r="J3" i="1174"/>
  <c r="E3" i="1174"/>
  <c r="T2" i="1174"/>
  <c r="P4" i="1173"/>
  <c r="J4" i="1173"/>
  <c r="E4" i="1173"/>
  <c r="U3" i="1173"/>
  <c r="P3" i="1173"/>
  <c r="J3" i="1173"/>
  <c r="E3" i="1173"/>
  <c r="T2" i="1173"/>
  <c r="P4" i="1172"/>
  <c r="J4" i="1172"/>
  <c r="E4" i="1172"/>
  <c r="U3" i="1172"/>
  <c r="P3" i="1172"/>
  <c r="J3" i="1172"/>
  <c r="E3" i="1172"/>
  <c r="T2" i="1172"/>
  <c r="P4" i="1171"/>
  <c r="J4" i="1171"/>
  <c r="E4" i="1171"/>
  <c r="U3" i="1171"/>
  <c r="P3" i="1171"/>
  <c r="J3" i="1171"/>
  <c r="E3" i="1171"/>
  <c r="T2" i="1171"/>
  <c r="P4" i="1170"/>
  <c r="J4" i="1170"/>
  <c r="E4" i="1170"/>
  <c r="U3" i="1170"/>
  <c r="P3" i="1170"/>
  <c r="J3" i="1170"/>
  <c r="E3" i="1170"/>
  <c r="T2" i="1170"/>
  <c r="P4" i="1169"/>
  <c r="J4" i="1169"/>
  <c r="E4" i="1169"/>
  <c r="U3" i="1169"/>
  <c r="P3" i="1169"/>
  <c r="J3" i="1169"/>
  <c r="E3" i="1169"/>
  <c r="T2" i="1169"/>
  <c r="P4" i="1168"/>
  <c r="J4" i="1168"/>
  <c r="E4" i="1168"/>
  <c r="U3" i="1168"/>
  <c r="P3" i="1168"/>
  <c r="J3" i="1168"/>
  <c r="E3" i="1168"/>
  <c r="T2" i="1168"/>
  <c r="P4" i="1167"/>
  <c r="J4" i="1167"/>
  <c r="E4" i="1167"/>
  <c r="U3" i="1167"/>
  <c r="P3" i="1167"/>
  <c r="J3" i="1167"/>
  <c r="E3" i="1167"/>
  <c r="T2" i="1167"/>
  <c r="P4" i="1166"/>
  <c r="J4" i="1166"/>
  <c r="E4" i="1166"/>
  <c r="U3" i="1166"/>
  <c r="P3" i="1166"/>
  <c r="J3" i="1166"/>
  <c r="E3" i="1166"/>
  <c r="T2" i="1166"/>
  <c r="P4" i="1165"/>
  <c r="J4" i="1165"/>
  <c r="E4" i="1165"/>
  <c r="U3" i="1165"/>
  <c r="P3" i="1165"/>
  <c r="J3" i="1165"/>
  <c r="E3" i="1165"/>
  <c r="T2" i="1165"/>
  <c r="P4" i="1164"/>
  <c r="J4" i="1164"/>
  <c r="E4" i="1164"/>
  <c r="U3" i="1164"/>
  <c r="P3" i="1164"/>
  <c r="J3" i="1164"/>
  <c r="E3" i="1164"/>
  <c r="T2" i="1164"/>
  <c r="P4" i="1163"/>
  <c r="J4" i="1163"/>
  <c r="E4" i="1163"/>
  <c r="U3" i="1163"/>
  <c r="P3" i="1163"/>
  <c r="J3" i="1163"/>
  <c r="E3" i="1163"/>
  <c r="T2" i="1163"/>
  <c r="P4" i="1162"/>
  <c r="J4" i="1162"/>
  <c r="E4" i="1162"/>
  <c r="U3" i="1162"/>
  <c r="P3" i="1162"/>
  <c r="J3" i="1162"/>
  <c r="E3" i="1162"/>
  <c r="T2" i="1162"/>
  <c r="E10" i="58"/>
  <c r="D11" i="58" s="1"/>
  <c r="E11" i="58" s="1"/>
  <c r="D12" i="58" s="1"/>
  <c r="E12" i="58" s="1"/>
  <c r="D13" i="58" s="1"/>
  <c r="E13" i="58" s="1"/>
  <c r="D14" i="58" s="1"/>
  <c r="E14" i="58" s="1"/>
  <c r="D15" i="58" s="1"/>
  <c r="E15" i="58" s="1"/>
  <c r="D16" i="58" s="1"/>
  <c r="E16" i="58" s="1"/>
  <c r="D17" i="58" s="1"/>
  <c r="E17" i="58" s="1"/>
  <c r="D18" i="58" s="1"/>
  <c r="E18" i="58" s="1"/>
  <c r="D19" i="58" s="1"/>
  <c r="E19" i="58" s="1"/>
  <c r="D20" i="58" s="1"/>
  <c r="E20" i="58" s="1"/>
  <c r="D21" i="58" s="1"/>
  <c r="E21" i="58" s="1"/>
  <c r="D22" i="58" s="1"/>
  <c r="E22" i="58" s="1"/>
  <c r="D23" i="58" s="1"/>
  <c r="E23" i="58" s="1"/>
  <c r="D24" i="58" s="1"/>
  <c r="E24" i="58" s="1"/>
  <c r="D25" i="58" s="1"/>
  <c r="E25" i="58" s="1"/>
  <c r="D26" i="58" s="1"/>
  <c r="E26" i="58" s="1"/>
  <c r="D27" i="58" s="1"/>
  <c r="E27" i="58" s="1"/>
  <c r="D28" i="58" s="1"/>
  <c r="E28" i="58" s="1"/>
  <c r="D29" i="58" s="1"/>
  <c r="E29" i="58" s="1"/>
  <c r="D30" i="58" s="1"/>
  <c r="E30" i="58" s="1"/>
  <c r="D31" i="58" s="1"/>
  <c r="E31" i="58" s="1"/>
  <c r="D32" i="58" s="1"/>
  <c r="E32" i="58" s="1"/>
  <c r="D33" i="58" s="1"/>
  <c r="E33" i="58" s="1"/>
  <c r="D34" i="58" s="1"/>
  <c r="E34" i="58" s="1"/>
  <c r="D35" i="58" s="1"/>
  <c r="E35" i="58" s="1"/>
  <c r="D36" i="58" s="1"/>
  <c r="E36" i="58" s="1"/>
  <c r="D37" i="58" s="1"/>
  <c r="E37" i="58" s="1"/>
  <c r="D38" i="58" s="1"/>
  <c r="E38" i="58" s="1"/>
  <c r="D39" i="58" s="1"/>
  <c r="E39" i="58" s="1"/>
  <c r="D40" i="58" s="1"/>
  <c r="E40" i="58" s="1"/>
  <c r="D41" i="58" s="1"/>
  <c r="E41" i="58" s="1"/>
  <c r="D42" i="58" s="1"/>
  <c r="E42" i="58" s="1"/>
  <c r="D43" i="58" s="1"/>
  <c r="E43" i="58" s="1"/>
  <c r="D44" i="58" s="1"/>
  <c r="E44" i="58" s="1"/>
  <c r="D45" i="58" s="1"/>
  <c r="E45" i="58" s="1"/>
  <c r="D46" i="58" s="1"/>
  <c r="E46" i="58" s="1"/>
  <c r="D47" i="58" s="1"/>
  <c r="E47" i="58" s="1"/>
  <c r="D48" i="58" s="1"/>
  <c r="E48" i="58" s="1"/>
  <c r="D49" i="58" s="1"/>
  <c r="E49" i="58" s="1"/>
  <c r="D50" i="58" s="1"/>
  <c r="E50" i="58" s="1"/>
  <c r="D51" i="58" s="1"/>
  <c r="E51" i="58" s="1"/>
  <c r="W5" i="1094"/>
  <c r="M5" i="1094"/>
  <c r="E5" i="1094"/>
  <c r="AF4" i="1094"/>
  <c r="W4" i="1094"/>
  <c r="M4" i="1094"/>
  <c r="E4" i="1094"/>
  <c r="W5" i="1093"/>
  <c r="M5" i="1093"/>
  <c r="E5" i="1093"/>
  <c r="AF4" i="1093"/>
  <c r="W4" i="1093"/>
  <c r="M4" i="1093"/>
  <c r="E4" i="1093"/>
  <c r="W5" i="1092"/>
  <c r="M5" i="1092"/>
  <c r="E5" i="1092"/>
  <c r="AF4" i="1092"/>
  <c r="W4" i="1092"/>
  <c r="M4" i="1092"/>
  <c r="E4" i="1092"/>
  <c r="W5" i="1091"/>
  <c r="M5" i="1091"/>
  <c r="E5" i="1091"/>
  <c r="AF4" i="1091"/>
  <c r="W4" i="1091"/>
  <c r="M4" i="1091"/>
  <c r="E4" i="1091"/>
  <c r="W5" i="1090"/>
  <c r="M5" i="1090"/>
  <c r="E5" i="1090"/>
  <c r="AF4" i="1090"/>
  <c r="W4" i="1090"/>
  <c r="M4" i="1090"/>
  <c r="E4" i="1090"/>
  <c r="X10" i="1085"/>
  <c r="X8" i="1085"/>
  <c r="R11" i="1085"/>
  <c r="O11" i="1085"/>
  <c r="L11" i="1085"/>
  <c r="R9" i="1085"/>
  <c r="O9" i="1085"/>
  <c r="L9" i="1085"/>
  <c r="R8" i="1085"/>
  <c r="O8" i="1085"/>
  <c r="L8" i="1085"/>
  <c r="D7" i="1085"/>
  <c r="U6" i="1085"/>
  <c r="U5" i="1085"/>
  <c r="R5" i="1085"/>
  <c r="I6" i="1085"/>
  <c r="I5" i="1085"/>
  <c r="S4" i="1085"/>
  <c r="S3" i="1085"/>
  <c r="X6" i="1085"/>
  <c r="O6" i="1085"/>
  <c r="D6" i="1085"/>
  <c r="X5" i="1085"/>
  <c r="O5" i="1085"/>
  <c r="D5" i="1085"/>
  <c r="X4" i="1085"/>
  <c r="C4" i="1085"/>
  <c r="X3" i="1085"/>
  <c r="L3" i="1085"/>
  <c r="H3" i="1085"/>
  <c r="C3" i="1085"/>
  <c r="V2" i="1085"/>
  <c r="X10" i="1084"/>
  <c r="X8" i="1084"/>
  <c r="R11" i="1084"/>
  <c r="O11" i="1084"/>
  <c r="L11" i="1084"/>
  <c r="R9" i="1084"/>
  <c r="O9" i="1084"/>
  <c r="L9" i="1084"/>
  <c r="R8" i="1084"/>
  <c r="O8" i="1084"/>
  <c r="L8" i="1084"/>
  <c r="D7" i="1084"/>
  <c r="U6" i="1084"/>
  <c r="U5" i="1084"/>
  <c r="R5" i="1084"/>
  <c r="I6" i="1084"/>
  <c r="I5" i="1084"/>
  <c r="S4" i="1084"/>
  <c r="S3" i="1084"/>
  <c r="X6" i="1084"/>
  <c r="O6" i="1084"/>
  <c r="D6" i="1084"/>
  <c r="X5" i="1084"/>
  <c r="O5" i="1084"/>
  <c r="D5" i="1084"/>
  <c r="X4" i="1084"/>
  <c r="C4" i="1084"/>
  <c r="X3" i="1084"/>
  <c r="L3" i="1084"/>
  <c r="H3" i="1084"/>
  <c r="C3" i="1084"/>
  <c r="V2" i="1084"/>
  <c r="Q81" i="81" l="1"/>
  <c r="G82" i="81"/>
  <c r="K82" i="81"/>
  <c r="O82" i="81"/>
  <c r="E81" i="81"/>
  <c r="T81" i="81"/>
  <c r="R81" i="81"/>
  <c r="S81" i="81"/>
  <c r="X10" i="734"/>
  <c r="X8" i="734"/>
  <c r="R11" i="734"/>
  <c r="O11" i="734"/>
  <c r="L11" i="734"/>
  <c r="R9" i="734"/>
  <c r="O9" i="734"/>
  <c r="L9" i="734"/>
  <c r="R8" i="734"/>
  <c r="O8" i="734"/>
  <c r="L8" i="734"/>
  <c r="D7" i="734"/>
  <c r="U6" i="734"/>
  <c r="U5" i="734"/>
  <c r="R5" i="734"/>
  <c r="I6" i="734"/>
  <c r="I5" i="734"/>
  <c r="S4" i="734"/>
  <c r="S3" i="734"/>
  <c r="X6" i="734"/>
  <c r="O6" i="734"/>
  <c r="D6" i="734"/>
  <c r="X5" i="734"/>
  <c r="O5" i="734"/>
  <c r="D5" i="734"/>
  <c r="X4" i="734"/>
  <c r="C4" i="734"/>
  <c r="X3" i="734"/>
  <c r="L3" i="734"/>
  <c r="H3" i="734"/>
  <c r="C3" i="734"/>
  <c r="V2" i="734"/>
  <c r="X10" i="733"/>
  <c r="X8" i="733"/>
  <c r="R11" i="733"/>
  <c r="O11" i="733"/>
  <c r="L11" i="733"/>
  <c r="R9" i="733"/>
  <c r="O9" i="733"/>
  <c r="L9" i="733"/>
  <c r="R8" i="733"/>
  <c r="O8" i="733"/>
  <c r="L8" i="733"/>
  <c r="D7" i="733"/>
  <c r="U6" i="733"/>
  <c r="U5" i="733"/>
  <c r="R5" i="733"/>
  <c r="I6" i="733"/>
  <c r="I5" i="733"/>
  <c r="S4" i="733"/>
  <c r="S3" i="733"/>
  <c r="X6" i="733"/>
  <c r="O6" i="733"/>
  <c r="D6" i="733"/>
  <c r="X5" i="733"/>
  <c r="O5" i="733"/>
  <c r="D5" i="733"/>
  <c r="X4" i="733"/>
  <c r="C4" i="733"/>
  <c r="X3" i="733"/>
  <c r="L3" i="733"/>
  <c r="H3" i="733"/>
  <c r="C3" i="733"/>
  <c r="V2" i="733"/>
  <c r="X10" i="732"/>
  <c r="X8" i="732"/>
  <c r="R11" i="732"/>
  <c r="O11" i="732"/>
  <c r="L11" i="732"/>
  <c r="R9" i="732"/>
  <c r="O9" i="732"/>
  <c r="L9" i="732"/>
  <c r="R8" i="732"/>
  <c r="O8" i="732"/>
  <c r="L8" i="732"/>
  <c r="D7" i="732"/>
  <c r="U6" i="732"/>
  <c r="U5" i="732"/>
  <c r="R5" i="732"/>
  <c r="I6" i="732"/>
  <c r="I5" i="732"/>
  <c r="S4" i="732"/>
  <c r="S3" i="732"/>
  <c r="X6" i="732"/>
  <c r="O6" i="732"/>
  <c r="D6" i="732"/>
  <c r="X5" i="732"/>
  <c r="O5" i="732"/>
  <c r="D5" i="732"/>
  <c r="X4" i="732"/>
  <c r="C4" i="732"/>
  <c r="X3" i="732"/>
  <c r="L3" i="732"/>
  <c r="H3" i="732"/>
  <c r="C3" i="732"/>
  <c r="V2" i="732"/>
  <c r="X3" i="95" l="1"/>
  <c r="Z2" i="81"/>
  <c r="R4" i="95"/>
  <c r="V3" i="81"/>
  <c r="R3" i="95"/>
  <c r="V2" i="81"/>
  <c r="O2" i="81"/>
  <c r="O3" i="81"/>
  <c r="BC3" i="64"/>
  <c r="AO4" i="64"/>
  <c r="AO3" i="64"/>
  <c r="AF4" i="55"/>
  <c r="W5" i="55"/>
  <c r="W4" i="55"/>
  <c r="E4" i="55"/>
  <c r="M5" i="55"/>
  <c r="M4" i="55"/>
  <c r="E5" i="55"/>
  <c r="AF4" i="42" l="1"/>
  <c r="W3" i="65"/>
  <c r="W5" i="42"/>
  <c r="R4" i="65"/>
  <c r="W4" i="42"/>
  <c r="R3" i="65"/>
  <c r="M5" i="42"/>
  <c r="L4" i="65"/>
  <c r="M4" i="42"/>
  <c r="L3" i="65"/>
  <c r="E5" i="42"/>
  <c r="E4" i="65"/>
  <c r="E4" i="42"/>
  <c r="E3" i="65"/>
  <c r="U3" i="218"/>
  <c r="P4" i="218"/>
  <c r="P3" i="218"/>
  <c r="J4" i="218"/>
  <c r="J3" i="218"/>
  <c r="E4" i="218"/>
  <c r="E3" i="218"/>
  <c r="X3" i="63"/>
  <c r="W3" i="61"/>
  <c r="Q4" i="63"/>
  <c r="O4" i="61"/>
  <c r="Q3" i="63"/>
  <c r="O3" i="61"/>
  <c r="J4" i="63"/>
  <c r="K4" i="61"/>
  <c r="J3" i="63"/>
  <c r="K3" i="61"/>
  <c r="E4" i="63"/>
  <c r="F4" i="61"/>
  <c r="E3" i="63"/>
  <c r="F3" i="61"/>
  <c r="X3" i="60" l="1"/>
  <c r="P4" i="60"/>
  <c r="P3" i="60"/>
  <c r="K4" i="60"/>
  <c r="K3" i="60"/>
  <c r="F4" i="60"/>
  <c r="F3" i="60"/>
  <c r="T2" i="218" l="1"/>
  <c r="V2" i="213"/>
  <c r="X6" i="213"/>
  <c r="O6" i="213"/>
  <c r="D6" i="213"/>
  <c r="X5" i="213"/>
  <c r="O5" i="213"/>
  <c r="D5" i="213"/>
  <c r="X4" i="213"/>
  <c r="C4" i="213"/>
  <c r="X3" i="213"/>
  <c r="L3" i="213"/>
  <c r="H3" i="213"/>
  <c r="C3" i="213"/>
  <c r="X2" i="95" l="1"/>
  <c r="L4" i="95"/>
  <c r="L3" i="95"/>
  <c r="E4" i="95"/>
  <c r="E3" i="95"/>
  <c r="Z4" i="64"/>
  <c r="Z3" i="64"/>
  <c r="F4" i="64"/>
  <c r="F3" i="64"/>
  <c r="F3" i="81"/>
  <c r="F2" i="81"/>
  <c r="M5" i="59"/>
  <c r="E5" i="59"/>
  <c r="AF4" i="59"/>
  <c r="W4" i="59"/>
  <c r="M4" i="59"/>
  <c r="E4" i="59"/>
  <c r="AI4" i="58"/>
  <c r="Y4" i="58"/>
  <c r="M5" i="58"/>
  <c r="M4" i="58"/>
  <c r="E5" i="58"/>
  <c r="E4" i="58"/>
  <c r="AE7" i="57" l="1"/>
  <c r="AF7" i="57" l="1"/>
  <c r="AG7" i="57" s="1"/>
  <c r="AH7" i="57" s="1"/>
  <c r="AI7" i="57" s="1"/>
  <c r="AE8" i="57" l="1"/>
  <c r="AF8" i="57" s="1"/>
  <c r="AG8" i="57" l="1"/>
  <c r="AH8" i="57" s="1"/>
  <c r="AI8" i="57" s="1"/>
</calcChain>
</file>

<file path=xl/sharedStrings.xml><?xml version="1.0" encoding="utf-8"?>
<sst xmlns="http://schemas.openxmlformats.org/spreadsheetml/2006/main" count="14397" uniqueCount="1223">
  <si>
    <t>点検様式作成フロ-</t>
    <rPh sb="0" eb="2">
      <t>テンケン</t>
    </rPh>
    <rPh sb="2" eb="4">
      <t>ヨウシキ</t>
    </rPh>
    <rPh sb="4" eb="6">
      <t>サクセイ</t>
    </rPh>
    <phoneticPr fontId="11"/>
  </si>
  <si>
    <t>作成フロー図</t>
    <rPh sb="0" eb="2">
      <t>サクセイ</t>
    </rPh>
    <rPh sb="5" eb="6">
      <t>ズ</t>
    </rPh>
    <phoneticPr fontId="11"/>
  </si>
  <si>
    <t>点検調書作成手順</t>
    <rPh sb="0" eb="2">
      <t>テンケン</t>
    </rPh>
    <rPh sb="2" eb="4">
      <t>チョウショ</t>
    </rPh>
    <rPh sb="4" eb="6">
      <t>サクセイ</t>
    </rPh>
    <rPh sb="6" eb="8">
      <t>テジュン</t>
    </rPh>
    <phoneticPr fontId="11"/>
  </si>
  <si>
    <t>①様式A-1～A-3（トンネル台帳）</t>
    <rPh sb="1" eb="3">
      <t>ヨウシキ</t>
    </rPh>
    <rPh sb="15" eb="17">
      <t>ダイチョウ</t>
    </rPh>
    <phoneticPr fontId="11"/>
  </si>
  <si>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</si>
  <si>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r>
      <t>②様式</t>
    </r>
    <r>
      <rPr>
        <sz val="11"/>
        <color theme="1"/>
        <rFont val="ＭＳ Ｐゴシック"/>
        <family val="3"/>
        <charset val="128"/>
        <scheme val="minor"/>
      </rPr>
      <t>D-2-1、様式D-2-1´</t>
    </r>
    <rPh sb="1" eb="3">
      <t>ヨウシキ</t>
    </rPh>
    <rPh sb="9" eb="11">
      <t>ヨウシキ</t>
    </rPh>
    <phoneticPr fontId="11"/>
  </si>
  <si>
    <t>現場点検作業を実施し，近接目視点検で確認した変状状況や補修履歴を忠実に変状展開図に転記する。</t>
    <phoneticPr fontId="11"/>
  </si>
  <si>
    <t>③様式D-1-1、様式D-1-2</t>
    <rPh sb="1" eb="3">
      <t>ヨウシキ</t>
    </rPh>
    <rPh sb="9" eb="11">
      <t>ヨウシキ</t>
    </rPh>
    <phoneticPr fontId="11"/>
  </si>
  <si>
    <t>変状展開図や撮影した写真等をもとに，対象トンネルの対策区分を決定し，対策区分がⅡ～Ⅳの変状および異常判定区分「×」を抽出し，写真台帳を作成する。</t>
    <rPh sb="30" eb="32">
      <t>ケッテイ</t>
    </rPh>
    <phoneticPr fontId="11"/>
  </si>
  <si>
    <t>④様式B</t>
    <rPh sb="1" eb="3">
      <t>ヨウシキ</t>
    </rPh>
    <phoneticPr fontId="11"/>
  </si>
  <si>
    <t>写真台帳の作成と同時に，トンネルの構造を展開した位置図に変状写真位置を記録する。</t>
    <phoneticPr fontId="11"/>
  </si>
  <si>
    <t>⑤様式D-3</t>
    <rPh sb="1" eb="3">
      <t>ヨウシキ</t>
    </rPh>
    <phoneticPr fontId="11"/>
  </si>
  <si>
    <t>変状展開図ならびに写真台帳をもとに覆工スパンごとの変状展開図を作成し，変状発生状況をとりまとめる。</t>
    <phoneticPr fontId="11"/>
  </si>
  <si>
    <t>⑥様式E</t>
    <rPh sb="1" eb="3">
      <t>ヨウシキ</t>
    </rPh>
    <phoneticPr fontId="11"/>
  </si>
  <si>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1"/>
  </si>
  <si>
    <r>
      <t>⑦様式F、</t>
    </r>
    <r>
      <rPr>
        <sz val="11"/>
        <color theme="1"/>
        <rFont val="ＭＳ Ｐゴシック"/>
        <family val="3"/>
        <charset val="128"/>
        <scheme val="minor"/>
      </rPr>
      <t>様式G</t>
    </r>
    <rPh sb="1" eb="3">
      <t>ヨウシキ</t>
    </rPh>
    <rPh sb="5" eb="7">
      <t>ヨウシキ</t>
    </rPh>
    <phoneticPr fontId="11"/>
  </si>
  <si>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1"/>
  </si>
  <si>
    <t>⑧様式C-1-1、様式C-1-2</t>
    <rPh sb="1" eb="3">
      <t>ヨウシキ</t>
    </rPh>
    <rPh sb="9" eb="11">
      <t>ヨウシキ</t>
    </rPh>
    <phoneticPr fontId="11"/>
  </si>
  <si>
    <t>写真台帳をもとに，対策区分がⅡ～Ⅳの変状（対策実施後のⅠを含む），異常判定区分「×」（対策実施後の「○」を含む）の概要を記録する。</t>
    <phoneticPr fontId="11"/>
  </si>
  <si>
    <t>⑨様式C-2</t>
    <rPh sb="1" eb="3">
      <t>ヨウシキ</t>
    </rPh>
    <phoneticPr fontId="11"/>
  </si>
  <si>
    <t>調査，措置を実施した場合，その履歴を記録する。</t>
    <phoneticPr fontId="11"/>
  </si>
  <si>
    <t>ファイル作成にあたって</t>
    <rPh sb="4" eb="6">
      <t>サクセイ</t>
    </rPh>
    <phoneticPr fontId="11"/>
  </si>
  <si>
    <t>変状面積算出方法</t>
    <rPh sb="0" eb="2">
      <t>ヘンジョウ</t>
    </rPh>
    <rPh sb="2" eb="4">
      <t>メンセキ</t>
    </rPh>
    <rPh sb="4" eb="6">
      <t>サンシュツ</t>
    </rPh>
    <rPh sb="6" eb="8">
      <t>ホウホウ</t>
    </rPh>
    <phoneticPr fontId="11"/>
  </si>
  <si>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1"/>
  </si>
  <si>
    <t>　　　例）ひび割れ：長さ（L）×最大ひび割れ幅（t）を記録する。　　
　　　　　変形，移動，沈下：数値的な記載が可能な場合のみ記載する。</t>
    <rPh sb="3" eb="4">
      <t>レイ</t>
    </rPh>
    <phoneticPr fontId="11"/>
  </si>
  <si>
    <t>注2）材料劣化による：打音異常</t>
    <rPh sb="0" eb="1">
      <t>チュウ</t>
    </rPh>
    <rPh sb="3" eb="7">
      <t>ザイリョウレッカ</t>
    </rPh>
    <rPh sb="11" eb="13">
      <t>ダオン</t>
    </rPh>
    <rPh sb="13" eb="15">
      <t>イジョウ</t>
    </rPh>
    <phoneticPr fontId="11"/>
  </si>
  <si>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11"/>
  </si>
  <si>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1"/>
  </si>
  <si>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21"/>
  </si>
  <si>
    <t>記録様式へ記入の留意点を下記に示します。</t>
    <rPh sb="0" eb="4">
      <t>キロクヨウシキ</t>
    </rPh>
    <rPh sb="5" eb="7">
      <t>キニュウ</t>
    </rPh>
    <rPh sb="8" eb="11">
      <t>リュウイテン</t>
    </rPh>
    <rPh sb="12" eb="14">
      <t>カキ</t>
    </rPh>
    <rPh sb="15" eb="16">
      <t>シメ</t>
    </rPh>
    <phoneticPr fontId="21"/>
  </si>
  <si>
    <t>１．記録様式への記入</t>
    <rPh sb="2" eb="4">
      <t>キロク</t>
    </rPh>
    <rPh sb="4" eb="6">
      <t>ヨウシキ</t>
    </rPh>
    <rPh sb="8" eb="10">
      <t>キニュウ</t>
    </rPh>
    <phoneticPr fontId="21"/>
  </si>
  <si>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21"/>
  </si>
  <si>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21"/>
  </si>
  <si>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21"/>
  </si>
  <si>
    <t>２．画像ファイルの配置の注意点</t>
    <rPh sb="2" eb="4">
      <t>ガゾウ</t>
    </rPh>
    <rPh sb="9" eb="11">
      <t>ハイチ</t>
    </rPh>
    <rPh sb="12" eb="15">
      <t>チュウイテン</t>
    </rPh>
    <phoneticPr fontId="21"/>
  </si>
  <si>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21"/>
  </si>
  <si>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21"/>
  </si>
  <si>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21"/>
  </si>
  <si>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21"/>
  </si>
  <si>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21"/>
  </si>
  <si>
    <t>　※３　「挿入」→「画像」→「セルの上に配置」してください。</t>
    <rPh sb="5" eb="7">
      <t>ソウニュウ</t>
    </rPh>
    <rPh sb="10" eb="12">
      <t>ガゾウ</t>
    </rPh>
    <rPh sb="18" eb="19">
      <t>ウエ</t>
    </rPh>
    <rPh sb="20" eb="22">
      <t>ハイチ</t>
    </rPh>
    <phoneticPr fontId="21"/>
  </si>
  <si>
    <t>３．シート名の連番について</t>
    <rPh sb="5" eb="6">
      <t>メイ</t>
    </rPh>
    <rPh sb="7" eb="9">
      <t>レンバン</t>
    </rPh>
    <phoneticPr fontId="21"/>
  </si>
  <si>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21"/>
  </si>
  <si>
    <t>対象様式</t>
    <rPh sb="0" eb="4">
      <t>タイショウヨウシキ</t>
    </rPh>
    <phoneticPr fontId="11"/>
  </si>
  <si>
    <t>　様式B</t>
    <phoneticPr fontId="11"/>
  </si>
  <si>
    <t>　様式D-1-1</t>
    <phoneticPr fontId="11"/>
  </si>
  <si>
    <t>　様式D-1-2</t>
    <phoneticPr fontId="11"/>
  </si>
  <si>
    <t>　様式D-2-1</t>
    <phoneticPr fontId="11"/>
  </si>
  <si>
    <t>　様式D-2-1´</t>
    <phoneticPr fontId="11"/>
  </si>
  <si>
    <t>　様式D-3_S00  　※スパン名を記載</t>
    <rPh sb="17" eb="18">
      <t>メイ</t>
    </rPh>
    <rPh sb="19" eb="21">
      <t>キサイ</t>
    </rPh>
    <phoneticPr fontId="11"/>
  </si>
  <si>
    <t>　様式G</t>
    <phoneticPr fontId="11"/>
  </si>
  <si>
    <t>末尾の連番の形式例</t>
    <rPh sb="0" eb="2">
      <t>マツビ</t>
    </rPh>
    <rPh sb="3" eb="5">
      <t>レンバン</t>
    </rPh>
    <rPh sb="6" eb="8">
      <t>ケイシキ</t>
    </rPh>
    <rPh sb="8" eb="9">
      <t>レイ</t>
    </rPh>
    <phoneticPr fontId="11"/>
  </si>
  <si>
    <t>　様式B(1)　様式B(2)　様式B(3)</t>
    <phoneticPr fontId="11"/>
  </si>
  <si>
    <t>　様式B_001　様式B_002　様式B_003</t>
    <phoneticPr fontId="11"/>
  </si>
  <si>
    <t>　様式B_P001　様式B_P002　様式B_P003</t>
    <phoneticPr fontId="11"/>
  </si>
  <si>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21"/>
  </si>
  <si>
    <t>　 https://www.mlit.go.jp/road/sisaku/yobohozen/yobohozen.html</t>
    <phoneticPr fontId="21"/>
  </si>
  <si>
    <t>　 で示される要領を制限するものではありません。</t>
    <rPh sb="7" eb="9">
      <t>ヨウリョウ</t>
    </rPh>
    <phoneticPr fontId="21"/>
  </si>
  <si>
    <t>■トンネル台帳  トンネル諸元、非常用施設諸元　【様式A-1】</t>
    <rPh sb="5" eb="7">
      <t>ダイチョウ</t>
    </rPh>
    <rPh sb="25" eb="27">
      <t>ヨウシキ</t>
    </rPh>
    <phoneticPr fontId="6"/>
  </si>
  <si>
    <t>施設ID</t>
    <rPh sb="0" eb="2">
      <t>シセツ</t>
    </rPh>
    <phoneticPr fontId="11"/>
  </si>
  <si>
    <t>フリガナ</t>
    <phoneticPr fontId="6"/>
  </si>
  <si>
    <t>路線名</t>
    <phoneticPr fontId="10"/>
  </si>
  <si>
    <t>管理者名</t>
    <rPh sb="0" eb="4">
      <t>カンリシャメイ</t>
    </rPh>
    <phoneticPr fontId="10"/>
  </si>
  <si>
    <t>緊急輸送道路</t>
  </si>
  <si>
    <t>名　称</t>
    <rPh sb="0" eb="1">
      <t>メイ</t>
    </rPh>
    <rPh sb="2" eb="3">
      <t>ショウ</t>
    </rPh>
    <phoneticPr fontId="10"/>
  </si>
  <si>
    <t>代替路の有無</t>
  </si>
  <si>
    <t>所在地</t>
    <rPh sb="0" eb="3">
      <t>ショザイチ</t>
    </rPh>
    <phoneticPr fontId="10"/>
  </si>
  <si>
    <t>自</t>
    <rPh sb="0" eb="1">
      <t>ジ</t>
    </rPh>
    <phoneticPr fontId="10"/>
  </si>
  <si>
    <t>作成者</t>
    <rPh sb="0" eb="3">
      <t>サクセイシャ</t>
    </rPh>
    <phoneticPr fontId="10"/>
  </si>
  <si>
    <t>作成年月日</t>
    <rPh sb="0" eb="2">
      <t>サクセイ</t>
    </rPh>
    <rPh sb="2" eb="5">
      <t>ネンガッピ</t>
    </rPh>
    <phoneticPr fontId="10"/>
  </si>
  <si>
    <t>トンネル延長</t>
    <phoneticPr fontId="10"/>
  </si>
  <si>
    <t>L=</t>
    <phoneticPr fontId="10"/>
  </si>
  <si>
    <t>ｍ</t>
    <phoneticPr fontId="10"/>
  </si>
  <si>
    <t>至</t>
    <rPh sb="0" eb="1">
      <t>イタ</t>
    </rPh>
    <phoneticPr fontId="10"/>
  </si>
  <si>
    <t>ﾄﾝﾈﾙの分類</t>
    <rPh sb="5" eb="7">
      <t>ブンルイ</t>
    </rPh>
    <phoneticPr fontId="10"/>
  </si>
  <si>
    <t>起点</t>
    <rPh sb="0" eb="2">
      <t>キテン</t>
    </rPh>
    <phoneticPr fontId="6"/>
  </si>
  <si>
    <t>緯度</t>
    <rPh sb="0" eb="2">
      <t>いど</t>
    </rPh>
    <phoneticPr fontId="6" type="Hiragana"/>
  </si>
  <si>
    <t>完成年月日</t>
    <rPh sb="0" eb="2">
      <t>カンセイ</t>
    </rPh>
    <rPh sb="2" eb="5">
      <t>ネンガッピ</t>
    </rPh>
    <phoneticPr fontId="10"/>
  </si>
  <si>
    <t>舗装</t>
    <rPh sb="0" eb="2">
      <t>ホソウ</t>
    </rPh>
    <phoneticPr fontId="6"/>
  </si>
  <si>
    <t>種　別</t>
    <rPh sb="0" eb="1">
      <t>タネ</t>
    </rPh>
    <rPh sb="2" eb="3">
      <t>ベツ</t>
    </rPh>
    <phoneticPr fontId="6"/>
  </si>
  <si>
    <t>トンネル非常用施設</t>
    <rPh sb="4" eb="7">
      <t>ヒジョウヨウ</t>
    </rPh>
    <rPh sb="7" eb="9">
      <t>シセツ</t>
    </rPh>
    <phoneticPr fontId="6"/>
  </si>
  <si>
    <t>施設の内訳</t>
    <rPh sb="0" eb="2">
      <t>シセツ</t>
    </rPh>
    <rPh sb="3" eb="5">
      <t>ウチワケ</t>
    </rPh>
    <phoneticPr fontId="6"/>
  </si>
  <si>
    <t>種別・方式</t>
    <rPh sb="0" eb="2">
      <t>シュベツ</t>
    </rPh>
    <rPh sb="3" eb="5">
      <t>ホウシキ</t>
    </rPh>
    <phoneticPr fontId="6"/>
  </si>
  <si>
    <t>型式</t>
    <rPh sb="0" eb="2">
      <t>ケイシキ</t>
    </rPh>
    <phoneticPr fontId="6"/>
  </si>
  <si>
    <t>個数</t>
    <rPh sb="0" eb="2">
      <t>コスウ</t>
    </rPh>
    <phoneticPr fontId="6"/>
  </si>
  <si>
    <t>更新年度</t>
    <rPh sb="0" eb="2">
      <t>こうしん</t>
    </rPh>
    <rPh sb="2" eb="4">
      <t>ねんど</t>
    </rPh>
    <phoneticPr fontId="6" type="Hiragana"/>
  </si>
  <si>
    <t>経度</t>
    <rPh sb="0" eb="2">
      <t>けいど</t>
    </rPh>
    <phoneticPr fontId="6" type="Hiragana"/>
  </si>
  <si>
    <t>供用年月日</t>
    <rPh sb="0" eb="2">
      <t>キョウヨウ</t>
    </rPh>
    <rPh sb="2" eb="5">
      <t>ネンガッピ</t>
    </rPh>
    <phoneticPr fontId="10"/>
  </si>
  <si>
    <t>厚　さ</t>
    <rPh sb="0" eb="1">
      <t>アツ</t>
    </rPh>
    <phoneticPr fontId="6"/>
  </si>
  <si>
    <t>通報設備</t>
    <rPh sb="0" eb="2">
      <t>ツウホウ</t>
    </rPh>
    <rPh sb="2" eb="4">
      <t>セツビ</t>
    </rPh>
    <phoneticPr fontId="6"/>
  </si>
  <si>
    <t>通話型通報設備</t>
    <rPh sb="0" eb="2">
      <t>ツウワ</t>
    </rPh>
    <rPh sb="2" eb="3">
      <t>ガタ</t>
    </rPh>
    <rPh sb="3" eb="5">
      <t>ツウホウ</t>
    </rPh>
    <rPh sb="5" eb="7">
      <t>セツビ</t>
    </rPh>
    <phoneticPr fontId="6"/>
  </si>
  <si>
    <t>終点</t>
    <rPh sb="0" eb="2">
      <t>シュウテン</t>
    </rPh>
    <phoneticPr fontId="6"/>
  </si>
  <si>
    <t>トンネル区分</t>
    <rPh sb="4" eb="6">
      <t>クブン</t>
    </rPh>
    <phoneticPr fontId="6"/>
  </si>
  <si>
    <t>面　積</t>
    <rPh sb="0" eb="1">
      <t>メン</t>
    </rPh>
    <rPh sb="2" eb="3">
      <t>セキ</t>
    </rPh>
    <phoneticPr fontId="6"/>
  </si>
  <si>
    <t>操作型通報設備</t>
    <rPh sb="0" eb="2">
      <t>ソウサ</t>
    </rPh>
    <rPh sb="2" eb="3">
      <t>ガタ</t>
    </rPh>
    <rPh sb="3" eb="5">
      <t>ツウホウ</t>
    </rPh>
    <rPh sb="5" eb="7">
      <t>セツビ</t>
    </rPh>
    <phoneticPr fontId="6"/>
  </si>
  <si>
    <t>内装種類</t>
    <rPh sb="0" eb="2">
      <t>ナイソウ</t>
    </rPh>
    <rPh sb="2" eb="4">
      <t>シュルイ</t>
    </rPh>
    <phoneticPr fontId="6"/>
  </si>
  <si>
    <t>更新年次</t>
    <rPh sb="0" eb="2">
      <t>コウシン</t>
    </rPh>
    <rPh sb="2" eb="4">
      <t>ネンジ</t>
    </rPh>
    <phoneticPr fontId="6"/>
  </si>
  <si>
    <t>自動通報設備</t>
    <rPh sb="0" eb="2">
      <t>ジドウ</t>
    </rPh>
    <rPh sb="2" eb="4">
      <t>ツウホウ</t>
    </rPh>
    <rPh sb="4" eb="6">
      <t>セツビ</t>
    </rPh>
    <phoneticPr fontId="6"/>
  </si>
  <si>
    <t>一般有料区分</t>
    <rPh sb="0" eb="2">
      <t>イッパン</t>
    </rPh>
    <rPh sb="2" eb="4">
      <t>ユウリョウ</t>
    </rPh>
    <rPh sb="4" eb="6">
      <t>クブン</t>
    </rPh>
    <phoneticPr fontId="6"/>
  </si>
  <si>
    <t>天井板種類</t>
    <rPh sb="0" eb="2">
      <t>テンジョウ</t>
    </rPh>
    <rPh sb="2" eb="3">
      <t>バン</t>
    </rPh>
    <rPh sb="3" eb="5">
      <t>シュルイ</t>
    </rPh>
    <phoneticPr fontId="6"/>
  </si>
  <si>
    <t>排水</t>
    <rPh sb="0" eb="2">
      <t>ハイスイ</t>
    </rPh>
    <phoneticPr fontId="6"/>
  </si>
  <si>
    <t>警報設備</t>
    <rPh sb="0" eb="2">
      <t>ケイホウ</t>
    </rPh>
    <rPh sb="2" eb="4">
      <t>セツビ</t>
    </rPh>
    <phoneticPr fontId="6"/>
  </si>
  <si>
    <t>非常警報設備</t>
    <rPh sb="0" eb="2">
      <t>ヒジョウ</t>
    </rPh>
    <rPh sb="2" eb="4">
      <t>ケイホウ</t>
    </rPh>
    <rPh sb="4" eb="6">
      <t>セツビ</t>
    </rPh>
    <phoneticPr fontId="6"/>
  </si>
  <si>
    <t>土かぶり</t>
    <rPh sb="0" eb="1">
      <t>ツチ</t>
    </rPh>
    <phoneticPr fontId="6"/>
  </si>
  <si>
    <t>m</t>
  </si>
  <si>
    <t>坑門</t>
    <rPh sb="0" eb="2">
      <t>コウモン</t>
    </rPh>
    <phoneticPr fontId="6"/>
  </si>
  <si>
    <t>形式</t>
    <rPh sb="0" eb="2">
      <t>ケイシキ</t>
    </rPh>
    <phoneticPr fontId="6"/>
  </si>
  <si>
    <t>消火設備</t>
    <rPh sb="0" eb="2">
      <t>ショウカ</t>
    </rPh>
    <rPh sb="2" eb="4">
      <t>セツビ</t>
    </rPh>
    <phoneticPr fontId="6"/>
  </si>
  <si>
    <t>消 火 器</t>
    <rPh sb="0" eb="1">
      <t>ケ</t>
    </rPh>
    <rPh sb="2" eb="3">
      <t>ヒ</t>
    </rPh>
    <rPh sb="4" eb="5">
      <t>ウツワ</t>
    </rPh>
    <phoneticPr fontId="6"/>
  </si>
  <si>
    <t>内空断面積</t>
    <rPh sb="0" eb="1">
      <t>ナイ</t>
    </rPh>
    <rPh sb="1" eb="2">
      <t>クウ</t>
    </rPh>
    <rPh sb="2" eb="5">
      <t>ダンメンセキ</t>
    </rPh>
    <phoneticPr fontId="6"/>
  </si>
  <si>
    <t>m2</t>
  </si>
  <si>
    <t>延長</t>
    <rPh sb="0" eb="2">
      <t>エンチョウ</t>
    </rPh>
    <phoneticPr fontId="6"/>
  </si>
  <si>
    <t>m</t>
    <phoneticPr fontId="6" type="Hiragana"/>
  </si>
  <si>
    <t>施設</t>
    <rPh sb="0" eb="2">
      <t>シセツ</t>
    </rPh>
    <phoneticPr fontId="6"/>
  </si>
  <si>
    <t>消火栓設備</t>
    <rPh sb="0" eb="1">
      <t>ケ</t>
    </rPh>
    <rPh sb="1" eb="2">
      <t>ヒ</t>
    </rPh>
    <rPh sb="2" eb="3">
      <t>セン</t>
    </rPh>
    <rPh sb="3" eb="5">
      <t>セツビ</t>
    </rPh>
    <phoneticPr fontId="6"/>
  </si>
  <si>
    <t>交 通 量</t>
    <rPh sb="0" eb="1">
      <t>コウ</t>
    </rPh>
    <rPh sb="2" eb="3">
      <t>ツウ</t>
    </rPh>
    <rPh sb="4" eb="5">
      <t>リョウ</t>
    </rPh>
    <phoneticPr fontId="6"/>
  </si>
  <si>
    <t>台/日</t>
  </si>
  <si>
    <t>道路附属物等</t>
    <rPh sb="0" eb="2">
      <t>ドウロ</t>
    </rPh>
    <rPh sb="2" eb="4">
      <t>フゾク</t>
    </rPh>
    <rPh sb="4" eb="5">
      <t>ブツ</t>
    </rPh>
    <rPh sb="5" eb="6">
      <t>トウ</t>
    </rPh>
    <phoneticPr fontId="6"/>
  </si>
  <si>
    <t>照明</t>
    <rPh sb="0" eb="2">
      <t>ショウメイ</t>
    </rPh>
    <phoneticPr fontId="6"/>
  </si>
  <si>
    <t>避難誘導設備</t>
    <rPh sb="0" eb="2">
      <t>ヒナン</t>
    </rPh>
    <rPh sb="2" eb="4">
      <t>ユウドウ</t>
    </rPh>
    <rPh sb="4" eb="5">
      <t>セツ</t>
    </rPh>
    <rPh sb="5" eb="6">
      <t>ビ</t>
    </rPh>
    <phoneticPr fontId="6"/>
  </si>
  <si>
    <t>誘導表示設備</t>
    <rPh sb="0" eb="2">
      <t>ユウドウ</t>
    </rPh>
    <rPh sb="2" eb="4">
      <t>ヒョウジ</t>
    </rPh>
    <rPh sb="4" eb="6">
      <t>セツビ</t>
    </rPh>
    <phoneticPr fontId="6"/>
  </si>
  <si>
    <t>道 路 幅</t>
    <rPh sb="0" eb="1">
      <t>ミチ</t>
    </rPh>
    <rPh sb="2" eb="3">
      <t>ミチ</t>
    </rPh>
    <rPh sb="4" eb="5">
      <t>ハバ</t>
    </rPh>
    <phoneticPr fontId="6"/>
  </si>
  <si>
    <t>換気</t>
    <rPh sb="0" eb="2">
      <t>カンキ</t>
    </rPh>
    <phoneticPr fontId="6"/>
  </si>
  <si>
    <t>避難情報提供設備</t>
    <rPh sb="0" eb="4">
      <t>ヒナンジョウホウ</t>
    </rPh>
    <rPh sb="4" eb="6">
      <t>テイキョウ</t>
    </rPh>
    <rPh sb="6" eb="8">
      <t>セツビ</t>
    </rPh>
    <phoneticPr fontId="6"/>
  </si>
  <si>
    <t>幅　員</t>
    <rPh sb="0" eb="1">
      <t>ハバ</t>
    </rPh>
    <rPh sb="2" eb="3">
      <t>イン</t>
    </rPh>
    <phoneticPr fontId="6"/>
  </si>
  <si>
    <t>車 道 幅</t>
    <rPh sb="0" eb="1">
      <t>クルマ</t>
    </rPh>
    <rPh sb="2" eb="3">
      <t>ミチ</t>
    </rPh>
    <rPh sb="4" eb="5">
      <t>ハバ</t>
    </rPh>
    <phoneticPr fontId="6"/>
  </si>
  <si>
    <t>竣工巻厚</t>
    <rPh sb="0" eb="2">
      <t>シュンコウ</t>
    </rPh>
    <rPh sb="2" eb="3">
      <t>マ</t>
    </rPh>
    <rPh sb="3" eb="4">
      <t>アツ</t>
    </rPh>
    <phoneticPr fontId="6"/>
  </si>
  <si>
    <t>アーチ</t>
    <phoneticPr fontId="6"/>
  </si>
  <si>
    <t>cm</t>
    <phoneticPr fontId="6" type="Hiragana"/>
  </si>
  <si>
    <t>標識</t>
    <rPh sb="0" eb="2">
      <t>ヒョウシキ</t>
    </rPh>
    <phoneticPr fontId="6"/>
  </si>
  <si>
    <t>側　壁</t>
    <rPh sb="0" eb="1">
      <t>ガワ</t>
    </rPh>
    <rPh sb="2" eb="3">
      <t>カベ</t>
    </rPh>
    <phoneticPr fontId="6"/>
  </si>
  <si>
    <t>警報表示板</t>
    <rPh sb="0" eb="2">
      <t>ケイホウ</t>
    </rPh>
    <rPh sb="2" eb="5">
      <t>ヒョウジバン</t>
    </rPh>
    <phoneticPr fontId="6"/>
  </si>
  <si>
    <t>避難通路</t>
    <rPh sb="0" eb="2">
      <t>ヒナン</t>
    </rPh>
    <rPh sb="2" eb="4">
      <t>ツウロ</t>
    </rPh>
    <phoneticPr fontId="6"/>
  </si>
  <si>
    <t>歩道等幅</t>
    <rPh sb="0" eb="1">
      <t>ホ</t>
    </rPh>
    <rPh sb="1" eb="2">
      <t>ミチ</t>
    </rPh>
    <rPh sb="2" eb="3">
      <t>トウ</t>
    </rPh>
    <rPh sb="3" eb="4">
      <t>ハバ</t>
    </rPh>
    <phoneticPr fontId="6"/>
  </si>
  <si>
    <t>吸音板</t>
    <rPh sb="0" eb="3">
      <t>キュウオンバン</t>
    </rPh>
    <phoneticPr fontId="6"/>
  </si>
  <si>
    <t>排煙設備</t>
    <rPh sb="0" eb="2">
      <t>ハイエン</t>
    </rPh>
    <rPh sb="2" eb="4">
      <t>セツビ</t>
    </rPh>
    <phoneticPr fontId="11"/>
  </si>
  <si>
    <t>高さ</t>
    <rPh sb="0" eb="1">
      <t>タカ</t>
    </rPh>
    <phoneticPr fontId="6"/>
  </si>
  <si>
    <t>建築限界高</t>
    <rPh sb="0" eb="2">
      <t>ケンチク</t>
    </rPh>
    <rPh sb="2" eb="4">
      <t>ゲンカイ</t>
    </rPh>
    <rPh sb="4" eb="5">
      <t>タカ</t>
    </rPh>
    <phoneticPr fontId="6"/>
  </si>
  <si>
    <t>インバート</t>
    <phoneticPr fontId="6"/>
  </si>
  <si>
    <t>その他の設備</t>
    <rPh sb="2" eb="3">
      <t>タ</t>
    </rPh>
    <rPh sb="4" eb="5">
      <t>セツ</t>
    </rPh>
    <rPh sb="5" eb="6">
      <t>ビ</t>
    </rPh>
    <phoneticPr fontId="6"/>
  </si>
  <si>
    <t>給水栓設備</t>
    <rPh sb="0" eb="1">
      <t>キュウ</t>
    </rPh>
    <rPh sb="1" eb="2">
      <t>ミズ</t>
    </rPh>
    <rPh sb="2" eb="3">
      <t>セン</t>
    </rPh>
    <rPh sb="3" eb="5">
      <t>セツビ</t>
    </rPh>
    <phoneticPr fontId="6"/>
  </si>
  <si>
    <t>中央高</t>
    <rPh sb="0" eb="1">
      <t>ナカ</t>
    </rPh>
    <rPh sb="1" eb="2">
      <t>ヒサシ</t>
    </rPh>
    <rPh sb="2" eb="3">
      <t>ダカ</t>
    </rPh>
    <phoneticPr fontId="6"/>
  </si>
  <si>
    <t>半径</t>
    <rPh sb="0" eb="2">
      <t>ハンケイ</t>
    </rPh>
    <phoneticPr fontId="6"/>
  </si>
  <si>
    <t>無線通信補助設備</t>
    <rPh sb="0" eb="2">
      <t>ムセン</t>
    </rPh>
    <rPh sb="2" eb="4">
      <t>ツウシン</t>
    </rPh>
    <rPh sb="4" eb="6">
      <t>ホジョ</t>
    </rPh>
    <rPh sb="6" eb="8">
      <t>セツビ</t>
    </rPh>
    <phoneticPr fontId="6"/>
  </si>
  <si>
    <t>有効高</t>
    <rPh sb="0" eb="1">
      <t>ユウ</t>
    </rPh>
    <rPh sb="1" eb="2">
      <t>コウ</t>
    </rPh>
    <rPh sb="2" eb="3">
      <t>タカ</t>
    </rPh>
    <phoneticPr fontId="6"/>
  </si>
  <si>
    <t>水噴霧設備</t>
    <rPh sb="0" eb="1">
      <t>ミズ</t>
    </rPh>
    <rPh sb="1" eb="3">
      <t>フンム</t>
    </rPh>
    <rPh sb="3" eb="5">
      <t>セツビ</t>
    </rPh>
    <phoneticPr fontId="6"/>
  </si>
  <si>
    <t>縦断勾配</t>
    <rPh sb="0" eb="2">
      <t>ジュウダン</t>
    </rPh>
    <rPh sb="2" eb="4">
      <t>コウバイ</t>
    </rPh>
    <phoneticPr fontId="6"/>
  </si>
  <si>
    <t>監視設備</t>
    <rPh sb="0" eb="2">
      <t>カンシ</t>
    </rPh>
    <rPh sb="2" eb="4">
      <t>セツビ</t>
    </rPh>
    <phoneticPr fontId="6"/>
  </si>
  <si>
    <t>線　形</t>
    <rPh sb="0" eb="1">
      <t>セン</t>
    </rPh>
    <rPh sb="2" eb="3">
      <t>カタチ</t>
    </rPh>
    <phoneticPr fontId="6"/>
  </si>
  <si>
    <t>直線区間長</t>
    <rPh sb="0" eb="2">
      <t>チョクセン</t>
    </rPh>
    <rPh sb="2" eb="4">
      <t>クカン</t>
    </rPh>
    <rPh sb="4" eb="5">
      <t>チョウ</t>
    </rPh>
    <phoneticPr fontId="6"/>
  </si>
  <si>
    <t>占用物件</t>
    <rPh sb="0" eb="2">
      <t>センヨウ</t>
    </rPh>
    <rPh sb="2" eb="4">
      <t>ブッケン</t>
    </rPh>
    <phoneticPr fontId="6"/>
  </si>
  <si>
    <t>種　類</t>
    <rPh sb="0" eb="1">
      <t>タネ</t>
    </rPh>
    <rPh sb="2" eb="3">
      <t>タグイ</t>
    </rPh>
    <phoneticPr fontId="6"/>
  </si>
  <si>
    <t>寸　法</t>
    <rPh sb="0" eb="1">
      <t>スン</t>
    </rPh>
    <rPh sb="2" eb="3">
      <t>ホウ</t>
    </rPh>
    <phoneticPr fontId="6"/>
  </si>
  <si>
    <t>管理者名</t>
    <rPh sb="0" eb="2">
      <t>カンリ</t>
    </rPh>
    <rPh sb="2" eb="3">
      <t>シャ</t>
    </rPh>
    <rPh sb="3" eb="4">
      <t>メイ</t>
    </rPh>
    <phoneticPr fontId="6"/>
  </si>
  <si>
    <t>非常用施設
関連設備</t>
    <rPh sb="0" eb="3">
      <t>ヒジョウヨウ</t>
    </rPh>
    <rPh sb="3" eb="5">
      <t>シセツ</t>
    </rPh>
    <rPh sb="6" eb="8">
      <t>カンレン</t>
    </rPh>
    <rPh sb="8" eb="10">
      <t>セツビ</t>
    </rPh>
    <phoneticPr fontId="10"/>
  </si>
  <si>
    <t>予備発電設備</t>
    <rPh sb="0" eb="2">
      <t>ヨビ</t>
    </rPh>
    <rPh sb="2" eb="4">
      <t>ハツデン</t>
    </rPh>
    <rPh sb="4" eb="6">
      <t>セツビ</t>
    </rPh>
    <phoneticPr fontId="11"/>
  </si>
  <si>
    <t>曲線区間</t>
    <rPh sb="0" eb="2">
      <t>キョクセン</t>
    </rPh>
    <rPh sb="2" eb="4">
      <t>クカン</t>
    </rPh>
    <phoneticPr fontId="6"/>
  </si>
  <si>
    <t>区間長</t>
    <rPh sb="0" eb="3">
      <t>クカンチョウ</t>
    </rPh>
    <phoneticPr fontId="6"/>
  </si>
  <si>
    <t>起点側ｸﾛｿｲﾄﾞ</t>
    <rPh sb="0" eb="2">
      <t>キテン</t>
    </rPh>
    <rPh sb="2" eb="3">
      <t>ガワ</t>
    </rPh>
    <phoneticPr fontId="6"/>
  </si>
  <si>
    <t>曲線半径</t>
    <rPh sb="0" eb="2">
      <t>キョクセン</t>
    </rPh>
    <rPh sb="2" eb="4">
      <t>ハンケイ</t>
    </rPh>
    <phoneticPr fontId="6"/>
  </si>
  <si>
    <t>終点側ｸﾛｿｲﾄﾞ</t>
    <rPh sb="0" eb="2">
      <t>シュウテン</t>
    </rPh>
    <rPh sb="2" eb="3">
      <t>ガワ</t>
    </rPh>
    <phoneticPr fontId="6"/>
  </si>
  <si>
    <t>その他</t>
    <rPh sb="2" eb="3">
      <t>タ</t>
    </rPh>
    <phoneticPr fontId="10"/>
  </si>
  <si>
    <t>非常駐車帯</t>
    <rPh sb="0" eb="2">
      <t>ヒジョウ</t>
    </rPh>
    <rPh sb="2" eb="4">
      <t>チュウシャ</t>
    </rPh>
    <rPh sb="4" eb="5">
      <t>タイ</t>
    </rPh>
    <phoneticPr fontId="6"/>
  </si>
  <si>
    <t>トンネル工法</t>
    <rPh sb="4" eb="6">
      <t>コウホウ</t>
    </rPh>
    <phoneticPr fontId="6"/>
  </si>
  <si>
    <t>方向転換所</t>
    <rPh sb="0" eb="2">
      <t>ホウコウ</t>
    </rPh>
    <rPh sb="2" eb="4">
      <t>テンカン</t>
    </rPh>
    <rPh sb="4" eb="5">
      <t>ショ</t>
    </rPh>
    <phoneticPr fontId="6"/>
  </si>
  <si>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6"/>
  </si>
  <si>
    <t>■トンネル台帳 　トンネル情報一覧表　【様式A-2】</t>
    <rPh sb="5" eb="7">
      <t>ダイチョウ</t>
    </rPh>
    <rPh sb="13" eb="15">
      <t>ジョウホウ</t>
    </rPh>
    <rPh sb="15" eb="17">
      <t>イチラン</t>
    </rPh>
    <rPh sb="17" eb="18">
      <t>ヒョウ</t>
    </rPh>
    <rPh sb="20" eb="22">
      <t>ヨウシキ</t>
    </rPh>
    <phoneticPr fontId="6"/>
  </si>
  <si>
    <t>名  称</t>
    <rPh sb="0" eb="4">
      <t>メイショウ</t>
    </rPh>
    <phoneticPr fontId="6"/>
  </si>
  <si>
    <t>管理者名</t>
    <rPh sb="0" eb="4">
      <t>カンリシャメイ</t>
    </rPh>
    <phoneticPr fontId="6"/>
  </si>
  <si>
    <t>覆工
ｽﾊﾟﾝ
番号</t>
    <rPh sb="0" eb="2">
      <t>フッコウ</t>
    </rPh>
    <rPh sb="8" eb="10">
      <t>バンゴウ</t>
    </rPh>
    <phoneticPr fontId="6"/>
  </si>
  <si>
    <t>ｽﾊﾟﾝ長</t>
    <rPh sb="4" eb="5">
      <t>チョウ</t>
    </rPh>
    <phoneticPr fontId="6"/>
  </si>
  <si>
    <t>追加距離</t>
    <rPh sb="0" eb="1">
      <t>ツイカ</t>
    </rPh>
    <rPh sb="1" eb="3">
      <t>キョリ</t>
    </rPh>
    <phoneticPr fontId="6"/>
  </si>
  <si>
    <t>トンネル本体工</t>
    <rPh sb="4" eb="7">
      <t>ホンタイコウ</t>
    </rPh>
    <phoneticPr fontId="6"/>
  </si>
  <si>
    <t>照明施設</t>
    <rPh sb="0" eb="2">
      <t>ショウメイ</t>
    </rPh>
    <rPh sb="2" eb="4">
      <t>シセツ</t>
    </rPh>
    <phoneticPr fontId="6"/>
  </si>
  <si>
    <t>非常用施設</t>
    <rPh sb="0" eb="3">
      <t>ヒジョウヨウ</t>
    </rPh>
    <rPh sb="3" eb="5">
      <t>シセツ</t>
    </rPh>
    <phoneticPr fontId="6"/>
  </si>
  <si>
    <t>換気施設</t>
    <rPh sb="0" eb="2">
      <t>カンキ</t>
    </rPh>
    <rPh sb="2" eb="4">
      <t>シセツ</t>
    </rPh>
    <phoneticPr fontId="6"/>
  </si>
  <si>
    <t>その他附属物等</t>
    <rPh sb="2" eb="3">
      <t>タ</t>
    </rPh>
    <rPh sb="3" eb="6">
      <t>フゾクブツ</t>
    </rPh>
    <rPh sb="6" eb="7">
      <t>トウ</t>
    </rPh>
    <phoneticPr fontId="10"/>
  </si>
  <si>
    <t>通報設備</t>
  </si>
  <si>
    <t>警報設備</t>
  </si>
  <si>
    <t>消火設備</t>
  </si>
  <si>
    <t>避難誘導設備</t>
  </si>
  <si>
    <t>その他の設備</t>
  </si>
  <si>
    <t>特記事項</t>
    <rPh sb="0" eb="2">
      <t>トッキ</t>
    </rPh>
    <rPh sb="2" eb="4">
      <t>ジコウ</t>
    </rPh>
    <phoneticPr fontId="10"/>
  </si>
  <si>
    <t>起点側</t>
    <rPh sb="0" eb="2">
      <t>キテン</t>
    </rPh>
    <rPh sb="2" eb="3">
      <t>ガワ</t>
    </rPh>
    <phoneticPr fontId="6"/>
  </si>
  <si>
    <t>終点側</t>
    <rPh sb="0" eb="2">
      <t>シュウテン</t>
    </rPh>
    <rPh sb="2" eb="3">
      <t>ガワ</t>
    </rPh>
    <phoneticPr fontId="6"/>
  </si>
  <si>
    <t>特記事項</t>
    <rPh sb="0" eb="2">
      <t>トッキ</t>
    </rPh>
    <rPh sb="2" eb="4">
      <t>ジコウ</t>
    </rPh>
    <phoneticPr fontId="6"/>
  </si>
  <si>
    <t>内装板</t>
    <rPh sb="0" eb="3">
      <t>ナイソウバン</t>
    </rPh>
    <phoneticPr fontId="10"/>
  </si>
  <si>
    <t>天井板</t>
    <rPh sb="0" eb="2">
      <t>テンジョウ</t>
    </rPh>
    <rPh sb="2" eb="3">
      <t>イタ</t>
    </rPh>
    <phoneticPr fontId="10"/>
  </si>
  <si>
    <t>基本照明</t>
    <rPh sb="0" eb="2">
      <t>キホン</t>
    </rPh>
    <rPh sb="2" eb="4">
      <t>ショウメイ</t>
    </rPh>
    <phoneticPr fontId="10"/>
  </si>
  <si>
    <t>入口出口照明</t>
    <rPh sb="0" eb="1">
      <t>イ</t>
    </rPh>
    <rPh sb="1" eb="2">
      <t>グチ</t>
    </rPh>
    <rPh sb="2" eb="3">
      <t>デ</t>
    </rPh>
    <rPh sb="3" eb="4">
      <t>グチ</t>
    </rPh>
    <rPh sb="4" eb="6">
      <t>ショウメイ</t>
    </rPh>
    <phoneticPr fontId="10"/>
  </si>
  <si>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</si>
  <si>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</si>
  <si>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</si>
  <si>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</si>
  <si>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</si>
  <si>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</si>
  <si>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</si>
  <si>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</si>
  <si>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</si>
  <si>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</si>
  <si>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</si>
  <si>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</si>
  <si>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</si>
  <si>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</si>
  <si>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JF</t>
    <phoneticPr fontId="10"/>
  </si>
  <si>
    <t>VI計</t>
    <rPh sb="2" eb="3">
      <t>ケイ</t>
    </rPh>
    <phoneticPr fontId="10"/>
  </si>
  <si>
    <t>CO計</t>
    <rPh sb="2" eb="3">
      <t>ケイ</t>
    </rPh>
    <phoneticPr fontId="10"/>
  </si>
  <si>
    <t>風向
風速計</t>
    <rPh sb="0" eb="2">
      <t>フウコウ</t>
    </rPh>
    <rPh sb="3" eb="5">
      <t>フウソク</t>
    </rPh>
    <rPh sb="5" eb="6">
      <t>ケイ</t>
    </rPh>
    <phoneticPr fontId="10"/>
  </si>
  <si>
    <t>(m)</t>
    <phoneticPr fontId="6"/>
  </si>
  <si>
    <t>※　行が不足する場合は、適時、表の行を増やすこと。</t>
    <rPh sb="2" eb="3">
      <t>ギョウ</t>
    </rPh>
    <rPh sb="4" eb="6">
      <t>フソク</t>
    </rPh>
    <rPh sb="8" eb="10">
      <t>バアイ</t>
    </rPh>
    <phoneticPr fontId="11"/>
  </si>
  <si>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6"/>
  </si>
  <si>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0"/>
  </si>
  <si>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6"/>
  </si>
  <si>
    <t>施設ID</t>
    <rPh sb="0" eb="2">
      <t>シセツ</t>
    </rPh>
    <phoneticPr fontId="6"/>
  </si>
  <si>
    <t>Ⅲ</t>
    <phoneticPr fontId="10"/>
  </si>
  <si>
    <t>Ⅳ</t>
    <phoneticPr fontId="10"/>
  </si>
  <si>
    <t>トンネル変状・異常箇所写真位置図</t>
    <rPh sb="4" eb="6">
      <t>ヘンジョウ</t>
    </rPh>
    <rPh sb="7" eb="9">
      <t>イジョウ</t>
    </rPh>
    <rPh sb="9" eb="11">
      <t>カショ</t>
    </rPh>
    <rPh sb="11" eb="13">
      <t>シャシン</t>
    </rPh>
    <rPh sb="13" eb="16">
      <t>イチズ</t>
    </rPh>
    <phoneticPr fontId="10"/>
  </si>
  <si>
    <t>注１：本位置図は、見下げた状態で記載すること。
注２：覆工スパン番号は横断目地毎(矢板工法の場合は上半アーチの
　　　横断目地毎)に設定すること。</t>
    <phoneticPr fontId="21"/>
  </si>
  <si>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1"/>
  </si>
  <si>
    <t>※1　トンネル本体工の変状数は、材質劣化、漏水に起因するものは変状単位で、外力に起因するものはスパン単位で計上すること。</t>
    <rPh sb="7" eb="10">
      <t>ホンタイコウ</t>
    </rPh>
    <phoneticPr fontId="10"/>
  </si>
  <si>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0"/>
  </si>
  <si>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0"/>
  </si>
  <si>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0"/>
  </si>
  <si>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6"/>
  </si>
  <si>
    <t>定期点検実施者</t>
    <rPh sb="0" eb="2">
      <t>テイキ</t>
    </rPh>
    <rPh sb="2" eb="4">
      <t>テンケン</t>
    </rPh>
    <rPh sb="4" eb="7">
      <t>ジッシシャ</t>
    </rPh>
    <phoneticPr fontId="6"/>
  </si>
  <si>
    <t>定期点検年月日</t>
    <rPh sb="4" eb="7">
      <t>ネンガッピ</t>
    </rPh>
    <phoneticPr fontId="6"/>
  </si>
  <si>
    <t>定期点検結果</t>
    <rPh sb="4" eb="6">
      <t>ケッカ</t>
    </rPh>
    <phoneticPr fontId="6"/>
  </si>
  <si>
    <t>覆工
スパン
番号</t>
    <rPh sb="0" eb="2">
      <t>フッコウ</t>
    </rPh>
    <rPh sb="7" eb="9">
      <t>バンゴウ</t>
    </rPh>
    <phoneticPr fontId="6"/>
  </si>
  <si>
    <t>変状
番号</t>
    <rPh sb="0" eb="2">
      <t>ヘンジョウ</t>
    </rPh>
    <rPh sb="3" eb="5">
      <t>バンゴウ</t>
    </rPh>
    <phoneticPr fontId="6"/>
  </si>
  <si>
    <t>距離
（m）</t>
    <rPh sb="0" eb="2">
      <t>キョリ</t>
    </rPh>
    <phoneticPr fontId="6"/>
  </si>
  <si>
    <t>変状部位</t>
    <rPh sb="0" eb="2">
      <t>ヘンジョウ</t>
    </rPh>
    <rPh sb="2" eb="4">
      <t>ブイ</t>
    </rPh>
    <phoneticPr fontId="6"/>
  </si>
  <si>
    <t>変  状  の  内  容</t>
    <rPh sb="0" eb="1">
      <t>ヘン</t>
    </rPh>
    <rPh sb="3" eb="4">
      <t>ジョウ</t>
    </rPh>
    <rPh sb="9" eb="10">
      <t>ウチ</t>
    </rPh>
    <rPh sb="12" eb="13">
      <t>カタチ</t>
    </rPh>
    <phoneticPr fontId="6"/>
  </si>
  <si>
    <t>前回定期点検時の状態</t>
    <rPh sb="0" eb="2">
      <t>ゼンカイ</t>
    </rPh>
    <rPh sb="6" eb="7">
      <t>ジ</t>
    </rPh>
    <rPh sb="8" eb="10">
      <t>ジョウタイ</t>
    </rPh>
    <phoneticPr fontId="6"/>
  </si>
  <si>
    <t>今回定期点検結果</t>
    <rPh sb="0" eb="2">
      <t>コンカイ</t>
    </rPh>
    <rPh sb="6" eb="8">
      <t>ケッカ</t>
    </rPh>
    <phoneticPr fontId="6"/>
  </si>
  <si>
    <t>措置履歴</t>
    <rPh sb="0" eb="2">
      <t>ソチ</t>
    </rPh>
    <rPh sb="2" eb="4">
      <t>リレキ</t>
    </rPh>
    <phoneticPr fontId="6"/>
  </si>
  <si>
    <t>対応方針
・
特記事項</t>
    <rPh sb="0" eb="2">
      <t>タイオウ</t>
    </rPh>
    <rPh sb="2" eb="4">
      <t>ホウシン</t>
    </rPh>
    <rPh sb="7" eb="9">
      <t>トッキ</t>
    </rPh>
    <rPh sb="9" eb="11">
      <t>ジコウ</t>
    </rPh>
    <phoneticPr fontId="6"/>
  </si>
  <si>
    <t>対象箇所</t>
    <rPh sb="0" eb="2">
      <t>タイショウ</t>
    </rPh>
    <rPh sb="2" eb="4">
      <t>カショ</t>
    </rPh>
    <phoneticPr fontId="10"/>
  </si>
  <si>
    <t>部位区分</t>
    <rPh sb="0" eb="2">
      <t>ブイ</t>
    </rPh>
    <rPh sb="2" eb="4">
      <t>クブン</t>
    </rPh>
    <phoneticPr fontId="10"/>
  </si>
  <si>
    <t>変状区分</t>
    <rPh sb="0" eb="2">
      <t>ヘンジョウ</t>
    </rPh>
    <rPh sb="2" eb="4">
      <t>クブン</t>
    </rPh>
    <phoneticPr fontId="6"/>
  </si>
  <si>
    <t>変状種類</t>
    <rPh sb="0" eb="2">
      <t>ヘンジョウ</t>
    </rPh>
    <rPh sb="2" eb="4">
      <t>シュルイ</t>
    </rPh>
    <phoneticPr fontId="6"/>
  </si>
  <si>
    <t>変状の発生範囲の規模</t>
    <rPh sb="0" eb="2">
      <t>ヘンジョウ</t>
    </rPh>
    <rPh sb="3" eb="5">
      <t>ハッセイ</t>
    </rPh>
    <rPh sb="5" eb="7">
      <t>ハンイ</t>
    </rPh>
    <rPh sb="8" eb="10">
      <t>キボ</t>
    </rPh>
    <phoneticPr fontId="6"/>
  </si>
  <si>
    <t>前回定期点検時の変状の発生範囲及び規模</t>
    <rPh sb="2" eb="4">
      <t>テイキ</t>
    </rPh>
    <rPh sb="4" eb="6">
      <t>テンケン</t>
    </rPh>
    <rPh sb="6" eb="7">
      <t>ジ</t>
    </rPh>
    <phoneticPr fontId="11"/>
  </si>
  <si>
    <t>対策区分</t>
    <rPh sb="0" eb="2">
      <t>タイサク</t>
    </rPh>
    <rPh sb="2" eb="4">
      <t>クブン</t>
    </rPh>
    <phoneticPr fontId="6"/>
  </si>
  <si>
    <t>対策区分</t>
    <phoneticPr fontId="11"/>
  </si>
  <si>
    <t>調査の
要否</t>
    <rPh sb="0" eb="2">
      <t>チョウサ</t>
    </rPh>
    <rPh sb="4" eb="6">
      <t>ヨウヒ</t>
    </rPh>
    <phoneticPr fontId="6"/>
  </si>
  <si>
    <t>措置の
要否</t>
    <rPh sb="0" eb="2">
      <t>ソチ</t>
    </rPh>
    <rPh sb="4" eb="6">
      <t>ヨウヒ</t>
    </rPh>
    <phoneticPr fontId="6"/>
  </si>
  <si>
    <t>実施</t>
    <rPh sb="0" eb="2">
      <t>ジッシ</t>
    </rPh>
    <phoneticPr fontId="6"/>
  </si>
  <si>
    <t>措置の実施状況</t>
    <rPh sb="0" eb="2">
      <t>ソチ</t>
    </rPh>
    <rPh sb="3" eb="5">
      <t>ジッシ</t>
    </rPh>
    <rPh sb="5" eb="7">
      <t>ジョウキョウ</t>
    </rPh>
    <phoneticPr fontId="6"/>
  </si>
  <si>
    <t>応急措置前</t>
    <rPh sb="0" eb="2">
      <t>オウキュウ</t>
    </rPh>
    <rPh sb="2" eb="4">
      <t>ソチ</t>
    </rPh>
    <rPh sb="4" eb="5">
      <t>マエ</t>
    </rPh>
    <phoneticPr fontId="6"/>
  </si>
  <si>
    <t>応急措置後</t>
    <rPh sb="0" eb="2">
      <t>オウキュウ</t>
    </rPh>
    <rPh sb="2" eb="4">
      <t>ソチ</t>
    </rPh>
    <rPh sb="4" eb="5">
      <t>ゴ</t>
    </rPh>
    <phoneticPr fontId="6"/>
  </si>
  <si>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0"/>
  </si>
  <si>
    <t>※　応急措置を実施しないで判定した変状の対策区分は、対策区分の応急措置後の欄に記入すること。</t>
    <rPh sb="37" eb="38">
      <t>ラン</t>
    </rPh>
    <rPh sb="39" eb="41">
      <t>キニュウ</t>
    </rPh>
    <phoneticPr fontId="11"/>
  </si>
  <si>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6"/>
  </si>
  <si>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6"/>
  </si>
  <si>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6"/>
  </si>
  <si>
    <t>■定期点検記録様式　定期点検結果総括表（トンネル内附属物等の取付状態）　【様式C-1-2】</t>
    <rPh sb="14" eb="15">
      <t>ムスビ</t>
    </rPh>
    <rPh sb="15" eb="16">
      <t>ハタシ</t>
    </rPh>
    <rPh sb="28" eb="29">
      <t>トウ</t>
    </rPh>
    <rPh sb="37" eb="39">
      <t>ヨウシキ</t>
    </rPh>
    <phoneticPr fontId="6"/>
  </si>
  <si>
    <t>定期点検実施者</t>
    <rPh sb="4" eb="6">
      <t>ジッシ</t>
    </rPh>
    <rPh sb="6" eb="7">
      <t>シャ</t>
    </rPh>
    <phoneticPr fontId="6"/>
  </si>
  <si>
    <t>異常
番号</t>
    <rPh sb="0" eb="2">
      <t>イジョウ</t>
    </rPh>
    <rPh sb="3" eb="5">
      <t>バンゴウ</t>
    </rPh>
    <phoneticPr fontId="6"/>
  </si>
  <si>
    <t>異常部位</t>
    <rPh sb="0" eb="2">
      <t>イジョウ</t>
    </rPh>
    <rPh sb="2" eb="4">
      <t>ブイ</t>
    </rPh>
    <phoneticPr fontId="6"/>
  </si>
  <si>
    <t>異　常  の  内　容</t>
    <rPh sb="0" eb="1">
      <t>イ</t>
    </rPh>
    <rPh sb="2" eb="3">
      <t>ツネ</t>
    </rPh>
    <rPh sb="8" eb="9">
      <t>ナイ</t>
    </rPh>
    <rPh sb="10" eb="11">
      <t>カタチ</t>
    </rPh>
    <phoneticPr fontId="6"/>
  </si>
  <si>
    <t>応急措置の
実施状況</t>
    <rPh sb="0" eb="2">
      <t>オウキュウ</t>
    </rPh>
    <rPh sb="2" eb="4">
      <t>ソチ</t>
    </rPh>
    <rPh sb="6" eb="8">
      <t>ジッシ</t>
    </rPh>
    <rPh sb="8" eb="10">
      <t>ジョウキョウ</t>
    </rPh>
    <phoneticPr fontId="6"/>
  </si>
  <si>
    <t>対象箇所</t>
    <rPh sb="0" eb="2">
      <t>タイショウ</t>
    </rPh>
    <rPh sb="2" eb="4">
      <t>カショ</t>
    </rPh>
    <phoneticPr fontId="6"/>
  </si>
  <si>
    <t>異常種類</t>
    <rPh sb="0" eb="2">
      <t>イジョウ</t>
    </rPh>
    <rPh sb="2" eb="4">
      <t>シュルイ</t>
    </rPh>
    <phoneticPr fontId="6"/>
  </si>
  <si>
    <t>異常の発生範囲の規模</t>
    <rPh sb="0" eb="2">
      <t>イジョウ</t>
    </rPh>
    <rPh sb="3" eb="5">
      <t>ハッセイ</t>
    </rPh>
    <rPh sb="5" eb="7">
      <t>ハンイ</t>
    </rPh>
    <rPh sb="8" eb="10">
      <t>キボ</t>
    </rPh>
    <phoneticPr fontId="6"/>
  </si>
  <si>
    <t>異常判定区分</t>
    <rPh sb="0" eb="2">
      <t>イジョウ</t>
    </rPh>
    <rPh sb="2" eb="4">
      <t>ハンテイ</t>
    </rPh>
    <rPh sb="4" eb="6">
      <t>クブン</t>
    </rPh>
    <phoneticPr fontId="6"/>
  </si>
  <si>
    <t>応急措置の内容</t>
    <rPh sb="0" eb="2">
      <t>オウキュウ</t>
    </rPh>
    <rPh sb="2" eb="4">
      <t>ソチ</t>
    </rPh>
    <rPh sb="5" eb="7">
      <t>ナイヨウ</t>
    </rPh>
    <phoneticPr fontId="6"/>
  </si>
  <si>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0"/>
  </si>
  <si>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1"/>
  </si>
  <si>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6"/>
  </si>
  <si>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6"/>
  </si>
  <si>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6"/>
  </si>
  <si>
    <t>定期点検実施者</t>
    <rPh sb="4" eb="7">
      <t>ジッシシャ</t>
    </rPh>
    <phoneticPr fontId="6"/>
  </si>
  <si>
    <t>状態の把握の内容</t>
    <rPh sb="0" eb="2">
      <t>ジョウタイ</t>
    </rPh>
    <rPh sb="3" eb="5">
      <t>ハアク</t>
    </rPh>
    <rPh sb="6" eb="8">
      <t>ナイヨウ</t>
    </rPh>
    <phoneticPr fontId="10"/>
  </si>
  <si>
    <t>覆工スパン
番号</t>
    <rPh sb="0" eb="2">
      <t>フッコウ</t>
    </rPh>
    <rPh sb="6" eb="8">
      <t>バンゴウ</t>
    </rPh>
    <phoneticPr fontId="10"/>
  </si>
  <si>
    <t>年月日</t>
    <rPh sb="0" eb="2">
      <t>ネンゲツ</t>
    </rPh>
    <rPh sb="2" eb="3">
      <t>ニチ</t>
    </rPh>
    <phoneticPr fontId="10"/>
  </si>
  <si>
    <t>内容</t>
    <rPh sb="0" eb="2">
      <t>ナイヨウ</t>
    </rPh>
    <phoneticPr fontId="10"/>
  </si>
  <si>
    <t>結果</t>
    <rPh sb="0" eb="2">
      <t>ケッカ</t>
    </rPh>
    <phoneticPr fontId="10"/>
  </si>
  <si>
    <t>対策区分の
判定</t>
    <rPh sb="0" eb="2">
      <t>タイサク</t>
    </rPh>
    <rPh sb="2" eb="4">
      <t>クブン</t>
    </rPh>
    <rPh sb="6" eb="8">
      <t>ハンテイ</t>
    </rPh>
    <phoneticPr fontId="10"/>
  </si>
  <si>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1"/>
  </si>
  <si>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20"/>
  </si>
  <si>
    <t>フリガナ</t>
    <phoneticPr fontId="20"/>
  </si>
  <si>
    <t>路 線 名</t>
    <rPh sb="0" eb="1">
      <t>ミチ</t>
    </rPh>
    <rPh sb="2" eb="3">
      <t>セン</t>
    </rPh>
    <rPh sb="4" eb="5">
      <t>メイ</t>
    </rPh>
    <phoneticPr fontId="20"/>
  </si>
  <si>
    <t>定期点検実施者</t>
    <rPh sb="4" eb="6">
      <t>ジッシ</t>
    </rPh>
    <phoneticPr fontId="11"/>
  </si>
  <si>
    <t>名　称</t>
    <rPh sb="0" eb="1">
      <t>ナ</t>
    </rPh>
    <rPh sb="2" eb="3">
      <t>ショウ</t>
    </rPh>
    <phoneticPr fontId="10"/>
  </si>
  <si>
    <t>管理者名</t>
    <phoneticPr fontId="20"/>
  </si>
  <si>
    <t>写真
番号</t>
    <phoneticPr fontId="6"/>
  </si>
  <si>
    <t>覆工スパン
番号</t>
    <rPh sb="0" eb="2">
      <t>フッコウ</t>
    </rPh>
    <rPh sb="6" eb="8">
      <t>バンゴウ</t>
    </rPh>
    <phoneticPr fontId="6"/>
  </si>
  <si>
    <t>変状番号</t>
    <rPh sb="0" eb="2">
      <t>ヘンジョウ</t>
    </rPh>
    <rPh sb="2" eb="4">
      <t>バンゴウ</t>
    </rPh>
    <phoneticPr fontId="10"/>
  </si>
  <si>
    <t>変状
部位</t>
    <rPh sb="0" eb="2">
      <t>ヘンジョウ</t>
    </rPh>
    <rPh sb="3" eb="5">
      <t>ブイ</t>
    </rPh>
    <phoneticPr fontId="6"/>
  </si>
  <si>
    <t>対策
区分</t>
    <rPh sb="0" eb="2">
      <t>タイサク</t>
    </rPh>
    <rPh sb="3" eb="5">
      <t>クブン</t>
    </rPh>
    <phoneticPr fontId="6"/>
  </si>
  <si>
    <t>変状区分</t>
    <rPh sb="0" eb="2">
      <t>ヘンジョウ</t>
    </rPh>
    <rPh sb="2" eb="4">
      <t>クブン</t>
    </rPh>
    <phoneticPr fontId="11"/>
  </si>
  <si>
    <t>変状の発生範囲及び規模</t>
    <rPh sb="0" eb="2">
      <t>ヘンジョウ</t>
    </rPh>
    <rPh sb="3" eb="5">
      <t>ハッセイ</t>
    </rPh>
    <rPh sb="5" eb="7">
      <t>ハンイ</t>
    </rPh>
    <rPh sb="7" eb="8">
      <t>オヨ</t>
    </rPh>
    <rPh sb="9" eb="11">
      <t>キボ</t>
    </rPh>
    <phoneticPr fontId="11"/>
  </si>
  <si>
    <t>前回変状の発生範囲及び規模</t>
    <rPh sb="0" eb="2">
      <t>ゼンカイ</t>
    </rPh>
    <rPh sb="2" eb="4">
      <t>ヘンジョウ</t>
    </rPh>
    <rPh sb="5" eb="9">
      <t>ハッセイハンイ</t>
    </rPh>
    <rPh sb="9" eb="10">
      <t>オヨ</t>
    </rPh>
    <rPh sb="11" eb="13">
      <t>キボ</t>
    </rPh>
    <phoneticPr fontId="11"/>
  </si>
  <si>
    <t>対策履歴</t>
    <rPh sb="0" eb="2">
      <t>タイサク</t>
    </rPh>
    <rPh sb="2" eb="4">
      <t>リレキ</t>
    </rPh>
    <phoneticPr fontId="6"/>
  </si>
  <si>
    <t>実施状況（実施日）</t>
    <rPh sb="0" eb="2">
      <t>ジッシ</t>
    </rPh>
    <rPh sb="2" eb="4">
      <t>ジョウキョウ</t>
    </rPh>
    <rPh sb="5" eb="8">
      <t>ジッシビ</t>
    </rPh>
    <phoneticPr fontId="6"/>
  </si>
  <si>
    <t>メモ</t>
    <phoneticPr fontId="11"/>
  </si>
  <si>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0"/>
  </si>
  <si>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6"/>
  </si>
  <si>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6"/>
  </si>
  <si>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6"/>
  </si>
  <si>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1"/>
  </si>
  <si>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10"/>
  </si>
  <si>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</si>
  <si>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0"/>
  </si>
  <si>
    <t>定期点検年月日</t>
    <rPh sb="4" eb="7">
      <t>ネンガッピ</t>
    </rPh>
    <phoneticPr fontId="20"/>
  </si>
  <si>
    <t>覆工スパン番号</t>
    <rPh sb="0" eb="2">
      <t>フッコウ</t>
    </rPh>
    <rPh sb="5" eb="7">
      <t>バンゴウ</t>
    </rPh>
    <phoneticPr fontId="21"/>
  </si>
  <si>
    <t>異常番号</t>
    <rPh sb="0" eb="2">
      <t>イジョウ</t>
    </rPh>
    <rPh sb="2" eb="4">
      <t>バンゴウ</t>
    </rPh>
    <phoneticPr fontId="21"/>
  </si>
  <si>
    <t>対象箇所</t>
    <rPh sb="0" eb="2">
      <t>タイショウ</t>
    </rPh>
    <rPh sb="2" eb="4">
      <t>カショ</t>
    </rPh>
    <phoneticPr fontId="21"/>
  </si>
  <si>
    <t>部位区分</t>
    <rPh sb="0" eb="2">
      <t>ブイ</t>
    </rPh>
    <rPh sb="2" eb="4">
      <t>クブン</t>
    </rPh>
    <phoneticPr fontId="21"/>
  </si>
  <si>
    <t>異常の種類</t>
    <rPh sb="0" eb="2">
      <t>イジョウ</t>
    </rPh>
    <rPh sb="3" eb="5">
      <t>シュルイ</t>
    </rPh>
    <phoneticPr fontId="21"/>
  </si>
  <si>
    <t>異常判定区分</t>
    <rPh sb="0" eb="2">
      <t>イジョウ</t>
    </rPh>
    <rPh sb="2" eb="4">
      <t>ハンテイ</t>
    </rPh>
    <rPh sb="4" eb="6">
      <t>クブン</t>
    </rPh>
    <phoneticPr fontId="21"/>
  </si>
  <si>
    <t>メモ</t>
    <phoneticPr fontId="21"/>
  </si>
  <si>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0"/>
  </si>
  <si>
    <t>※　応急措置を実施した場合は、その実施状況が分かる写真を添付すること。</t>
    <rPh sb="4" eb="6">
      <t>ソチ</t>
    </rPh>
    <phoneticPr fontId="11"/>
  </si>
  <si>
    <t>※　変状数に準じてシートを追加すること。</t>
    <rPh sb="2" eb="4">
      <t>ヘンジョウ</t>
    </rPh>
    <rPh sb="4" eb="5">
      <t>スウ</t>
    </rPh>
    <rPh sb="6" eb="7">
      <t>ジュン</t>
    </rPh>
    <rPh sb="13" eb="15">
      <t>ツイカ</t>
    </rPh>
    <phoneticPr fontId="10"/>
  </si>
  <si>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6"/>
  </si>
  <si>
    <t>トンネル変状展開図</t>
    <rPh sb="4" eb="5">
      <t>ヘン</t>
    </rPh>
    <rPh sb="5" eb="6">
      <t>ジョウ</t>
    </rPh>
    <rPh sb="6" eb="9">
      <t>テンカイズ</t>
    </rPh>
    <phoneticPr fontId="10"/>
  </si>
  <si>
    <t>トンネル全体変状展開図</t>
    <rPh sb="4" eb="6">
      <t>ゼンタイ</t>
    </rPh>
    <rPh sb="6" eb="7">
      <t>ヘン</t>
    </rPh>
    <rPh sb="7" eb="8">
      <t>ジョウ</t>
    </rPh>
    <rPh sb="8" eb="11">
      <t>テンカイズ</t>
    </rPh>
    <phoneticPr fontId="10"/>
  </si>
  <si>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0"/>
  </si>
  <si>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6"/>
  </si>
  <si>
    <t>様式F用→</t>
    <rPh sb="0" eb="2">
      <t>ヨウシキ</t>
    </rPh>
    <rPh sb="3" eb="4">
      <t>ヨウ</t>
    </rPh>
    <phoneticPr fontId="10"/>
  </si>
  <si>
    <t>覆工スパン</t>
    <rPh sb="0" eb="2">
      <t>フッコウ</t>
    </rPh>
    <phoneticPr fontId="21"/>
  </si>
  <si>
    <t>変    状    数</t>
    <rPh sb="0" eb="1">
      <t>ヘン</t>
    </rPh>
    <rPh sb="5" eb="6">
      <t>ジョウ</t>
    </rPh>
    <rPh sb="10" eb="11">
      <t>スウ</t>
    </rPh>
    <phoneticPr fontId="21"/>
  </si>
  <si>
    <t>変    状    規    模</t>
    <rPh sb="0" eb="1">
      <t>ヘン</t>
    </rPh>
    <rPh sb="5" eb="6">
      <t>ジョウ</t>
    </rPh>
    <rPh sb="10" eb="11">
      <t>キ</t>
    </rPh>
    <rPh sb="15" eb="16">
      <t>ボ</t>
    </rPh>
    <phoneticPr fontId="21"/>
  </si>
  <si>
    <t>番号</t>
    <rPh sb="0" eb="2">
      <t>バンゴウ</t>
    </rPh>
    <phoneticPr fontId="11"/>
  </si>
  <si>
    <t>延長
（ｍ）</t>
    <rPh sb="0" eb="2">
      <t>エンチョウ</t>
    </rPh>
    <phoneticPr fontId="11"/>
  </si>
  <si>
    <t>健全性の診断の
区分</t>
    <rPh sb="4" eb="6">
      <t>シンダン</t>
    </rPh>
    <rPh sb="8" eb="10">
      <t>クブン</t>
    </rPh>
    <phoneticPr fontId="11"/>
  </si>
  <si>
    <t>対策区分の判定</t>
    <rPh sb="0" eb="2">
      <t>タイサク</t>
    </rPh>
    <rPh sb="2" eb="4">
      <t>クブン</t>
    </rPh>
    <rPh sb="5" eb="7">
      <t>ハンテイ</t>
    </rPh>
    <phoneticPr fontId="21"/>
  </si>
  <si>
    <t>覆工スパン長（ｍ）</t>
    <rPh sb="0" eb="2">
      <t>フッコウ</t>
    </rPh>
    <rPh sb="5" eb="6">
      <t>ナガ</t>
    </rPh>
    <phoneticPr fontId="21"/>
  </si>
  <si>
    <t>変状の発生範囲の規模（㎡）</t>
    <rPh sb="0" eb="2">
      <t>ヘンジョウ</t>
    </rPh>
    <rPh sb="3" eb="5">
      <t>ハッセイ</t>
    </rPh>
    <rPh sb="5" eb="7">
      <t>ハンイ</t>
    </rPh>
    <rPh sb="8" eb="10">
      <t>キボ</t>
    </rPh>
    <phoneticPr fontId="21"/>
  </si>
  <si>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6"/>
  </si>
  <si>
    <t xml:space="preserve">外力 </t>
    <rPh sb="0" eb="2">
      <t>ガイリョク</t>
    </rPh>
    <phoneticPr fontId="21"/>
  </si>
  <si>
    <t>材質劣化</t>
    <rPh sb="0" eb="2">
      <t>ザイシツ</t>
    </rPh>
    <rPh sb="2" eb="4">
      <t>レッカ</t>
    </rPh>
    <phoneticPr fontId="21"/>
  </si>
  <si>
    <t>漏水</t>
    <rPh sb="0" eb="2">
      <t>ロウスイ</t>
    </rPh>
    <phoneticPr fontId="21"/>
  </si>
  <si>
    <r>
      <t xml:space="preserve">外力 </t>
    </r>
    <r>
      <rPr>
        <vertAlign val="superscript"/>
        <sz val="9"/>
        <rFont val="HGSｺﾞｼｯｸM"/>
        <family val="3"/>
        <charset val="128"/>
      </rPr>
      <t>注2</t>
    </r>
    <rPh sb="0" eb="2">
      <t>ガイリョク</t>
    </rPh>
    <rPh sb="3" eb="4">
      <t>チュウ</t>
    </rPh>
    <phoneticPr fontId="21"/>
  </si>
  <si>
    <t>Ⅳ</t>
    <phoneticPr fontId="21"/>
  </si>
  <si>
    <t>Ⅲ</t>
    <phoneticPr fontId="21"/>
  </si>
  <si>
    <t>Ⅱa</t>
    <phoneticPr fontId="21"/>
  </si>
  <si>
    <t>Ⅱb</t>
    <phoneticPr fontId="21"/>
  </si>
  <si>
    <t>スパン別変状展開図</t>
    <rPh sb="3" eb="4">
      <t>ベツ</t>
    </rPh>
    <rPh sb="4" eb="5">
      <t>ヘン</t>
    </rPh>
    <rPh sb="5" eb="6">
      <t>ジョウ</t>
    </rPh>
    <rPh sb="6" eb="9">
      <t>テンカイズ</t>
    </rPh>
    <phoneticPr fontId="10"/>
  </si>
  <si>
    <t>【健全性判定集計表】</t>
    <phoneticPr fontId="10"/>
  </si>
  <si>
    <t>スパン番号</t>
    <rPh sb="3" eb="5">
      <t>バンゴウ</t>
    </rPh>
    <phoneticPr fontId="10"/>
  </si>
  <si>
    <t>スパン長</t>
    <rPh sb="3" eb="4">
      <t>ナガ</t>
    </rPh>
    <phoneticPr fontId="10"/>
  </si>
  <si>
    <t>前回定期点検時の判定</t>
    <rPh sb="0" eb="2">
      <t>ゼンカイ</t>
    </rPh>
    <rPh sb="6" eb="7">
      <t>ジ</t>
    </rPh>
    <rPh sb="8" eb="10">
      <t>ハンテイ</t>
    </rPh>
    <phoneticPr fontId="10"/>
  </si>
  <si>
    <t>応急措置前の判定</t>
    <rPh sb="0" eb="2">
      <t>オウキュウ</t>
    </rPh>
    <rPh sb="2" eb="4">
      <t>ソチ</t>
    </rPh>
    <rPh sb="4" eb="5">
      <t>マエ</t>
    </rPh>
    <rPh sb="6" eb="8">
      <t>ハンテイ</t>
    </rPh>
    <phoneticPr fontId="10"/>
  </si>
  <si>
    <t>対策区分毎の
変状の有無</t>
    <rPh sb="0" eb="2">
      <t>タイサク</t>
    </rPh>
    <rPh sb="2" eb="4">
      <t>クブン</t>
    </rPh>
    <rPh sb="4" eb="5">
      <t>ゴト</t>
    </rPh>
    <rPh sb="7" eb="9">
      <t>ヘンジョウ</t>
    </rPh>
    <rPh sb="10" eb="12">
      <t>ウム</t>
    </rPh>
    <phoneticPr fontId="10"/>
  </si>
  <si>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0"/>
  </si>
  <si>
    <r>
      <t>備考</t>
    </r>
    <r>
      <rPr>
        <vertAlign val="superscript"/>
        <sz val="9"/>
        <rFont val="HGSｺﾞｼｯｸM"/>
        <family val="3"/>
        <charset val="128"/>
      </rPr>
      <t>注2</t>
    </r>
    <rPh sb="0" eb="2">
      <t>ビコウ</t>
    </rPh>
    <rPh sb="2" eb="3">
      <t>チュウ</t>
    </rPh>
    <phoneticPr fontId="10"/>
  </si>
  <si>
    <t>変状区分</t>
    <rPh sb="0" eb="2">
      <t>ヘンジョウ</t>
    </rPh>
    <rPh sb="2" eb="4">
      <t>クブン</t>
    </rPh>
    <phoneticPr fontId="10"/>
  </si>
  <si>
    <t>変状種類</t>
    <rPh sb="0" eb="2">
      <t>ヘンジョウ</t>
    </rPh>
    <rPh sb="2" eb="4">
      <t>シュルイ</t>
    </rPh>
    <phoneticPr fontId="10"/>
  </si>
  <si>
    <r>
      <t>外力</t>
    </r>
    <r>
      <rPr>
        <vertAlign val="superscript"/>
        <sz val="9"/>
        <rFont val="HGSｺﾞｼｯｸM"/>
        <family val="3"/>
        <charset val="128"/>
      </rPr>
      <t>注1</t>
    </r>
    <rPh sb="0" eb="2">
      <t>ガイリョク</t>
    </rPh>
    <rPh sb="2" eb="3">
      <t>チュウ</t>
    </rPh>
    <phoneticPr fontId="10"/>
  </si>
  <si>
    <r>
      <t>材質劣化</t>
    </r>
    <r>
      <rPr>
        <vertAlign val="superscript"/>
        <sz val="9"/>
        <rFont val="HGSｺﾞｼｯｸM"/>
        <family val="3"/>
        <charset val="128"/>
      </rPr>
      <t>注1</t>
    </r>
    <rPh sb="0" eb="2">
      <t>ザイシツ</t>
    </rPh>
    <rPh sb="2" eb="4">
      <t>レッカ</t>
    </rPh>
    <rPh sb="4" eb="5">
      <t>チュウ</t>
    </rPh>
    <phoneticPr fontId="10"/>
  </si>
  <si>
    <r>
      <t>漏水</t>
    </r>
    <r>
      <rPr>
        <vertAlign val="superscript"/>
        <sz val="9"/>
        <rFont val="HGSｺﾞｼｯｸM"/>
        <family val="3"/>
        <charset val="128"/>
      </rPr>
      <t>注1</t>
    </r>
    <rPh sb="0" eb="2">
      <t>ロウスイ</t>
    </rPh>
    <rPh sb="2" eb="3">
      <t>チュウ</t>
    </rPh>
    <phoneticPr fontId="10"/>
  </si>
  <si>
    <t>Ⅱa</t>
    <phoneticPr fontId="10"/>
  </si>
  <si>
    <t>Ⅱb</t>
    <phoneticPr fontId="10"/>
  </si>
  <si>
    <t>集計
判定
診断</t>
    <rPh sb="0" eb="2">
      <t>シュウケイ</t>
    </rPh>
    <rPh sb="3" eb="5">
      <t>ハンテイ</t>
    </rPh>
    <rPh sb="6" eb="8">
      <t>シンダン</t>
    </rPh>
    <phoneticPr fontId="10"/>
  </si>
  <si>
    <t>変状の発生規模合計(㎡)</t>
    <rPh sb="0" eb="2">
      <t>ヘンジョウ</t>
    </rPh>
    <rPh sb="3" eb="5">
      <t>ハッセイ</t>
    </rPh>
    <rPh sb="5" eb="7">
      <t>キボ</t>
    </rPh>
    <rPh sb="7" eb="9">
      <t>ゴウケイ</t>
    </rPh>
    <phoneticPr fontId="10"/>
  </si>
  <si>
    <t>－</t>
    <phoneticPr fontId="10"/>
  </si>
  <si>
    <t>覆工スパン単位の
健全性の
診断の区分</t>
    <rPh sb="9" eb="12">
      <t>ケンゼンセイ</t>
    </rPh>
    <rPh sb="14" eb="16">
      <t>シンダン</t>
    </rPh>
    <phoneticPr fontId="11"/>
  </si>
  <si>
    <t>対策区分の
判定結果</t>
    <rPh sb="0" eb="2">
      <t>タイサク</t>
    </rPh>
    <rPh sb="2" eb="4">
      <t>クブン</t>
    </rPh>
    <rPh sb="6" eb="8">
      <t>ハンテイ</t>
    </rPh>
    <rPh sb="8" eb="10">
      <t>ケッカ</t>
    </rPh>
    <phoneticPr fontId="10"/>
  </si>
  <si>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10"/>
  </si>
  <si>
    <t>所見</t>
    <rPh sb="0" eb="2">
      <t>ショケン</t>
    </rPh>
    <phoneticPr fontId="10"/>
  </si>
  <si>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0"/>
  </si>
  <si>
    <t>注2：応急措置を実施した場合は、その詳細を備考に記載すること。</t>
    <phoneticPr fontId="11"/>
  </si>
  <si>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1"/>
  </si>
  <si>
    <t>（以下、印刷不要）</t>
    <rPh sb="1" eb="3">
      <t>イカ</t>
    </rPh>
    <rPh sb="4" eb="6">
      <t>インサツ</t>
    </rPh>
    <rPh sb="6" eb="8">
      <t>フヨウ</t>
    </rPh>
    <phoneticPr fontId="10"/>
  </si>
  <si>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0"/>
  </si>
  <si>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0"/>
  </si>
  <si>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0"/>
  </si>
  <si>
    <t>※4：本様式は覆工スパン毎に作成すること。</t>
    <rPh sb="3" eb="4">
      <t>ホン</t>
    </rPh>
    <rPh sb="4" eb="6">
      <t>ヨウシキ</t>
    </rPh>
    <rPh sb="7" eb="9">
      <t>フッコウ</t>
    </rPh>
    <rPh sb="12" eb="13">
      <t>ゴト</t>
    </rPh>
    <rPh sb="14" eb="16">
      <t>サクセイ</t>
    </rPh>
    <phoneticPr fontId="10"/>
  </si>
  <si>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0"/>
  </si>
  <si>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0"/>
  </si>
  <si>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0"/>
  </si>
  <si>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6"/>
  </si>
  <si>
    <t>路 線 名</t>
    <rPh sb="0" eb="1">
      <t>ミチ</t>
    </rPh>
    <rPh sb="2" eb="3">
      <t>セン</t>
    </rPh>
    <rPh sb="4" eb="5">
      <t>メイ</t>
    </rPh>
    <phoneticPr fontId="6"/>
  </si>
  <si>
    <t>名　称</t>
    <rPh sb="0" eb="1">
      <t>ナ</t>
    </rPh>
    <rPh sb="2" eb="3">
      <t>ショウ</t>
    </rPh>
    <phoneticPr fontId="6"/>
  </si>
  <si>
    <t>管理者名</t>
    <rPh sb="0" eb="3">
      <t>カンリシャ</t>
    </rPh>
    <rPh sb="3" eb="4">
      <t>メイ</t>
    </rPh>
    <phoneticPr fontId="6"/>
  </si>
  <si>
    <t>不可能な理由</t>
    <rPh sb="0" eb="3">
      <t>フカノウ</t>
    </rPh>
    <rPh sb="4" eb="6">
      <t>リユウ</t>
    </rPh>
    <phoneticPr fontId="6"/>
  </si>
  <si>
    <t>対応策</t>
    <rPh sb="0" eb="3">
      <t>タイオウサク</t>
    </rPh>
    <phoneticPr fontId="6"/>
  </si>
  <si>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6"/>
  </si>
  <si>
    <t>※　数が多い場合は、適時、表の行を増やすこと。</t>
    <phoneticPr fontId="11"/>
  </si>
  <si>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1"/>
  </si>
  <si>
    <t xml:space="preserve"> </t>
    <phoneticPr fontId="21"/>
  </si>
  <si>
    <t>【覆工スパン毎の変状数,  変状規模】</t>
    <phoneticPr fontId="21"/>
  </si>
  <si>
    <r>
      <t>対策区分の判定</t>
    </r>
    <r>
      <rPr>
        <vertAlign val="superscript"/>
        <sz val="9"/>
        <rFont val="HGSｺﾞｼｯｸM"/>
        <family val="3"/>
        <charset val="128"/>
      </rPr>
      <t>注1</t>
    </r>
    <rPh sb="0" eb="2">
      <t>タイサク</t>
    </rPh>
    <rPh sb="2" eb="4">
      <t>クブン</t>
    </rPh>
    <rPh sb="5" eb="7">
      <t>ハンテイ</t>
    </rPh>
    <rPh sb="7" eb="8">
      <t>チュウ</t>
    </rPh>
    <phoneticPr fontId="21"/>
  </si>
  <si>
    <t>計</t>
    <rPh sb="0" eb="1">
      <t>ケイ</t>
    </rPh>
    <phoneticPr fontId="21"/>
  </si>
  <si>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1"/>
  </si>
  <si>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1"/>
  </si>
  <si>
    <t>※１：本様式は様式D‐3の集計結果を掲載すること。</t>
    <rPh sb="3" eb="4">
      <t>ホン</t>
    </rPh>
    <rPh sb="4" eb="6">
      <t>ヨウシキ</t>
    </rPh>
    <rPh sb="7" eb="9">
      <t>ヨウシキ</t>
    </rPh>
    <rPh sb="13" eb="15">
      <t>シュウケイ</t>
    </rPh>
    <rPh sb="15" eb="17">
      <t>ケッカ</t>
    </rPh>
    <rPh sb="18" eb="20">
      <t>ケイサイ</t>
    </rPh>
    <phoneticPr fontId="21"/>
  </si>
  <si>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1"/>
  </si>
  <si>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1"/>
  </si>
  <si>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6"/>
  </si>
  <si>
    <t>道路トンネルの健全性の診断の区分の所見</t>
    <rPh sb="0" eb="2">
      <t>ドウロ</t>
    </rPh>
    <rPh sb="7" eb="10">
      <t>ケンゼンセイ</t>
    </rPh>
    <rPh sb="11" eb="13">
      <t>シンダン</t>
    </rPh>
    <rPh sb="14" eb="16">
      <t>クブン</t>
    </rPh>
    <rPh sb="17" eb="19">
      <t>ショケン</t>
    </rPh>
    <phoneticPr fontId="11"/>
  </si>
  <si>
    <t>様式A～B</t>
    <rPh sb="0" eb="2">
      <t>ヨウシキ</t>
    </rPh>
    <phoneticPr fontId="11"/>
  </si>
  <si>
    <t>トンネルの分類</t>
    <rPh sb="5" eb="7">
      <t>ブンルイ</t>
    </rPh>
    <phoneticPr fontId="11"/>
  </si>
  <si>
    <t>トンネル工法</t>
  </si>
  <si>
    <t>自専道or一般道</t>
  </si>
  <si>
    <t>緊急輸送路</t>
  </si>
  <si>
    <t>代替路</t>
  </si>
  <si>
    <t>陸上トンネル（掘進工法）</t>
    <rPh sb="0" eb="2">
      <t>リクジョウ</t>
    </rPh>
    <rPh sb="7" eb="9">
      <t>クッシン</t>
    </rPh>
    <rPh sb="9" eb="11">
      <t>コウホウ</t>
    </rPh>
    <phoneticPr fontId="11"/>
  </si>
  <si>
    <t>山岳トンネル工法（NATM）</t>
    <rPh sb="0" eb="2">
      <t>サンガク</t>
    </rPh>
    <rPh sb="6" eb="8">
      <t>コウホウ</t>
    </rPh>
    <phoneticPr fontId="11"/>
  </si>
  <si>
    <t>自専道</t>
    <phoneticPr fontId="11"/>
  </si>
  <si>
    <t>一次</t>
    <rPh sb="0" eb="2">
      <t>イチジ</t>
    </rPh>
    <phoneticPr fontId="11"/>
  </si>
  <si>
    <t>有</t>
    <rPh sb="0" eb="1">
      <t>アリ</t>
    </rPh>
    <phoneticPr fontId="11"/>
  </si>
  <si>
    <t>陸上トンネル（開削工法）</t>
    <rPh sb="0" eb="2">
      <t>リクジョウ</t>
    </rPh>
    <rPh sb="7" eb="9">
      <t>カイサク</t>
    </rPh>
    <rPh sb="9" eb="11">
      <t>コウホウ</t>
    </rPh>
    <phoneticPr fontId="11"/>
  </si>
  <si>
    <t>矢板工法</t>
    <rPh sb="0" eb="2">
      <t>ヤイタ</t>
    </rPh>
    <rPh sb="2" eb="4">
      <t>コウホウ</t>
    </rPh>
    <phoneticPr fontId="11"/>
  </si>
  <si>
    <t>一般道</t>
    <phoneticPr fontId="11"/>
  </si>
  <si>
    <t>二次</t>
    <rPh sb="0" eb="2">
      <t>ニジ</t>
    </rPh>
    <phoneticPr fontId="11"/>
  </si>
  <si>
    <t>無</t>
    <rPh sb="0" eb="1">
      <t>ナシ</t>
    </rPh>
    <phoneticPr fontId="11"/>
  </si>
  <si>
    <t>陸上トンネル（その他）</t>
    <rPh sb="0" eb="2">
      <t>リクジョウ</t>
    </rPh>
    <rPh sb="9" eb="10">
      <t>タ</t>
    </rPh>
    <phoneticPr fontId="11"/>
  </si>
  <si>
    <t>開削工法</t>
    <rPh sb="0" eb="2">
      <t>カイサク</t>
    </rPh>
    <rPh sb="2" eb="4">
      <t>コウホウ</t>
    </rPh>
    <phoneticPr fontId="11"/>
  </si>
  <si>
    <t>三次</t>
    <rPh sb="0" eb="2">
      <t>サンジ</t>
    </rPh>
    <phoneticPr fontId="11"/>
  </si>
  <si>
    <t>水底トンネル（掘進工法）</t>
    <rPh sb="0" eb="2">
      <t>スイテイ</t>
    </rPh>
    <rPh sb="7" eb="9">
      <t>クッシン</t>
    </rPh>
    <rPh sb="9" eb="11">
      <t>コウホウ</t>
    </rPh>
    <phoneticPr fontId="11"/>
  </si>
  <si>
    <t>シールド工法</t>
    <rPh sb="4" eb="6">
      <t>コウホウ</t>
    </rPh>
    <phoneticPr fontId="11"/>
  </si>
  <si>
    <t>市町村指定</t>
    <rPh sb="0" eb="5">
      <t>シチョウソンシテイ</t>
    </rPh>
    <phoneticPr fontId="11"/>
  </si>
  <si>
    <t>水底トンネル（沈埋工法）</t>
    <rPh sb="0" eb="2">
      <t>スイテイ</t>
    </rPh>
    <rPh sb="7" eb="9">
      <t>チンマイ</t>
    </rPh>
    <rPh sb="9" eb="11">
      <t>コウホウ</t>
    </rPh>
    <phoneticPr fontId="11"/>
  </si>
  <si>
    <t>その他</t>
    <rPh sb="2" eb="3">
      <t>タ</t>
    </rPh>
    <phoneticPr fontId="11"/>
  </si>
  <si>
    <t>指定なし</t>
    <rPh sb="0" eb="2">
      <t>シテイ</t>
    </rPh>
    <phoneticPr fontId="11"/>
  </si>
  <si>
    <t>水底トンネル（開削工法）</t>
    <rPh sb="0" eb="2">
      <t>スイテイ</t>
    </rPh>
    <rPh sb="7" eb="9">
      <t>カイサク</t>
    </rPh>
    <rPh sb="9" eb="11">
      <t>コウホウ</t>
    </rPh>
    <phoneticPr fontId="11"/>
  </si>
  <si>
    <t>不明</t>
    <rPh sb="0" eb="2">
      <t>フメイ</t>
    </rPh>
    <phoneticPr fontId="11"/>
  </si>
  <si>
    <t>水底トンネル（その他）</t>
    <rPh sb="0" eb="2">
      <t>スイテイ</t>
    </rPh>
    <rPh sb="9" eb="10">
      <t>タ</t>
    </rPh>
    <phoneticPr fontId="11"/>
  </si>
  <si>
    <t>様式C-1-1(本体工)、C-2、D-1-1、D-3</t>
    <rPh sb="0" eb="2">
      <t>ヨウシキ</t>
    </rPh>
    <rPh sb="8" eb="11">
      <t>ホンタイコウ</t>
    </rPh>
    <phoneticPr fontId="11"/>
  </si>
  <si>
    <t>対象箇所</t>
    <rPh sb="0" eb="2">
      <t>タイショウ</t>
    </rPh>
    <rPh sb="2" eb="4">
      <t>カショ</t>
    </rPh>
    <phoneticPr fontId="11"/>
  </si>
  <si>
    <t>部位区分</t>
  </si>
  <si>
    <t>変状区分</t>
  </si>
  <si>
    <t>変状種類</t>
  </si>
  <si>
    <t>対策区分</t>
  </si>
  <si>
    <t>健全性</t>
  </si>
  <si>
    <t>調査の要否</t>
  </si>
  <si>
    <t>措置の要否</t>
  </si>
  <si>
    <t>実施有無</t>
  </si>
  <si>
    <t>覆工</t>
    <rPh sb="0" eb="2">
      <t>フッコウ</t>
    </rPh>
    <phoneticPr fontId="11"/>
  </si>
  <si>
    <t>アーチ（右側）</t>
    <rPh sb="4" eb="6">
      <t>ミギガワ</t>
    </rPh>
    <phoneticPr fontId="11"/>
  </si>
  <si>
    <t>外力</t>
    <rPh sb="0" eb="2">
      <t>ガイリョク</t>
    </rPh>
    <phoneticPr fontId="11"/>
  </si>
  <si>
    <t>圧ざ、ひび割れ</t>
  </si>
  <si>
    <t>Ⅰ</t>
    <phoneticPr fontId="11"/>
  </si>
  <si>
    <t>要</t>
    <rPh sb="0" eb="1">
      <t>ヨウ</t>
    </rPh>
    <phoneticPr fontId="11"/>
  </si>
  <si>
    <t>要監視</t>
    <rPh sb="0" eb="1">
      <t>ヨウ</t>
    </rPh>
    <rPh sb="1" eb="3">
      <t>カンシ</t>
    </rPh>
    <phoneticPr fontId="11"/>
  </si>
  <si>
    <t>未</t>
    <rPh sb="0" eb="1">
      <t>ミ</t>
    </rPh>
    <phoneticPr fontId="11"/>
  </si>
  <si>
    <t>坑門</t>
    <rPh sb="0" eb="2">
      <t>コウモン</t>
    </rPh>
    <phoneticPr fontId="11"/>
  </si>
  <si>
    <t>アーチ（左側）</t>
    <rPh sb="4" eb="5">
      <t>ヒダリ</t>
    </rPh>
    <rPh sb="5" eb="6">
      <t>ガワ</t>
    </rPh>
    <phoneticPr fontId="11"/>
  </si>
  <si>
    <t>材質劣化</t>
    <rPh sb="0" eb="4">
      <t>ザイシツレッカ</t>
    </rPh>
    <phoneticPr fontId="11"/>
  </si>
  <si>
    <t>うき・はく離</t>
  </si>
  <si>
    <t>Ⅱa</t>
    <phoneticPr fontId="11"/>
  </si>
  <si>
    <t>Ⅱ</t>
    <phoneticPr fontId="11"/>
  </si>
  <si>
    <t>否</t>
    <rPh sb="0" eb="1">
      <t>ヒ</t>
    </rPh>
    <phoneticPr fontId="11"/>
  </si>
  <si>
    <t>要対策</t>
    <rPh sb="0" eb="1">
      <t>ヨウ</t>
    </rPh>
    <rPh sb="1" eb="3">
      <t>タイサク</t>
    </rPh>
    <phoneticPr fontId="11"/>
  </si>
  <si>
    <t>済</t>
    <rPh sb="0" eb="1">
      <t>スミ</t>
    </rPh>
    <phoneticPr fontId="11"/>
  </si>
  <si>
    <t>内装板</t>
    <rPh sb="0" eb="2">
      <t>ナイソウ</t>
    </rPh>
    <rPh sb="2" eb="3">
      <t>イタ</t>
    </rPh>
    <phoneticPr fontId="11"/>
  </si>
  <si>
    <t>アーチ（天端）</t>
    <rPh sb="4" eb="5">
      <t>テン</t>
    </rPh>
    <rPh sb="5" eb="6">
      <t>タン</t>
    </rPh>
    <phoneticPr fontId="11"/>
  </si>
  <si>
    <t>漏水</t>
    <rPh sb="0" eb="2">
      <t>ロウスイ</t>
    </rPh>
    <phoneticPr fontId="11"/>
  </si>
  <si>
    <t>鋼材腐食</t>
  </si>
  <si>
    <t>Ⅱb</t>
    <phoneticPr fontId="11"/>
  </si>
  <si>
    <t>Ⅲ</t>
    <phoneticPr fontId="11"/>
  </si>
  <si>
    <t>継続</t>
    <rPh sb="0" eb="2">
      <t>ケイゾク</t>
    </rPh>
    <phoneticPr fontId="11"/>
  </si>
  <si>
    <t>天井板</t>
    <rPh sb="0" eb="2">
      <t>テンジョウ</t>
    </rPh>
    <rPh sb="2" eb="3">
      <t>バン</t>
    </rPh>
    <phoneticPr fontId="11"/>
  </si>
  <si>
    <t>アーチ（全周）</t>
    <rPh sb="4" eb="6">
      <t>ゼンシュウ</t>
    </rPh>
    <phoneticPr fontId="11"/>
  </si>
  <si>
    <t>変形・移動</t>
  </si>
  <si>
    <t>Ⅳ</t>
    <phoneticPr fontId="11"/>
  </si>
  <si>
    <t>路面</t>
    <rPh sb="0" eb="2">
      <t>ロメン</t>
    </rPh>
    <phoneticPr fontId="11"/>
  </si>
  <si>
    <t>側壁（右側）</t>
    <rPh sb="0" eb="2">
      <t>ソクヘキ</t>
    </rPh>
    <rPh sb="3" eb="5">
      <t>ミギガワ</t>
    </rPh>
    <phoneticPr fontId="11"/>
  </si>
  <si>
    <t>沈下</t>
  </si>
  <si>
    <t>－</t>
    <phoneticPr fontId="11"/>
  </si>
  <si>
    <t>側壁（左側）</t>
    <rPh sb="0" eb="2">
      <t>ソクヘキ</t>
    </rPh>
    <rPh sb="3" eb="5">
      <t>ヒダリガワ</t>
    </rPh>
    <phoneticPr fontId="11"/>
  </si>
  <si>
    <t>隆起</t>
  </si>
  <si>
    <t>横断目地（右側）</t>
    <rPh sb="0" eb="2">
      <t>オウダン</t>
    </rPh>
    <rPh sb="2" eb="4">
      <t>メジ</t>
    </rPh>
    <rPh sb="5" eb="7">
      <t>ミギガワ</t>
    </rPh>
    <phoneticPr fontId="11"/>
  </si>
  <si>
    <t>巻厚の不足または減少、背面空洞</t>
  </si>
  <si>
    <t>横断目地（左側）</t>
    <rPh sb="0" eb="2">
      <t>オウダン</t>
    </rPh>
    <rPh sb="2" eb="4">
      <t>メジ</t>
    </rPh>
    <rPh sb="5" eb="7">
      <t>ヒダリガワ</t>
    </rPh>
    <phoneticPr fontId="11"/>
  </si>
  <si>
    <t>補修・補強材の破損</t>
  </si>
  <si>
    <t>横断目地（天端）</t>
    <rPh sb="0" eb="2">
      <t>オウダン</t>
    </rPh>
    <rPh sb="2" eb="4">
      <t>メジ</t>
    </rPh>
    <rPh sb="5" eb="6">
      <t>テン</t>
    </rPh>
    <rPh sb="6" eb="7">
      <t>タン</t>
    </rPh>
    <phoneticPr fontId="11"/>
  </si>
  <si>
    <t>漏水</t>
  </si>
  <si>
    <t>横断目地（全周）</t>
    <rPh sb="0" eb="2">
      <t>オウダン</t>
    </rPh>
    <rPh sb="2" eb="4">
      <t>メジ</t>
    </rPh>
    <rPh sb="5" eb="7">
      <t>ゼンシュウ</t>
    </rPh>
    <phoneticPr fontId="11"/>
  </si>
  <si>
    <t>滞水</t>
  </si>
  <si>
    <t>水平打ち継ぎ目（右側）</t>
    <rPh sb="0" eb="2">
      <t>スイヘイ</t>
    </rPh>
    <rPh sb="2" eb="3">
      <t>ウ</t>
    </rPh>
    <rPh sb="4" eb="5">
      <t>ツ</t>
    </rPh>
    <rPh sb="6" eb="7">
      <t>メ</t>
    </rPh>
    <rPh sb="8" eb="10">
      <t>ミギガワ</t>
    </rPh>
    <phoneticPr fontId="11"/>
  </si>
  <si>
    <t>土砂流出</t>
  </si>
  <si>
    <t>水平打ち継ぎ目（左側）</t>
    <rPh sb="0" eb="2">
      <t>スイヘイ</t>
    </rPh>
    <rPh sb="2" eb="3">
      <t>ウ</t>
    </rPh>
    <rPh sb="4" eb="5">
      <t>ツ</t>
    </rPh>
    <rPh sb="6" eb="7">
      <t>メ</t>
    </rPh>
    <rPh sb="8" eb="10">
      <t>ヒダリガワ</t>
    </rPh>
    <phoneticPr fontId="11"/>
  </si>
  <si>
    <t>その他</t>
  </si>
  <si>
    <t>面壁・妻壁等</t>
    <rPh sb="0" eb="2">
      <t>メンペキ</t>
    </rPh>
    <rPh sb="3" eb="4">
      <t>ツマ</t>
    </rPh>
    <rPh sb="4" eb="5">
      <t>カベ</t>
    </rPh>
    <rPh sb="5" eb="6">
      <t>トウ</t>
    </rPh>
    <phoneticPr fontId="11"/>
  </si>
  <si>
    <t>側壁</t>
    <rPh sb="0" eb="2">
      <t>ソクヘキ</t>
    </rPh>
    <phoneticPr fontId="11"/>
  </si>
  <si>
    <t>車道側</t>
    <rPh sb="0" eb="2">
      <t>シャドウ</t>
    </rPh>
    <rPh sb="2" eb="3">
      <t>ガワ</t>
    </rPh>
    <phoneticPr fontId="11"/>
  </si>
  <si>
    <t>ダクト側</t>
    <rPh sb="3" eb="4">
      <t>ガワ</t>
    </rPh>
    <phoneticPr fontId="11"/>
  </si>
  <si>
    <t>車道</t>
    <rPh sb="0" eb="2">
      <t>シャドウ</t>
    </rPh>
    <phoneticPr fontId="11"/>
  </si>
  <si>
    <t>歩道</t>
    <rPh sb="0" eb="2">
      <t>ホドウ</t>
    </rPh>
    <phoneticPr fontId="11"/>
  </si>
  <si>
    <t>監査歩路</t>
    <rPh sb="0" eb="2">
      <t>カンサ</t>
    </rPh>
    <rPh sb="2" eb="3">
      <t>ホ</t>
    </rPh>
    <rPh sb="3" eb="4">
      <t>ロ</t>
    </rPh>
    <phoneticPr fontId="11"/>
  </si>
  <si>
    <t>側溝</t>
    <rPh sb="0" eb="2">
      <t>ソッコウ</t>
    </rPh>
    <phoneticPr fontId="11"/>
  </si>
  <si>
    <t>様式C-1-2（附属物）、D-1-2</t>
    <rPh sb="0" eb="2">
      <t>ヨウシキ</t>
    </rPh>
    <rPh sb="8" eb="10">
      <t>フゾク</t>
    </rPh>
    <rPh sb="10" eb="11">
      <t>ブツ</t>
    </rPh>
    <phoneticPr fontId="11"/>
  </si>
  <si>
    <t>施設の内訳</t>
    <rPh sb="0" eb="2">
      <t>シセツ</t>
    </rPh>
    <rPh sb="3" eb="5">
      <t>ウチワケ</t>
    </rPh>
    <phoneticPr fontId="11"/>
  </si>
  <si>
    <t>部位区分</t>
    <rPh sb="0" eb="2">
      <t>ブイ</t>
    </rPh>
    <rPh sb="2" eb="4">
      <t>クブン</t>
    </rPh>
    <phoneticPr fontId="11"/>
  </si>
  <si>
    <t>異常の種類</t>
    <rPh sb="0" eb="2">
      <t>イジョウ</t>
    </rPh>
    <rPh sb="3" eb="5">
      <t>シュルイ</t>
    </rPh>
    <phoneticPr fontId="11"/>
  </si>
  <si>
    <t xml:space="preserve">異常判定区分 </t>
    <rPh sb="0" eb="2">
      <t>イジョウ</t>
    </rPh>
    <rPh sb="2" eb="4">
      <t>ハンテイ</t>
    </rPh>
    <rPh sb="4" eb="6">
      <t>クブン</t>
    </rPh>
    <phoneticPr fontId="11"/>
  </si>
  <si>
    <t>実施有無</t>
    <rPh sb="0" eb="2">
      <t>ジッシ</t>
    </rPh>
    <rPh sb="2" eb="4">
      <t>ウム</t>
    </rPh>
    <phoneticPr fontId="11"/>
  </si>
  <si>
    <t>照明施設</t>
    <rPh sb="0" eb="2">
      <t>ショウメイ</t>
    </rPh>
    <rPh sb="2" eb="4">
      <t>シセツ</t>
    </rPh>
    <phoneticPr fontId="11"/>
  </si>
  <si>
    <t>灯具</t>
    <rPh sb="0" eb="2">
      <t>トウグ</t>
    </rPh>
    <phoneticPr fontId="11"/>
  </si>
  <si>
    <t>附属物本体</t>
    <rPh sb="0" eb="2">
      <t>フゾク</t>
    </rPh>
    <rPh sb="2" eb="3">
      <t>ブツ</t>
    </rPh>
    <rPh sb="3" eb="5">
      <t>ホンタイ</t>
    </rPh>
    <phoneticPr fontId="11"/>
  </si>
  <si>
    <t>破断</t>
  </si>
  <si>
    <t>○</t>
    <phoneticPr fontId="11"/>
  </si>
  <si>
    <t>換気施設</t>
    <rPh sb="0" eb="2">
      <t>カンキ</t>
    </rPh>
    <rPh sb="2" eb="4">
      <t>シセツ</t>
    </rPh>
    <phoneticPr fontId="11"/>
  </si>
  <si>
    <t>ケーブル本体</t>
    <rPh sb="4" eb="6">
      <t>ホンタイ</t>
    </rPh>
    <phoneticPr fontId="11"/>
  </si>
  <si>
    <t>取付部材</t>
    <rPh sb="0" eb="1">
      <t>ト</t>
    </rPh>
    <rPh sb="1" eb="2">
      <t>ツ</t>
    </rPh>
    <rPh sb="2" eb="4">
      <t>ブザイ</t>
    </rPh>
    <phoneticPr fontId="11"/>
  </si>
  <si>
    <t>緩み、脱落</t>
  </si>
  <si>
    <t>×</t>
    <phoneticPr fontId="11"/>
  </si>
  <si>
    <t>非常用施設</t>
    <rPh sb="0" eb="3">
      <t>ヒジョウヨウ</t>
    </rPh>
    <rPh sb="3" eb="5">
      <t>シセツ</t>
    </rPh>
    <phoneticPr fontId="11"/>
  </si>
  <si>
    <t>ケーブル本体以外</t>
    <rPh sb="4" eb="6">
      <t>ホンタイ</t>
    </rPh>
    <rPh sb="6" eb="8">
      <t>イガイ</t>
    </rPh>
    <phoneticPr fontId="11"/>
  </si>
  <si>
    <t>ボルト・ナット，アンカー類</t>
    <phoneticPr fontId="11"/>
  </si>
  <si>
    <t>亀裂</t>
  </si>
  <si>
    <t>その他施設</t>
    <rPh sb="2" eb="3">
      <t>タ</t>
    </rPh>
    <rPh sb="3" eb="5">
      <t>シセツ</t>
    </rPh>
    <phoneticPr fontId="11"/>
  </si>
  <si>
    <t>腐食</t>
  </si>
  <si>
    <t>ジェットファン</t>
    <phoneticPr fontId="11"/>
  </si>
  <si>
    <t>変形，欠損</t>
  </si>
  <si>
    <t>VI計</t>
    <rPh sb="2" eb="3">
      <t>ケイ</t>
    </rPh>
    <phoneticPr fontId="11"/>
  </si>
  <si>
    <t>がたつき</t>
  </si>
  <si>
    <t>CO計</t>
    <rPh sb="2" eb="3">
      <t>ケイ</t>
    </rPh>
    <phoneticPr fontId="11"/>
  </si>
  <si>
    <t>風向風速計</t>
    <rPh sb="0" eb="2">
      <t>フウコウ</t>
    </rPh>
    <rPh sb="2" eb="5">
      <t>フウソクケイ</t>
    </rPh>
    <phoneticPr fontId="11"/>
  </si>
  <si>
    <t>点 滅 灯</t>
    <phoneticPr fontId="11"/>
  </si>
  <si>
    <t>音信号発生器</t>
  </si>
  <si>
    <t>誘導表示施設</t>
  </si>
  <si>
    <t>標識</t>
  </si>
  <si>
    <t>天井板取付部材</t>
  </si>
  <si>
    <t>内装板取付部材</t>
  </si>
  <si>
    <t>吸音板取付部材</t>
  </si>
  <si>
    <t>ファイルは、1ファイル1トンネルとすることとし、様式A-1～Gを同一ファイルと</t>
    <phoneticPr fontId="11"/>
  </si>
  <si>
    <t xml:space="preserve">すること。
※各ファイルとも　（参考）リスト　のシートを付けて保存すること。
</t>
    <rPh sb="7" eb="8">
      <t>カク</t>
    </rPh>
    <rPh sb="16" eb="18">
      <t>サンコウ</t>
    </rPh>
    <rPh sb="28" eb="29">
      <t>ツ</t>
    </rPh>
    <rPh sb="31" eb="33">
      <t>ホゾン</t>
    </rPh>
    <phoneticPr fontId="11"/>
  </si>
  <si>
    <t>覆工</t>
  </si>
  <si>
    <t>Ⅱ</t>
  </si>
  <si>
    <t>Ⅰ</t>
  </si>
  <si>
    <t>はく落対策工補修済</t>
  </si>
  <si>
    <t>－</t>
  </si>
  <si>
    <t>フリガナ</t>
  </si>
  <si>
    <t>路線名</t>
  </si>
  <si>
    <t>作成者</t>
  </si>
  <si>
    <t>作成年月日</t>
  </si>
  <si>
    <t>名  称</t>
  </si>
  <si>
    <t>管理者名</t>
  </si>
  <si>
    <t>定期点検実施者</t>
  </si>
  <si>
    <t>定期点検
年月日</t>
  </si>
  <si>
    <t>定期点検年月日</t>
  </si>
  <si>
    <t>材質劣化</t>
  </si>
  <si>
    <t>Ⅲ</t>
  </si>
  <si>
    <t>起点</t>
  </si>
  <si>
    <t>緯度</t>
  </si>
  <si>
    <t>名　称</t>
  </si>
  <si>
    <t>経度</t>
  </si>
  <si>
    <t>所在地</t>
  </si>
  <si>
    <t>自</t>
  </si>
  <si>
    <t>トンネル延長</t>
  </si>
  <si>
    <t>L=</t>
  </si>
  <si>
    <t>ｍ</t>
  </si>
  <si>
    <t>自専道
or
一般道</t>
  </si>
  <si>
    <t>終点</t>
  </si>
  <si>
    <t>至</t>
  </si>
  <si>
    <t>建設年度</t>
  </si>
  <si>
    <t>幅員</t>
  </si>
  <si>
    <t>トンネル毎
の健全性の
診断の区分</t>
  </si>
  <si>
    <t>変状・異常
箇所数合計</t>
  </si>
  <si>
    <t>トンネル本体工</t>
  </si>
  <si>
    <t>Ⅳ</t>
  </si>
  <si>
    <t>附属物等
の取付状態</t>
  </si>
  <si>
    <t>◯
（応急措置後)</t>
  </si>
  <si>
    <t>✕</t>
  </si>
  <si>
    <t>外力</t>
  </si>
  <si>
    <t>施設ID</t>
  </si>
  <si>
    <t>PS</t>
  </si>
  <si>
    <t>S1</t>
  </si>
  <si>
    <t>S2</t>
  </si>
  <si>
    <t>S3</t>
  </si>
  <si>
    <t>S4</t>
  </si>
  <si>
    <t>S5</t>
  </si>
  <si>
    <t>S6</t>
  </si>
  <si>
    <t>S7</t>
  </si>
  <si>
    <t>S8</t>
  </si>
  <si>
    <t>S9</t>
  </si>
  <si>
    <t>S10</t>
  </si>
  <si>
    <t>S11</t>
  </si>
  <si>
    <t>S12</t>
  </si>
  <si>
    <t>S13</t>
  </si>
  <si>
    <t>S14</t>
  </si>
  <si>
    <t>S15</t>
  </si>
  <si>
    <t>S16</t>
  </si>
  <si>
    <t>S17</t>
  </si>
  <si>
    <t>S18</t>
  </si>
  <si>
    <t>S19</t>
  </si>
  <si>
    <t>S20</t>
  </si>
  <si>
    <t>S21</t>
  </si>
  <si>
    <t>S22</t>
  </si>
  <si>
    <t>S23</t>
  </si>
  <si>
    <t>S24</t>
  </si>
  <si>
    <t>PE</t>
  </si>
  <si>
    <t>Ⅱb</t>
  </si>
  <si>
    <t>否</t>
  </si>
  <si>
    <t>Ⅱa</t>
  </si>
  <si>
    <t>山口県岩国土木建築事務所</t>
    <phoneticPr fontId="11"/>
  </si>
  <si>
    <t>なし</t>
    <phoneticPr fontId="11"/>
  </si>
  <si>
    <t>面壁型</t>
    <rPh sb="0" eb="3">
      <t>メンヘキガタ</t>
    </rPh>
    <phoneticPr fontId="11"/>
  </si>
  <si>
    <t>面壁型</t>
    <phoneticPr fontId="11"/>
  </si>
  <si>
    <t>円型水路</t>
    <rPh sb="0" eb="2">
      <t>エンケイ</t>
    </rPh>
    <rPh sb="2" eb="4">
      <t>スイロ</t>
    </rPh>
    <phoneticPr fontId="11"/>
  </si>
  <si>
    <t>横断目地（左側）</t>
  </si>
  <si>
    <t>横断目地（右側）</t>
  </si>
  <si>
    <t>アーチ（左側）</t>
  </si>
  <si>
    <t>アーチ（天端）</t>
  </si>
  <si>
    <t>×</t>
  </si>
  <si>
    <t>○</t>
  </si>
  <si>
    <t>１箇所</t>
    <rPh sb="1" eb="3">
      <t>カショ</t>
    </rPh>
    <phoneticPr fontId="6"/>
  </si>
  <si>
    <t>未</t>
    <rPh sb="0" eb="1">
      <t>ミ</t>
    </rPh>
    <phoneticPr fontId="6"/>
  </si>
  <si>
    <t>小笠原洋</t>
    <rPh sb="0" eb="4">
      <t>オガサワラヒロシ</t>
    </rPh>
    <phoneticPr fontId="11"/>
  </si>
  <si>
    <t>復建調査設計㈱・小笠原洋</t>
    <rPh sb="8" eb="12">
      <t>オガサワラヒロシ</t>
    </rPh>
    <phoneticPr fontId="11"/>
  </si>
  <si>
    <t>定期点検実施者</t>
    <phoneticPr fontId="11"/>
  </si>
  <si>
    <t>復建調査設計株式会社</t>
    <rPh sb="0" eb="6">
      <t>フッケンチョウサセッケイ</t>
    </rPh>
    <rPh sb="6" eb="10">
      <t>カブシキカイシャ</t>
    </rPh>
    <phoneticPr fontId="11"/>
  </si>
  <si>
    <t>一般トンネル</t>
    <rPh sb="0" eb="2">
      <t>イッパン</t>
    </rPh>
    <phoneticPr fontId="11"/>
  </si>
  <si>
    <t>S25</t>
  </si>
  <si>
    <t>S26</t>
  </si>
  <si>
    <t>S27</t>
  </si>
  <si>
    <t>S28</t>
  </si>
  <si>
    <t>S29</t>
  </si>
  <si>
    <t>S30</t>
  </si>
  <si>
    <t>S31</t>
  </si>
  <si>
    <t>S32</t>
  </si>
  <si>
    <t>S33</t>
  </si>
  <si>
    <t>S34</t>
  </si>
  <si>
    <t>S35</t>
  </si>
  <si>
    <t>S36</t>
  </si>
  <si>
    <t>S37</t>
  </si>
  <si>
    <t>S38</t>
  </si>
  <si>
    <t>S39</t>
  </si>
  <si>
    <t>S40</t>
  </si>
  <si>
    <t>一般道</t>
  </si>
  <si>
    <t>PE</t>
    <phoneticPr fontId="11"/>
  </si>
  <si>
    <t>アーチ（右側）</t>
  </si>
  <si>
    <t>豆板</t>
  </si>
  <si>
    <t>S001</t>
    <phoneticPr fontId="11"/>
  </si>
  <si>
    <t>S002</t>
    <phoneticPr fontId="11"/>
  </si>
  <si>
    <t>S003</t>
    <phoneticPr fontId="11"/>
  </si>
  <si>
    <t>S004</t>
    <phoneticPr fontId="11"/>
  </si>
  <si>
    <t>S005</t>
    <phoneticPr fontId="11"/>
  </si>
  <si>
    <t>S006</t>
    <phoneticPr fontId="11"/>
  </si>
  <si>
    <t>S007</t>
    <phoneticPr fontId="11"/>
  </si>
  <si>
    <t>S008</t>
    <phoneticPr fontId="11"/>
  </si>
  <si>
    <t>S009</t>
    <phoneticPr fontId="11"/>
  </si>
  <si>
    <t>S010</t>
    <phoneticPr fontId="11"/>
  </si>
  <si>
    <t>S011</t>
    <phoneticPr fontId="11"/>
  </si>
  <si>
    <t>S012</t>
    <phoneticPr fontId="11"/>
  </si>
  <si>
    <t>S013</t>
    <phoneticPr fontId="11"/>
  </si>
  <si>
    <t>S014</t>
    <phoneticPr fontId="11"/>
  </si>
  <si>
    <t>S015</t>
    <phoneticPr fontId="11"/>
  </si>
  <si>
    <t>S016</t>
    <phoneticPr fontId="11"/>
  </si>
  <si>
    <t>S017</t>
    <phoneticPr fontId="11"/>
  </si>
  <si>
    <t>S018</t>
    <phoneticPr fontId="11"/>
  </si>
  <si>
    <t>S019</t>
    <phoneticPr fontId="11"/>
  </si>
  <si>
    <t>S020</t>
    <phoneticPr fontId="11"/>
  </si>
  <si>
    <t>S021</t>
    <phoneticPr fontId="11"/>
  </si>
  <si>
    <t>S022</t>
    <phoneticPr fontId="11"/>
  </si>
  <si>
    <t>S023</t>
    <phoneticPr fontId="11"/>
  </si>
  <si>
    <t>S024</t>
    <phoneticPr fontId="11"/>
  </si>
  <si>
    <t>S025</t>
    <phoneticPr fontId="11"/>
  </si>
  <si>
    <t>S026</t>
    <phoneticPr fontId="11"/>
  </si>
  <si>
    <t>S027</t>
    <phoneticPr fontId="11"/>
  </si>
  <si>
    <t>S028</t>
    <phoneticPr fontId="11"/>
  </si>
  <si>
    <t>S029</t>
    <phoneticPr fontId="11"/>
  </si>
  <si>
    <t>S030</t>
    <phoneticPr fontId="11"/>
  </si>
  <si>
    <t>S031</t>
    <phoneticPr fontId="11"/>
  </si>
  <si>
    <t>S032</t>
    <phoneticPr fontId="11"/>
  </si>
  <si>
    <t>S033</t>
    <phoneticPr fontId="11"/>
  </si>
  <si>
    <t>S034</t>
    <phoneticPr fontId="11"/>
  </si>
  <si>
    <t>S035</t>
    <phoneticPr fontId="11"/>
  </si>
  <si>
    <t>S036</t>
    <phoneticPr fontId="11"/>
  </si>
  <si>
    <t>S037</t>
    <phoneticPr fontId="11"/>
  </si>
  <si>
    <t>S038</t>
    <phoneticPr fontId="11"/>
  </si>
  <si>
    <t>S039</t>
    <phoneticPr fontId="11"/>
  </si>
  <si>
    <t>S040</t>
    <phoneticPr fontId="11"/>
  </si>
  <si>
    <t>坑門</t>
  </si>
  <si>
    <t>漏水跡</t>
  </si>
  <si>
    <t>滴水</t>
  </si>
  <si>
    <t>ｽﾃﾝﾚｽﾌﾟﾚｰﾄの汚れ</t>
  </si>
  <si>
    <t>附S2</t>
    <rPh sb="0" eb="1">
      <t>フ</t>
    </rPh>
    <phoneticPr fontId="11"/>
  </si>
  <si>
    <t>内装板取付金具の脱落</t>
    <rPh sb="0" eb="3">
      <t>ナイソウバン</t>
    </rPh>
    <rPh sb="3" eb="5">
      <t>トリツケ</t>
    </rPh>
    <rPh sb="5" eb="7">
      <t>カナグ</t>
    </rPh>
    <rPh sb="8" eb="10">
      <t>ダツラク</t>
    </rPh>
    <phoneticPr fontId="11"/>
  </si>
  <si>
    <t>附S31</t>
    <rPh sb="0" eb="1">
      <t>フ</t>
    </rPh>
    <phoneticPr fontId="11"/>
  </si>
  <si>
    <t>主要地方道岩国玖珂線</t>
    <phoneticPr fontId="11"/>
  </si>
  <si>
    <t>岩国市柱野</t>
    <phoneticPr fontId="11"/>
  </si>
  <si>
    <t>内装板</t>
    <rPh sb="0" eb="3">
      <t>ナイソウバン</t>
    </rPh>
    <phoneticPr fontId="11"/>
  </si>
  <si>
    <t>LED</t>
    <phoneticPr fontId="11"/>
  </si>
  <si>
    <t>坑門(面壁型)</t>
    <rPh sb="0" eb="2">
      <t>コウモン</t>
    </rPh>
    <rPh sb="3" eb="5">
      <t>メンペキ</t>
    </rPh>
    <rPh sb="5" eb="6">
      <t>ガタ</t>
    </rPh>
    <phoneticPr fontId="1"/>
  </si>
  <si>
    <t>○</t>
    <phoneticPr fontId="11"/>
  </si>
  <si>
    <t>面壁・妻壁等</t>
  </si>
  <si>
    <t>横断目地（天端）</t>
  </si>
  <si>
    <t>側壁（左側）</t>
  </si>
  <si>
    <t>附S2</t>
    <rPh sb="0" eb="1">
      <t>フ</t>
    </rPh>
    <phoneticPr fontId="6"/>
  </si>
  <si>
    <t>叩き落しにより健全性"Ⅰ"</t>
  </si>
  <si>
    <t>PS</t>
    <phoneticPr fontId="11"/>
  </si>
  <si>
    <t>坑門</t>
    <phoneticPr fontId="11"/>
  </si>
  <si>
    <t>面壁・妻壁等</t>
    <phoneticPr fontId="11"/>
  </si>
  <si>
    <t>漏水</t>
    <phoneticPr fontId="11"/>
  </si>
  <si>
    <t>2.5m×2.0m</t>
    <phoneticPr fontId="11"/>
  </si>
  <si>
    <t>－</t>
    <phoneticPr fontId="11"/>
  </si>
  <si>
    <t>Ⅱa</t>
    <phoneticPr fontId="11"/>
  </si>
  <si>
    <t>Ⅱb</t>
    <phoneticPr fontId="11"/>
  </si>
  <si>
    <t>継続</t>
    <phoneticPr fontId="11"/>
  </si>
  <si>
    <t>監視(日常巡視)</t>
    <phoneticPr fontId="11"/>
  </si>
  <si>
    <t>否</t>
    <phoneticPr fontId="11"/>
  </si>
  <si>
    <t>2.5m×0.5m</t>
    <phoneticPr fontId="11"/>
  </si>
  <si>
    <t>Ⅰ</t>
    <phoneticPr fontId="11"/>
  </si>
  <si>
    <t>S1</t>
    <phoneticPr fontId="11"/>
  </si>
  <si>
    <t>覆工</t>
    <phoneticPr fontId="11"/>
  </si>
  <si>
    <t>アーチ（左側）</t>
    <phoneticPr fontId="11"/>
  </si>
  <si>
    <t>材質劣化</t>
    <phoneticPr fontId="11"/>
  </si>
  <si>
    <t>うき・はく離</t>
    <phoneticPr fontId="11"/>
  </si>
  <si>
    <t>0.1m×0.1m</t>
    <phoneticPr fontId="11"/>
  </si>
  <si>
    <t>済</t>
    <phoneticPr fontId="11"/>
  </si>
  <si>
    <t>叩き落とし済</t>
    <phoneticPr fontId="11"/>
  </si>
  <si>
    <t>要監視</t>
    <phoneticPr fontId="11"/>
  </si>
  <si>
    <t>その他</t>
    <phoneticPr fontId="11"/>
  </si>
  <si>
    <t>0.3m×1.2m</t>
    <phoneticPr fontId="11"/>
  </si>
  <si>
    <t>0.2m×0.6m、0.3m×0.7m</t>
    <phoneticPr fontId="11"/>
  </si>
  <si>
    <t>豆板</t>
    <phoneticPr fontId="11"/>
  </si>
  <si>
    <t>アーチ（右側）</t>
    <phoneticPr fontId="11"/>
  </si>
  <si>
    <t>6.8m×0.5m</t>
    <phoneticPr fontId="11"/>
  </si>
  <si>
    <t>S2</t>
    <phoneticPr fontId="11"/>
  </si>
  <si>
    <t>3.5m×0.5m</t>
    <phoneticPr fontId="11"/>
  </si>
  <si>
    <t>漏水跡</t>
    <phoneticPr fontId="11"/>
  </si>
  <si>
    <t>0.6m×0.7m</t>
    <phoneticPr fontId="11"/>
  </si>
  <si>
    <t>Ⅲ</t>
    <phoneticPr fontId="11"/>
  </si>
  <si>
    <t>はく落対策工補修済</t>
    <phoneticPr fontId="11"/>
  </si>
  <si>
    <t>0.9m×0.4m</t>
    <phoneticPr fontId="11"/>
  </si>
  <si>
    <t>0.25m×0.9m</t>
    <phoneticPr fontId="11"/>
  </si>
  <si>
    <t>S3</t>
    <phoneticPr fontId="11"/>
  </si>
  <si>
    <t>4.6m×0.7m</t>
    <phoneticPr fontId="11"/>
  </si>
  <si>
    <t>0.4m×0.4m</t>
    <phoneticPr fontId="11"/>
  </si>
  <si>
    <t>7.3m×0.5m</t>
    <phoneticPr fontId="11"/>
  </si>
  <si>
    <t>S4</t>
    <phoneticPr fontId="11"/>
  </si>
  <si>
    <t>横断目地（左側）</t>
    <phoneticPr fontId="11"/>
  </si>
  <si>
    <t>アーチ（天端）</t>
    <phoneticPr fontId="11"/>
  </si>
  <si>
    <t>8.3m×0.5m</t>
    <phoneticPr fontId="11"/>
  </si>
  <si>
    <t>8.1m×3.2m</t>
    <phoneticPr fontId="11"/>
  </si>
  <si>
    <t>未</t>
    <phoneticPr fontId="11"/>
  </si>
  <si>
    <t>漏水対策工</t>
    <phoneticPr fontId="11"/>
  </si>
  <si>
    <t>滴水</t>
    <phoneticPr fontId="11"/>
  </si>
  <si>
    <t>6.7m×0.5m</t>
    <phoneticPr fontId="11"/>
  </si>
  <si>
    <t>0.4m×0.2m</t>
    <phoneticPr fontId="11"/>
  </si>
  <si>
    <t>6.0m×0.5m</t>
    <phoneticPr fontId="11"/>
  </si>
  <si>
    <t>5.2m×0.7m</t>
    <phoneticPr fontId="11"/>
  </si>
  <si>
    <t>0.18m×0.34m</t>
    <phoneticPr fontId="11"/>
  </si>
  <si>
    <t>S5</t>
    <phoneticPr fontId="11"/>
  </si>
  <si>
    <t>8.1m×0.5m</t>
    <phoneticPr fontId="11"/>
  </si>
  <si>
    <t>S6</t>
    <phoneticPr fontId="11"/>
  </si>
  <si>
    <t>7.7m×2.8m</t>
    <phoneticPr fontId="11"/>
  </si>
  <si>
    <t>7.6m×2.5m</t>
    <phoneticPr fontId="11"/>
  </si>
  <si>
    <t>横断目地（右側）</t>
    <phoneticPr fontId="11"/>
  </si>
  <si>
    <t>0.5m×0.3m</t>
    <phoneticPr fontId="11"/>
  </si>
  <si>
    <t>S7</t>
    <phoneticPr fontId="11"/>
  </si>
  <si>
    <t>0.2m×0.7m</t>
    <phoneticPr fontId="11"/>
  </si>
  <si>
    <t>0.2m×0.2m、0.08m×0.5m</t>
    <phoneticPr fontId="11"/>
  </si>
  <si>
    <t>0.35m×0.7m</t>
    <phoneticPr fontId="11"/>
  </si>
  <si>
    <t>5.5m×0.5m</t>
    <phoneticPr fontId="11"/>
  </si>
  <si>
    <t>3.3m×0.5m</t>
    <phoneticPr fontId="11"/>
  </si>
  <si>
    <t>S8</t>
    <phoneticPr fontId="11"/>
  </si>
  <si>
    <t>0.6m×0.4m</t>
    <phoneticPr fontId="11"/>
  </si>
  <si>
    <t>8.9m×0.5m</t>
    <phoneticPr fontId="11"/>
  </si>
  <si>
    <t>0.5m×0.2m</t>
    <phoneticPr fontId="11"/>
  </si>
  <si>
    <t>S9</t>
    <phoneticPr fontId="11"/>
  </si>
  <si>
    <t>7.7m×0.5m</t>
    <phoneticPr fontId="11"/>
  </si>
  <si>
    <t>8.5m×0.5m</t>
    <phoneticPr fontId="11"/>
  </si>
  <si>
    <t>S10</t>
    <phoneticPr fontId="11"/>
  </si>
  <si>
    <t>3.7m×0.5m</t>
    <phoneticPr fontId="11"/>
  </si>
  <si>
    <t>S11</t>
    <phoneticPr fontId="11"/>
  </si>
  <si>
    <t>4.5m×0.5m</t>
    <phoneticPr fontId="11"/>
  </si>
  <si>
    <t>4.8m×0.5m</t>
    <phoneticPr fontId="11"/>
  </si>
  <si>
    <t>7.4m×0.5m</t>
    <phoneticPr fontId="11"/>
  </si>
  <si>
    <t>8.6m×0.5m</t>
    <phoneticPr fontId="11"/>
  </si>
  <si>
    <t>7.0m×0.5m</t>
    <phoneticPr fontId="11"/>
  </si>
  <si>
    <t>5.9m×0.5m</t>
    <phoneticPr fontId="11"/>
  </si>
  <si>
    <t>S12</t>
    <phoneticPr fontId="11"/>
  </si>
  <si>
    <t>6.8m×0.9m</t>
    <phoneticPr fontId="11"/>
  </si>
  <si>
    <t>8.2m×0.5m</t>
    <phoneticPr fontId="11"/>
  </si>
  <si>
    <t>8.0m×0.5m</t>
    <phoneticPr fontId="11"/>
  </si>
  <si>
    <t>S13</t>
    <phoneticPr fontId="11"/>
  </si>
  <si>
    <t>4.9m×0.5m</t>
    <phoneticPr fontId="11"/>
  </si>
  <si>
    <t>7.2m×0.5m</t>
    <phoneticPr fontId="11"/>
  </si>
  <si>
    <t>ｽﾃﾝﾚｽﾌﾟﾚｰﾄの汚れ</t>
    <phoneticPr fontId="11"/>
  </si>
  <si>
    <t>7.5m×0.5m</t>
    <phoneticPr fontId="11"/>
  </si>
  <si>
    <t>3.4m×0.5m</t>
    <phoneticPr fontId="11"/>
  </si>
  <si>
    <t>S14</t>
    <phoneticPr fontId="11"/>
  </si>
  <si>
    <t>5.3m×0.5m</t>
    <phoneticPr fontId="11"/>
  </si>
  <si>
    <t>S15</t>
    <phoneticPr fontId="11"/>
  </si>
  <si>
    <t>6.9m×0.7m</t>
    <phoneticPr fontId="11"/>
  </si>
  <si>
    <t>0.6m×0.35m</t>
    <phoneticPr fontId="11"/>
  </si>
  <si>
    <t>S16</t>
    <phoneticPr fontId="11"/>
  </si>
  <si>
    <t>横断目地（天端）</t>
    <phoneticPr fontId="11"/>
  </si>
  <si>
    <t>0.3m×0.5m</t>
    <phoneticPr fontId="11"/>
  </si>
  <si>
    <t>S17</t>
    <phoneticPr fontId="11"/>
  </si>
  <si>
    <t>4.6m×0.5m</t>
    <phoneticPr fontId="11"/>
  </si>
  <si>
    <t>S18</t>
    <phoneticPr fontId="11"/>
  </si>
  <si>
    <t>3.6m×0.5m</t>
    <phoneticPr fontId="11"/>
  </si>
  <si>
    <t>S19</t>
    <phoneticPr fontId="11"/>
  </si>
  <si>
    <t>6.5m×0.5m</t>
    <phoneticPr fontId="11"/>
  </si>
  <si>
    <t>S20</t>
    <phoneticPr fontId="11"/>
  </si>
  <si>
    <t>3.2m×0.5m</t>
    <phoneticPr fontId="11"/>
  </si>
  <si>
    <t>S21</t>
    <phoneticPr fontId="11"/>
  </si>
  <si>
    <t>S22</t>
    <phoneticPr fontId="11"/>
  </si>
  <si>
    <t>7.8m×0.5m</t>
    <phoneticPr fontId="11"/>
  </si>
  <si>
    <t>4.0m×0.5m</t>
    <phoneticPr fontId="11"/>
  </si>
  <si>
    <t>S23</t>
    <phoneticPr fontId="11"/>
  </si>
  <si>
    <t>S24</t>
    <phoneticPr fontId="11"/>
  </si>
  <si>
    <t>4.4m×0.5m</t>
    <phoneticPr fontId="11"/>
  </si>
  <si>
    <t>4.3m×0.5m</t>
    <phoneticPr fontId="11"/>
  </si>
  <si>
    <t>S25</t>
    <phoneticPr fontId="11"/>
  </si>
  <si>
    <t>S26</t>
    <phoneticPr fontId="11"/>
  </si>
  <si>
    <t>6.1m×0.8m</t>
    <phoneticPr fontId="11"/>
  </si>
  <si>
    <t>4.8m×2.0m</t>
    <phoneticPr fontId="11"/>
  </si>
  <si>
    <t>S27</t>
    <phoneticPr fontId="11"/>
  </si>
  <si>
    <t>0.2m×0.5m</t>
    <phoneticPr fontId="11"/>
  </si>
  <si>
    <t>0.65m×0.2m</t>
    <phoneticPr fontId="11"/>
  </si>
  <si>
    <t>0.4m×0.25m</t>
    <phoneticPr fontId="11"/>
  </si>
  <si>
    <t>S28</t>
    <phoneticPr fontId="11"/>
  </si>
  <si>
    <t>6.4m×0.5m</t>
    <phoneticPr fontId="11"/>
  </si>
  <si>
    <t>S29</t>
    <phoneticPr fontId="11"/>
  </si>
  <si>
    <t>7.1m×0.5m</t>
    <phoneticPr fontId="11"/>
  </si>
  <si>
    <t>4.7m×0.5m</t>
    <phoneticPr fontId="11"/>
  </si>
  <si>
    <t>S30</t>
    <phoneticPr fontId="11"/>
  </si>
  <si>
    <t>8.8m×0.5m</t>
    <phoneticPr fontId="11"/>
  </si>
  <si>
    <t>S31</t>
    <phoneticPr fontId="11"/>
  </si>
  <si>
    <t>5.1m×0.5m</t>
    <phoneticPr fontId="11"/>
  </si>
  <si>
    <t>8.4m×0.5m</t>
    <phoneticPr fontId="11"/>
  </si>
  <si>
    <t>9.4m×0.5m</t>
    <phoneticPr fontId="11"/>
  </si>
  <si>
    <t>はく落対策工</t>
    <phoneticPr fontId="11"/>
  </si>
  <si>
    <t>6.4m×0.9m</t>
    <phoneticPr fontId="11"/>
  </si>
  <si>
    <t>6.2m×0.5m</t>
    <phoneticPr fontId="11"/>
  </si>
  <si>
    <t>S32</t>
    <phoneticPr fontId="11"/>
  </si>
  <si>
    <t>7.9m×0.5m</t>
    <phoneticPr fontId="11"/>
  </si>
  <si>
    <t>S33</t>
    <phoneticPr fontId="11"/>
  </si>
  <si>
    <t>5.2m×0.5m</t>
    <phoneticPr fontId="11"/>
  </si>
  <si>
    <t>S34</t>
    <phoneticPr fontId="11"/>
  </si>
  <si>
    <t>0.64m×0.1m</t>
    <phoneticPr fontId="11"/>
  </si>
  <si>
    <t>S35</t>
    <phoneticPr fontId="11"/>
  </si>
  <si>
    <t>1.0m×0.5m</t>
    <phoneticPr fontId="11"/>
  </si>
  <si>
    <t>0.5m×0.6m</t>
    <phoneticPr fontId="11"/>
  </si>
  <si>
    <t>0.3m×1.0m</t>
    <phoneticPr fontId="11"/>
  </si>
  <si>
    <t>0.2m×0.9m</t>
    <phoneticPr fontId="11"/>
  </si>
  <si>
    <t>5.1m×0.85m</t>
    <phoneticPr fontId="11"/>
  </si>
  <si>
    <t>0.8m×0.4m</t>
    <phoneticPr fontId="11"/>
  </si>
  <si>
    <t>S36</t>
    <phoneticPr fontId="11"/>
  </si>
  <si>
    <t>0.18m×0.12m</t>
    <phoneticPr fontId="11"/>
  </si>
  <si>
    <t>4.8m×0.7m</t>
    <phoneticPr fontId="11"/>
  </si>
  <si>
    <t>S37</t>
    <phoneticPr fontId="11"/>
  </si>
  <si>
    <t>側壁（左側）</t>
    <phoneticPr fontId="11"/>
  </si>
  <si>
    <t>2.0m×0.5m</t>
    <phoneticPr fontId="11"/>
  </si>
  <si>
    <t>6.9m×0.5m</t>
    <phoneticPr fontId="11"/>
  </si>
  <si>
    <t>1.8m×0.1m</t>
    <phoneticPr fontId="11"/>
  </si>
  <si>
    <t>0.25m×0.2m</t>
    <phoneticPr fontId="11"/>
  </si>
  <si>
    <t>S38</t>
    <phoneticPr fontId="11"/>
  </si>
  <si>
    <t>4.1m×0.5m</t>
    <phoneticPr fontId="11"/>
  </si>
  <si>
    <t>S39</t>
    <phoneticPr fontId="11"/>
  </si>
  <si>
    <t>1.37m×0.25m、0.6m×0.2m</t>
    <phoneticPr fontId="11"/>
  </si>
  <si>
    <t>4.3m×0.7m</t>
    <phoneticPr fontId="11"/>
  </si>
  <si>
    <t>S40</t>
    <phoneticPr fontId="11"/>
  </si>
  <si>
    <t>PE</t>
    <phoneticPr fontId="11"/>
  </si>
  <si>
    <t>圧ざ、ひび割れ</t>
    <phoneticPr fontId="11"/>
  </si>
  <si>
    <t>0.5m×0.1m</t>
    <phoneticPr fontId="11"/>
  </si>
  <si>
    <t>1.0m×0.1m</t>
    <phoneticPr fontId="11"/>
  </si>
  <si>
    <t>2.5m×2.0mの面壁からの漏水、にじみ
（写真番号PS-1・前回Ⅱa判定）</t>
    <phoneticPr fontId="11"/>
  </si>
  <si>
    <t>2.5m×0.5mの漏水、にじみ
（写真番号PS-3・前回Ⅰ判定）</t>
    <phoneticPr fontId="11"/>
  </si>
  <si>
    <t>叩き落とし</t>
    <phoneticPr fontId="11"/>
  </si>
  <si>
    <t>0.3m×1.2mの豆板（ジャンカ）、打音異常なし
（写真番号S1-3・前回Ⅱb判定）</t>
    <phoneticPr fontId="11"/>
  </si>
  <si>
    <t>6.8m×0.5mの補修跡からの漏水、にじみ
（写真番号S1-4・前回Ⅱb判定）</t>
    <phoneticPr fontId="11"/>
  </si>
  <si>
    <t>3.5m×0.5mのひび割れからの漏水、にじみ
（写真番号S2-1・前回Ⅱb判定）</t>
    <phoneticPr fontId="11"/>
  </si>
  <si>
    <t>覆工からの漏水跡
（写真番号S2-2・前回Ⅱb判定）</t>
    <phoneticPr fontId="11"/>
  </si>
  <si>
    <t>補修済</t>
    <phoneticPr fontId="11"/>
  </si>
  <si>
    <t>補修済（FRPネット工）
（写真番号S2-5・前回Ⅲ判定）</t>
    <phoneticPr fontId="11"/>
  </si>
  <si>
    <t>0.9m×0.4mの覆工の打音異常部
（写真番号S2-4・前回Ⅱb判定）</t>
    <phoneticPr fontId="11"/>
  </si>
  <si>
    <t>0.25m×0.9mの補修箇所の打音異常部</t>
    <phoneticPr fontId="11"/>
  </si>
  <si>
    <t>4.6m×0.7mの旧照明の箱抜き跡からの漏水、にじみ</t>
    <phoneticPr fontId="11"/>
  </si>
  <si>
    <t>0.4m×0.4mの豆板（ジャンカ）、打音異常なし</t>
    <phoneticPr fontId="11"/>
  </si>
  <si>
    <t>横断方向目地からの漏水跡
（写真番号S3-5・前回Ⅱb判定）</t>
    <phoneticPr fontId="11"/>
  </si>
  <si>
    <t>8.3m×0.5mのひび割れからの漏水、にじみ</t>
    <phoneticPr fontId="11"/>
  </si>
  <si>
    <t>8.1m×3.2mのひび割れからの漏水、滴水、20滴/分
（写真番号S4-4・前回Ⅱa判定）</t>
    <phoneticPr fontId="11"/>
  </si>
  <si>
    <t>6.7m×0.5mのひび割れからの漏水、にじみ
（写真番号S4-2・前回Ⅱb判定）</t>
    <phoneticPr fontId="11"/>
  </si>
  <si>
    <t>0.4m×0.2mのうきをハンマーで叩き落とした</t>
    <phoneticPr fontId="11"/>
  </si>
  <si>
    <t>6.0m×0.5mのひび割れからの漏水、にじみ</t>
    <phoneticPr fontId="11"/>
  </si>
  <si>
    <t>5.2m×0.7mのひび割れからの漏水、にじみ</t>
    <phoneticPr fontId="11"/>
  </si>
  <si>
    <t>補修済（FRPネット工）
（写真番号S4-5・前回Ⅲ判定）</t>
    <phoneticPr fontId="11"/>
  </si>
  <si>
    <t>補修箇所からの漏水跡
（写真番号S5-1・前回Ⅱb判定）</t>
    <phoneticPr fontId="11"/>
  </si>
  <si>
    <t>8.1m×0.5mの横断方向目地からの漏水、にじみ
（写真番号S5-4・前回Ⅱb判定）</t>
    <phoneticPr fontId="11"/>
  </si>
  <si>
    <t>7.7m×2.8mのひび割れからの漏水、にじみ
（写真番号S6-1・前回Ⅱb判定）</t>
    <phoneticPr fontId="11"/>
  </si>
  <si>
    <t>7.6m×2.5mのひび割れからの漏水、にじみ</t>
    <phoneticPr fontId="11"/>
  </si>
  <si>
    <t>補修済（FRPネット工）
（写真番号S6-5・前回Ⅲ判定）</t>
    <phoneticPr fontId="11"/>
  </si>
  <si>
    <t>0.2m×0.7mの豆板（ジャンカ）、打音異常なし
（写真番号S7-6・前回Ⅱb判定）</t>
    <phoneticPr fontId="11"/>
  </si>
  <si>
    <t>覆工からの漏水跡
（写真番号S7-1・前回Ⅱb判定）</t>
    <phoneticPr fontId="11"/>
  </si>
  <si>
    <t>0.35m×0.7mの打音異常部、ひび割れなし</t>
    <phoneticPr fontId="11"/>
  </si>
  <si>
    <t>8.1m×0.5mの覆工からの漏水、滴水、1滴/分
（写真番号S7-2・前回Ⅱa判定）</t>
    <phoneticPr fontId="11"/>
  </si>
  <si>
    <t>5.5m×0.5mの覆工からの漏水、にじみ
（写真番号S7-4・前回Ⅱb判定）</t>
    <phoneticPr fontId="11"/>
  </si>
  <si>
    <t>3.3m×0.5mのひび割れからの漏水、にじみ
（写真番号S7-3・前回Ⅱb判定）</t>
    <phoneticPr fontId="11"/>
  </si>
  <si>
    <t>補修済（FRPネット工）
（写真番号S8-3・前回Ⅲ判定）</t>
    <phoneticPr fontId="11"/>
  </si>
  <si>
    <t>8.9m×0.5mの覆工からの漏水、滴水、12滴/分
（写真番号S8-2・前回Ⅱa判定）</t>
    <phoneticPr fontId="11"/>
  </si>
  <si>
    <t>7.3m×0.5mの補修箇所からの漏水、にじみ
（写真番号S8-1・前回Ⅱb判定）</t>
    <phoneticPr fontId="11"/>
  </si>
  <si>
    <t>補修済（FRPネット工）
（写真番号S8-5・前回Ⅲ判定）</t>
    <phoneticPr fontId="11"/>
  </si>
  <si>
    <t>横断方向目地からの漏水跡
（写真番号S9-3・前回Ⅱb判定）</t>
    <phoneticPr fontId="11"/>
  </si>
  <si>
    <t>7.7m×0.5mのひび割れからの漏水、にじみ
（写真番号S9-2・前回Ⅱa判定）</t>
    <phoneticPr fontId="11"/>
  </si>
  <si>
    <t>8.5m×0.5mのひび割れからの漏水、にじみ
（写真番号S9-1・前回Ⅱb判定）</t>
    <phoneticPr fontId="11"/>
  </si>
  <si>
    <t>3.7m×0.5mの補修箇所からの漏水、にじみ
（写真番号S10-3・前回Ⅱb判定）</t>
    <phoneticPr fontId="11"/>
  </si>
  <si>
    <t>4.6m×0.7mの旧照明の箱抜き跡からの漏水、にじみ
（写真番号S10-3・前回Ⅱb判定）</t>
    <phoneticPr fontId="11"/>
  </si>
  <si>
    <t>覆工からの漏水跡
（写真番号S10-1・前回Ⅱb判定）</t>
    <phoneticPr fontId="11"/>
  </si>
  <si>
    <t>4.5m×0.5mのひび割れからの漏水、にじみ
（写真番号S10-4・前回Ⅱb判定）</t>
    <phoneticPr fontId="11"/>
  </si>
  <si>
    <t>4.8m×0.5mの覆工からの漏水、にじみ</t>
    <phoneticPr fontId="11"/>
  </si>
  <si>
    <t>7.4m×0.5mの横断方向目地からの漏水、にじみ</t>
    <phoneticPr fontId="11"/>
  </si>
  <si>
    <t>8.6m×0.5mの補修箇所からの漏水、滴水、1滴/分
（写真番号S11-2・前回Ⅱb判定）</t>
    <phoneticPr fontId="11"/>
  </si>
  <si>
    <t>7.0m×0.5mの横断方向目地からの漏水、にじみ</t>
    <phoneticPr fontId="11"/>
  </si>
  <si>
    <t>5.9m×0.5mの補修箇所からの漏水、にじみ
（写真番号S11-1・前回Ⅱb判定）</t>
    <phoneticPr fontId="11"/>
  </si>
  <si>
    <t>6.8m×0.9mのひび割れからの漏水、にじみ
（写真番号S12-1・前回Ⅱb判定）</t>
    <phoneticPr fontId="11"/>
  </si>
  <si>
    <t>7.3m×0.5mのひび割れからの漏水、にじみ
（写真番号S12-1・前回Ⅱb判定）</t>
    <phoneticPr fontId="11"/>
  </si>
  <si>
    <t>8.2m×0.5mの覆工からの漏水、滴水、1滴/分
（写真番号S12-4・前回Ⅱa判定）</t>
    <phoneticPr fontId="11"/>
  </si>
  <si>
    <t>8.0m×0.5mの横断方向目地からの漏水、にじみ
（写真番号S12-5、S12-6・前回Ⅱb判定）</t>
    <phoneticPr fontId="11"/>
  </si>
  <si>
    <t>4.9m×0.5mの横断方向目地からの漏水、にじみ
（写真番号S13-8・前回Ⅱb判定）</t>
    <phoneticPr fontId="11"/>
  </si>
  <si>
    <t>7.2m×0.5mの覆工からの漏水、滴水、1滴/分
（写真番号S13-1・前回Ⅱa判定）</t>
    <phoneticPr fontId="11"/>
  </si>
  <si>
    <t>検査孔跡を塞ぐプレートの汚れ、ステンレスプレートのため腐食の可能性は低い、４箇所
（写真番号S13-7・前回Ⅱa判定）</t>
    <phoneticPr fontId="11"/>
  </si>
  <si>
    <t>7.5m×0.5mのひび割れからの漏水、にじみ</t>
    <phoneticPr fontId="11"/>
  </si>
  <si>
    <t>横断方向目地からの漏水跡
（写真番号S13-9・前回Ⅱb判定）</t>
    <phoneticPr fontId="11"/>
  </si>
  <si>
    <t>7.7m×0.5mの横断方向目地からの漏水、にじみ</t>
    <phoneticPr fontId="11"/>
  </si>
  <si>
    <t>3.4m×0.5mの補修箇所からの漏水、にじみ
（写真番号S13-5・前回Ⅱb判定）</t>
    <phoneticPr fontId="11"/>
  </si>
  <si>
    <t>S14</t>
    <phoneticPr fontId="11"/>
  </si>
  <si>
    <t>覆工</t>
    <phoneticPr fontId="11"/>
  </si>
  <si>
    <t>横断目地（左側）</t>
    <phoneticPr fontId="11"/>
  </si>
  <si>
    <t>漏水</t>
    <phoneticPr fontId="11"/>
  </si>
  <si>
    <t>6.8m×0.5m</t>
    <phoneticPr fontId="11"/>
  </si>
  <si>
    <t>－</t>
    <phoneticPr fontId="11"/>
  </si>
  <si>
    <t>監視(日常巡視)</t>
    <phoneticPr fontId="11"/>
  </si>
  <si>
    <t>6.8m×0.5mの横断方向目地からの漏水、にじみ
（写真番号S14-3・前回Ⅱb判定）</t>
    <phoneticPr fontId="11"/>
  </si>
  <si>
    <t>アーチ（天端）</t>
    <phoneticPr fontId="11"/>
  </si>
  <si>
    <t>ひび割れからの漏水跡
（写真番号S14-1・前回Ⅱb判定）</t>
    <phoneticPr fontId="11"/>
  </si>
  <si>
    <t>横断目地（右側）</t>
    <phoneticPr fontId="11"/>
  </si>
  <si>
    <t>5.3m×0.5m</t>
    <phoneticPr fontId="11"/>
  </si>
  <si>
    <t>5.3m×0.5mの横断方向目地からの漏水、にじみ
（写真番号S14-4・前回Ⅱb判定）</t>
    <phoneticPr fontId="11"/>
  </si>
  <si>
    <t>S15</t>
    <phoneticPr fontId="11"/>
  </si>
  <si>
    <t>横断方向目地からの漏水跡
（写真番号S15-5・前回Ⅱb判定）</t>
    <phoneticPr fontId="11"/>
  </si>
  <si>
    <t>アーチ（左側）</t>
    <phoneticPr fontId="11"/>
  </si>
  <si>
    <t>覆工からの漏水跡
（写真番号S15-2・前回Ⅱb判定）</t>
    <phoneticPr fontId="11"/>
  </si>
  <si>
    <t>6.9m×0.7m</t>
    <phoneticPr fontId="11"/>
  </si>
  <si>
    <t>6.9m×0.7mの補修箇所からの漏水、にじみ</t>
    <phoneticPr fontId="11"/>
  </si>
  <si>
    <t>うき・はく離</t>
    <phoneticPr fontId="11"/>
  </si>
  <si>
    <t>材質劣化</t>
    <phoneticPr fontId="11"/>
  </si>
  <si>
    <t>Ⅰ</t>
    <phoneticPr fontId="11"/>
  </si>
  <si>
    <t>0.6m×0.35m</t>
    <phoneticPr fontId="11"/>
  </si>
  <si>
    <t>補修済</t>
    <phoneticPr fontId="11"/>
  </si>
  <si>
    <t>補修済（FRPネット工）
（写真番号S15-6・前回Ⅲ判定）</t>
    <phoneticPr fontId="11"/>
  </si>
  <si>
    <t>アーチ（右側）</t>
    <phoneticPr fontId="11"/>
  </si>
  <si>
    <t>7.2m×0.5m</t>
    <phoneticPr fontId="11"/>
  </si>
  <si>
    <t>7.2m×0.5mの覆工からの漏水、にじみ
（写真番号S15-4・前回Ⅱb判定）</t>
    <phoneticPr fontId="11"/>
  </si>
  <si>
    <t>S16</t>
    <phoneticPr fontId="11"/>
  </si>
  <si>
    <t>横断目地（天端）</t>
    <phoneticPr fontId="11"/>
  </si>
  <si>
    <t>横断方向目地からの漏水跡
（写真番号S16-2・前回Ⅱb判定）</t>
    <phoneticPr fontId="11"/>
  </si>
  <si>
    <t>0.3m×0.5m</t>
    <phoneticPr fontId="11"/>
  </si>
  <si>
    <t>0.3m×0.5mの補修箇所の打音異常部、ひび割れなし</t>
    <phoneticPr fontId="11"/>
  </si>
  <si>
    <t>S17</t>
    <phoneticPr fontId="11"/>
  </si>
  <si>
    <t>覆工からの漏水跡
（写真番号S17-2・前回Ⅱb判定）</t>
    <phoneticPr fontId="11"/>
  </si>
  <si>
    <t>4.6m×0.5m</t>
    <phoneticPr fontId="11"/>
  </si>
  <si>
    <t>4.6m×0.5mの横断方向目地からの漏水、にじみ
（写真番号S17-3・前回Ⅱb判定）</t>
    <phoneticPr fontId="11"/>
  </si>
  <si>
    <t>S18</t>
    <phoneticPr fontId="11"/>
  </si>
  <si>
    <t>3.6m×0.5m</t>
    <phoneticPr fontId="11"/>
  </si>
  <si>
    <t>3.6m×0.5mの補修箇所からの漏水、にじみ
（写真番号S18-2・前回Ⅰ判定）</t>
    <phoneticPr fontId="11"/>
  </si>
  <si>
    <t>その他</t>
    <phoneticPr fontId="11"/>
  </si>
  <si>
    <t>検査孔跡を塞ぐプレートの汚れ、ステンレスプレートのため腐食の可能性は低い、３箇所
（写真番号S18-1、S18-3・前回Ⅱa判定）</t>
    <phoneticPr fontId="11"/>
  </si>
  <si>
    <t>6.7m×0.5m</t>
    <phoneticPr fontId="11"/>
  </si>
  <si>
    <t>6.7m×0.5mの覆工からの漏水、にじみ
（写真番号S18-4・前回Ⅱb判定）</t>
    <phoneticPr fontId="11"/>
  </si>
  <si>
    <t>S19</t>
    <phoneticPr fontId="11"/>
  </si>
  <si>
    <t>6.5m×0.5m</t>
    <phoneticPr fontId="11"/>
  </si>
  <si>
    <t>6.5m×0.5mの補修箇所からの漏水、にじみ
（写真番号S19-3・前回Ⅱb判定）</t>
    <phoneticPr fontId="11"/>
  </si>
  <si>
    <t>横断方向目地からの漏水跡
（写真番号S19-5・前回Ⅱa判定）</t>
    <phoneticPr fontId="11"/>
  </si>
  <si>
    <t>覆工からの漏水跡
（写真番号S19-1・前回Ⅱb判定）</t>
    <phoneticPr fontId="11"/>
  </si>
  <si>
    <t>ひび割れからの漏水跡
（写真番号S19-2・前回Ⅱb判定）</t>
    <phoneticPr fontId="11"/>
  </si>
  <si>
    <t>S20</t>
    <phoneticPr fontId="11"/>
  </si>
  <si>
    <t>ひび割れからの漏水跡
（写真番号S20-1・前回Ⅱa判定）</t>
    <phoneticPr fontId="11"/>
  </si>
  <si>
    <t>3.7m×0.5m</t>
    <phoneticPr fontId="11"/>
  </si>
  <si>
    <t>3.7m×0.5mのひび割れからの漏水、にじみ
（写真番号S20-2・前回Ⅱb判定）</t>
    <phoneticPr fontId="11"/>
  </si>
  <si>
    <t>3.2m×0.5m</t>
    <phoneticPr fontId="11"/>
  </si>
  <si>
    <t>3.2m×0.5mの横断方向目地からの漏水、にじみ
（写真番号S20-3・前回Ⅱb判定）</t>
    <phoneticPr fontId="11"/>
  </si>
  <si>
    <t>S21</t>
    <phoneticPr fontId="11"/>
  </si>
  <si>
    <t>補修箇所からの漏水跡
（写真番号S21-3・前回Ⅱb判定）</t>
    <phoneticPr fontId="11"/>
  </si>
  <si>
    <t>S22</t>
    <phoneticPr fontId="11"/>
  </si>
  <si>
    <t>7.8m×0.5m</t>
    <phoneticPr fontId="11"/>
  </si>
  <si>
    <t>7.8m×0.5mの補修箇所からの漏水、にじみ
（写真番号S22-2・前回Ⅱb判定）</t>
    <phoneticPr fontId="11"/>
  </si>
  <si>
    <t>ひび割れからの漏水跡
（写真番号S22-5・前回Ⅱb判定）</t>
    <phoneticPr fontId="11"/>
  </si>
  <si>
    <t>覆工からの漏水跡
（写真番号S22-4・前回Ⅱb判定）</t>
    <phoneticPr fontId="11"/>
  </si>
  <si>
    <t>補修箇所からの漏水跡
（写真番号S22-3・前回Ⅱb判定）</t>
    <phoneticPr fontId="11"/>
  </si>
  <si>
    <t>7.0m×0.5m</t>
    <phoneticPr fontId="11"/>
  </si>
  <si>
    <t>7.0m×0.5mの横断方向目地からの漏水、にじみ</t>
    <phoneticPr fontId="11"/>
  </si>
  <si>
    <t>4.0m×0.5m</t>
    <phoneticPr fontId="11"/>
  </si>
  <si>
    <t>4.0m×0.5mの横断方向目地からの漏水、にじみ
（写真番号S22-6・前回Ⅱb判定）</t>
    <phoneticPr fontId="11"/>
  </si>
  <si>
    <t>ひび割れからの漏水跡
（写真番号S22-1・前回Ⅱb判定）</t>
    <phoneticPr fontId="11"/>
  </si>
  <si>
    <t>S23</t>
    <phoneticPr fontId="11"/>
  </si>
  <si>
    <t>補修箇所からの漏水跡
（写真番号S23-3・前回Ⅱb判定）</t>
    <phoneticPr fontId="11"/>
  </si>
  <si>
    <t>8.1m×0.5m</t>
    <phoneticPr fontId="11"/>
  </si>
  <si>
    <t>8.1m×0.5mの覆工からの漏水、にじみ
（写真番号S23-1・前回Ⅱb判定）</t>
    <phoneticPr fontId="11"/>
  </si>
  <si>
    <t>7.8m×0.5mの覆工からの漏水、にじみ
（写真番号S23-2・前回Ⅱa判定）</t>
    <phoneticPr fontId="11"/>
  </si>
  <si>
    <t>補修箇所からの漏水跡
（写真番号S23-4・前回Ⅱb判定）</t>
    <phoneticPr fontId="11"/>
  </si>
  <si>
    <t>S24</t>
    <phoneticPr fontId="11"/>
  </si>
  <si>
    <t>Ⅱa</t>
    <phoneticPr fontId="11"/>
  </si>
  <si>
    <t>8.2m×0.5m</t>
    <phoneticPr fontId="11"/>
  </si>
  <si>
    <t>漏水対策工</t>
    <phoneticPr fontId="11"/>
  </si>
  <si>
    <t>8.2m×0.5mの覆工からの漏水、滴水、1滴/分
（写真番号S24-1・前回Ⅱa判定）</t>
    <phoneticPr fontId="11"/>
  </si>
  <si>
    <t>4.4m×0.5m</t>
    <phoneticPr fontId="11"/>
  </si>
  <si>
    <t>4.4m×0.5mのひび割れからの漏水、にじみ
（写真番号S24-2・前回Ⅱb判定）</t>
    <phoneticPr fontId="11"/>
  </si>
  <si>
    <t>4.3m×0.5m</t>
    <phoneticPr fontId="11"/>
  </si>
  <si>
    <t>4.3m×0.5mの横断方向目地からの漏水、にじみ
（写真番号S24-3、S24-4・前回Ⅱa判定）</t>
    <phoneticPr fontId="11"/>
  </si>
  <si>
    <t>S25</t>
    <phoneticPr fontId="11"/>
  </si>
  <si>
    <t>4.4m×0.5mのひび割れからの漏水、にじみ
（写真番号S25-2・前回Ⅱb判定）</t>
    <phoneticPr fontId="11"/>
  </si>
  <si>
    <t>4.5m×0.5m</t>
    <phoneticPr fontId="11"/>
  </si>
  <si>
    <t>4.5m×0.5mのはく落跡からの漏水、にじみ</t>
    <phoneticPr fontId="11"/>
  </si>
  <si>
    <t>S26</t>
    <phoneticPr fontId="11"/>
  </si>
  <si>
    <t>6.1m×0.8m</t>
    <phoneticPr fontId="11"/>
  </si>
  <si>
    <t>6.1m×0.8mのひび割れからの漏水、にじみ
（写真番号S26-2・前回Ⅱb判定）</t>
    <phoneticPr fontId="11"/>
  </si>
  <si>
    <t>4.8m×2.0m</t>
    <phoneticPr fontId="11"/>
  </si>
  <si>
    <t>4.8m×2.0mの補修箇所からの漏水、にじみ
（写真番号S26-3・前回Ⅱa判定）</t>
    <phoneticPr fontId="11"/>
  </si>
  <si>
    <t>S27</t>
    <phoneticPr fontId="11"/>
  </si>
  <si>
    <t>0.2m×0.5m</t>
    <phoneticPr fontId="11"/>
  </si>
  <si>
    <t>補修済（FRPネット工）
（写真番号S27-1・前回Ⅲ判定）</t>
    <phoneticPr fontId="11"/>
  </si>
  <si>
    <t>ひび割れからの漏水跡
（写真番号S27-2・前回Ⅱb判定）</t>
    <phoneticPr fontId="11"/>
  </si>
  <si>
    <t>0.65m×0.2m</t>
    <phoneticPr fontId="11"/>
  </si>
  <si>
    <t>叩き落とし</t>
    <phoneticPr fontId="11"/>
  </si>
  <si>
    <t>0.65m×0.2mのうきをハンマーで叩き落とした</t>
    <phoneticPr fontId="11"/>
  </si>
  <si>
    <t>4.9m×0.5m</t>
    <phoneticPr fontId="11"/>
  </si>
  <si>
    <t>4.9m×0.5mの横断方向目地からの漏水、にじみ
（写真番号S27-7・前回Ⅱb判定）</t>
    <phoneticPr fontId="11"/>
  </si>
  <si>
    <t>0.4m×0.25m</t>
    <phoneticPr fontId="11"/>
  </si>
  <si>
    <t>0.4m×0.25mの補修箇所の打音異常部
（写真番号S27-5・前回Ⅱb判定）</t>
    <phoneticPr fontId="11"/>
  </si>
  <si>
    <t>S28</t>
    <phoneticPr fontId="11"/>
  </si>
  <si>
    <t>4.4m×0.5mのひび割れからの漏水、にじみ
（写真番号S28-2・前回Ⅱb判定）</t>
    <phoneticPr fontId="11"/>
  </si>
  <si>
    <t>6.4m×0.5m</t>
    <phoneticPr fontId="11"/>
  </si>
  <si>
    <t>6.4m×0.5mの横断方向目地からの漏水、にじみ
（写真番号S28-7・前回Ⅱb判定）</t>
    <phoneticPr fontId="11"/>
  </si>
  <si>
    <t>横断方向目地からの漏水跡
（写真番号S28-8、S28-9・前回Ⅱb判定）</t>
    <phoneticPr fontId="11"/>
  </si>
  <si>
    <t>ひび割れからの漏水跡
（写真番号S28-6・前回Ⅱb判定）</t>
    <phoneticPr fontId="11"/>
  </si>
  <si>
    <t>S29</t>
    <phoneticPr fontId="11"/>
  </si>
  <si>
    <t>5.3m×0.5mの横断方向目地からの漏水、にじみ
（写真番号S29-7・前回Ⅱb判定）</t>
    <phoneticPr fontId="11"/>
  </si>
  <si>
    <t>7.1m×0.5m</t>
    <phoneticPr fontId="11"/>
  </si>
  <si>
    <t>7.1m×0.5mの横断方向目地からの漏水、にじみ</t>
    <phoneticPr fontId="11"/>
  </si>
  <si>
    <t>4.7m×0.5m</t>
    <phoneticPr fontId="11"/>
  </si>
  <si>
    <t>4.7m×0.5mの覆工からの漏水、にじみ
（写真番号S29-5・前回Ⅱb判定）</t>
    <phoneticPr fontId="11"/>
  </si>
  <si>
    <t>S30</t>
    <phoneticPr fontId="11"/>
  </si>
  <si>
    <t>横断方向目地からの漏水跡
（写真番号S31-1・前回Ⅱb判定）</t>
    <phoneticPr fontId="11"/>
  </si>
  <si>
    <t>8.8m×0.5m</t>
    <phoneticPr fontId="11"/>
  </si>
  <si>
    <t>8.8m×0.5mの覆工からの漏水、滴水、1滴/分
（写真番号S30-5・前回Ⅱa判定）</t>
    <phoneticPr fontId="11"/>
  </si>
  <si>
    <t>S31</t>
    <phoneticPr fontId="11"/>
  </si>
  <si>
    <t>5.1m×0.5m</t>
    <phoneticPr fontId="11"/>
  </si>
  <si>
    <t>5.1m×0.5mの旧照明の箱抜き跡からの漏水、滴水、8滴/分</t>
    <phoneticPr fontId="11"/>
  </si>
  <si>
    <t>覆工からの漏水跡
（写真番号S31-7・前回Ⅱb判定）</t>
    <phoneticPr fontId="11"/>
  </si>
  <si>
    <t>8.4m×0.5m</t>
    <phoneticPr fontId="11"/>
  </si>
  <si>
    <t>8.4m×0.5mの補修箇所からの漏水、滴水、3滴/分
（写真番号S31-6・前回Ⅱb判定）</t>
    <phoneticPr fontId="11"/>
  </si>
  <si>
    <t>9.4m×0.5m</t>
    <phoneticPr fontId="11"/>
  </si>
  <si>
    <t>9.4m×0.5mの横断方向目地からの漏水、にじみ
（写真番号S31-11・前回Ⅱb判定）</t>
    <phoneticPr fontId="11"/>
  </si>
  <si>
    <t>0.4m×0.2m</t>
    <phoneticPr fontId="11"/>
  </si>
  <si>
    <t>はく落対策工</t>
    <phoneticPr fontId="11"/>
  </si>
  <si>
    <t>6.4m×0.9m</t>
    <phoneticPr fontId="11"/>
  </si>
  <si>
    <t>6.4m×0.9mのひび割れからの漏水、滴水、24滴/分</t>
    <phoneticPr fontId="11"/>
  </si>
  <si>
    <t>6.2m×0.5m</t>
    <phoneticPr fontId="11"/>
  </si>
  <si>
    <t>6.2m×0.5mの横断方向目地からの漏水、にじみ</t>
    <phoneticPr fontId="11"/>
  </si>
  <si>
    <t>S32</t>
    <phoneticPr fontId="11"/>
  </si>
  <si>
    <t>0.4m×0.4m</t>
    <phoneticPr fontId="11"/>
  </si>
  <si>
    <t>7.9m×0.5m</t>
    <phoneticPr fontId="11"/>
  </si>
  <si>
    <t>7.9m×0.5mの覆工からの漏水、滴水、3滴/分
（写真番号S32-7・前回Ⅱb判定）</t>
    <phoneticPr fontId="11"/>
  </si>
  <si>
    <t>横断方向目地からの漏水跡
（写真番号S32-9・前回Ⅱb判定）</t>
    <phoneticPr fontId="11"/>
  </si>
  <si>
    <t>補修箇所からの漏水跡
（写真番号S32-3・前回Ⅱb判定）</t>
    <phoneticPr fontId="11"/>
  </si>
  <si>
    <t>4.7m×0.5mの横断方向目地からの漏水、にじみ</t>
    <phoneticPr fontId="11"/>
  </si>
  <si>
    <t>S33</t>
    <phoneticPr fontId="11"/>
  </si>
  <si>
    <t>旧照明の箱抜き跡からの漏水跡
（写真番号S33-3・前回Ⅱb判定）</t>
    <phoneticPr fontId="11"/>
  </si>
  <si>
    <t>5.2m×0.5m</t>
    <phoneticPr fontId="11"/>
  </si>
  <si>
    <t>5.2m×0.5mの横断方向目地からの漏水、にじみ</t>
    <phoneticPr fontId="11"/>
  </si>
  <si>
    <t>S34</t>
    <phoneticPr fontId="11"/>
  </si>
  <si>
    <t>0.64m×0.1m</t>
    <phoneticPr fontId="11"/>
  </si>
  <si>
    <t>補修済（FRPネット工）
（写真番号S34-6・前回Ⅲ判定）</t>
    <phoneticPr fontId="11"/>
  </si>
  <si>
    <t>S35</t>
    <phoneticPr fontId="11"/>
  </si>
  <si>
    <t>1.0m×0.5m</t>
    <phoneticPr fontId="11"/>
  </si>
  <si>
    <t>1.0m×0.5mのうきをハンマーで叩き落とした</t>
    <phoneticPr fontId="11"/>
  </si>
  <si>
    <t>0.5m×0.6m</t>
    <phoneticPr fontId="11"/>
  </si>
  <si>
    <t>0.5m×0.6mのうきをハンマーで叩き落とした</t>
    <phoneticPr fontId="11"/>
  </si>
  <si>
    <t>ひび割れからの漏水跡
（写真番号S35-8・前回Ⅱb判定）</t>
    <phoneticPr fontId="11"/>
  </si>
  <si>
    <t>0.5m×0.3m</t>
    <phoneticPr fontId="11"/>
  </si>
  <si>
    <t>補修済（FRPネット工）
（写真番号S35-3・前回Ⅲ判定）</t>
    <phoneticPr fontId="11"/>
  </si>
  <si>
    <t>0.3m×1.0m</t>
    <phoneticPr fontId="11"/>
  </si>
  <si>
    <t>0.2m×0.9m</t>
    <phoneticPr fontId="11"/>
  </si>
  <si>
    <t>0.3m×1.0mの豆板（ジャンカ）、打音異常なし
（写真番号S35-4・前回Ⅱb判定）</t>
    <phoneticPr fontId="11"/>
  </si>
  <si>
    <t>5.1m×0.85m</t>
    <phoneticPr fontId="11"/>
  </si>
  <si>
    <t>5.1m×0.85mの旧照明の箱抜き跡からの漏水、滴水、60滴/分
（写真番号S35-5、S35-6・前回Ⅱa判定）</t>
    <phoneticPr fontId="11"/>
  </si>
  <si>
    <t>0.8m×0.4m</t>
    <phoneticPr fontId="11"/>
  </si>
  <si>
    <t>補修済（FRPネット工）
（写真番号S35-1・前回Ⅲ判定）</t>
    <phoneticPr fontId="11"/>
  </si>
  <si>
    <t>3.7m×0.5mの覆工からの漏水、にじみ</t>
    <phoneticPr fontId="11"/>
  </si>
  <si>
    <t>S36</t>
    <phoneticPr fontId="11"/>
  </si>
  <si>
    <t>0.18m×0.12m</t>
    <phoneticPr fontId="11"/>
  </si>
  <si>
    <t>補修済（FRPネット工）
（写真番号S36-5・前回Ⅲ判定）</t>
    <phoneticPr fontId="11"/>
  </si>
  <si>
    <t>8.0m×0.5m</t>
    <phoneticPr fontId="11"/>
  </si>
  <si>
    <t>8.0m×0.5mのひび割れからの漏水、にじみ</t>
    <phoneticPr fontId="11"/>
  </si>
  <si>
    <t>5.2m×0.7m</t>
    <phoneticPr fontId="11"/>
  </si>
  <si>
    <t>5.2m×0.7mの旧照明の箱抜き跡からの漏水、にじみ</t>
    <phoneticPr fontId="11"/>
  </si>
  <si>
    <t>5.1m×0.5mの覆工からの漏水、にじみ</t>
    <phoneticPr fontId="11"/>
  </si>
  <si>
    <t>4.8m×0.7m</t>
    <phoneticPr fontId="11"/>
  </si>
  <si>
    <t>4.8m×0.7mの旧照明の箱抜き跡からの漏水、にじみ</t>
    <phoneticPr fontId="11"/>
  </si>
  <si>
    <t>S37</t>
    <phoneticPr fontId="11"/>
  </si>
  <si>
    <t>側壁（左側）</t>
    <phoneticPr fontId="11"/>
  </si>
  <si>
    <t>2.0m×0.5m</t>
    <phoneticPr fontId="11"/>
  </si>
  <si>
    <t>2.0m×0.5mの側壁からの漏水、にじみ
（写真番号S36-7・前回Ⅱa判定）</t>
    <phoneticPr fontId="11"/>
  </si>
  <si>
    <t>ひび割れからの漏水跡
（写真番号S37-6・前回Ⅱb判定）</t>
    <phoneticPr fontId="11"/>
  </si>
  <si>
    <t>6.9m×0.5m</t>
    <phoneticPr fontId="11"/>
  </si>
  <si>
    <t>6.9m×0.5mの覆工からの漏水、滴水、2滴/分
（写真番号S37-1・前回Ⅱa判定）</t>
    <phoneticPr fontId="11"/>
  </si>
  <si>
    <t>1.8m×0.1m</t>
    <phoneticPr fontId="11"/>
  </si>
  <si>
    <t>補修済（FRPネット工）
（写真番号S37-7・前回Ⅲ判定）</t>
    <phoneticPr fontId="11"/>
  </si>
  <si>
    <t>補修箇所からの漏水跡
（写真番号S37-4・前回Ⅱb判定）</t>
    <phoneticPr fontId="11"/>
  </si>
  <si>
    <t>補修箇所からの漏水跡
（写真番号S37-3・前回Ⅱb判定）</t>
    <phoneticPr fontId="11"/>
  </si>
  <si>
    <t>0.25m×0.2m</t>
    <phoneticPr fontId="11"/>
  </si>
  <si>
    <t>0.25m×0.2mの補修箇所の打音異常部
（写真番号S37-5・前回Ⅱb判定）</t>
    <phoneticPr fontId="11"/>
  </si>
  <si>
    <t>S38</t>
    <phoneticPr fontId="11"/>
  </si>
  <si>
    <t>ひび割れからの漏水跡
（写真番号S38-1・前回Ⅱb判定）</t>
    <phoneticPr fontId="11"/>
  </si>
  <si>
    <t>5.2m×0.5mの覆工からの漏水、にじみ
（写真番号S38-2・前回Ⅱb判定）</t>
    <phoneticPr fontId="11"/>
  </si>
  <si>
    <t>4.1m×0.5m</t>
    <phoneticPr fontId="11"/>
  </si>
  <si>
    <t>4.1m×0.5mの覆工からの漏水、にじみ
（写真番号S38-2・前回Ⅱb判定）</t>
    <phoneticPr fontId="11"/>
  </si>
  <si>
    <t>S39</t>
    <phoneticPr fontId="11"/>
  </si>
  <si>
    <t>7.8m×0.5mの覆工からの漏水、にじみ
（写真番号S39-1、S39-2、S39-3・前回Ⅱa判定）</t>
    <phoneticPr fontId="11"/>
  </si>
  <si>
    <t>1.37m×0.25m、0.6m×0.2m</t>
    <phoneticPr fontId="11"/>
  </si>
  <si>
    <t>補修済（FRPネット工）
（写真番号S39-6・前回Ⅲ判定）</t>
    <phoneticPr fontId="11"/>
  </si>
  <si>
    <t>5.2m×0.7mの補修箇所からの漏水、にじみ
（写真番号S39-5・前回Ⅱb判定）</t>
    <phoneticPr fontId="11"/>
  </si>
  <si>
    <t>覆工からの漏水跡
（写真番号S39-8・前回Ⅱb判定）</t>
    <phoneticPr fontId="11"/>
  </si>
  <si>
    <t>4.3m×0.7m</t>
    <phoneticPr fontId="11"/>
  </si>
  <si>
    <t>4.3m×0.7mの補修箇所からの漏水、にじみ</t>
    <phoneticPr fontId="11"/>
  </si>
  <si>
    <t>S40</t>
    <phoneticPr fontId="11"/>
  </si>
  <si>
    <t>ひび割れからの漏水跡
（写真番号S40-1・前回Ⅱb判定）</t>
    <phoneticPr fontId="11"/>
  </si>
  <si>
    <t>覆工からの漏水跡
（写真番号S40-2・前回Ⅱb判定）</t>
    <phoneticPr fontId="11"/>
  </si>
  <si>
    <t>PE</t>
    <phoneticPr fontId="11"/>
  </si>
  <si>
    <t>ひび割れからの漏水跡
（写真番号PE-2・前回Ⅱb判定）</t>
    <phoneticPr fontId="11"/>
  </si>
  <si>
    <t>坑門</t>
    <phoneticPr fontId="11"/>
  </si>
  <si>
    <t>面壁・妻壁等</t>
    <phoneticPr fontId="11"/>
  </si>
  <si>
    <t>圧ざ、ひび割れ</t>
    <phoneticPr fontId="11"/>
  </si>
  <si>
    <t>0.5m×0.1m</t>
    <phoneticPr fontId="11"/>
  </si>
  <si>
    <t>幅4.0mm、長さ0.5mのひび割れ
（写真番号PE-4・前回Ⅲ判定）</t>
    <phoneticPr fontId="11"/>
  </si>
  <si>
    <t>補修済（ひび割れ注入工）
（写真番号PE-5・前回Ⅲ判定）</t>
    <phoneticPr fontId="11"/>
  </si>
  <si>
    <t>1.0m×0.1m</t>
    <phoneticPr fontId="11"/>
  </si>
  <si>
    <t>幅1.5mm、長さ1.0mのひび割れ
（写真番号PE-6・前回Ⅱb判定）</t>
    <phoneticPr fontId="11"/>
  </si>
  <si>
    <t>幅0.5mm、長さ0.5mのひび割れ
（写真番号PE-7・前回Ⅱb判定）</t>
    <phoneticPr fontId="11"/>
  </si>
  <si>
    <t>Ⅱ</t>
    <phoneticPr fontId="11"/>
  </si>
  <si>
    <t>附S1</t>
    <rPh sb="0" eb="1">
      <t>フ</t>
    </rPh>
    <phoneticPr fontId="11"/>
  </si>
  <si>
    <t>内装板本体の脱落、ワイヤー固定済</t>
    <rPh sb="0" eb="5">
      <t>ナイソウバンホンタイ</t>
    </rPh>
    <rPh sb="6" eb="8">
      <t>ダツラク</t>
    </rPh>
    <rPh sb="13" eb="15">
      <t>コテイ</t>
    </rPh>
    <rPh sb="15" eb="16">
      <t>ズミ</t>
    </rPh>
    <phoneticPr fontId="11"/>
  </si>
  <si>
    <t>附S4</t>
    <rPh sb="0" eb="1">
      <t>フ</t>
    </rPh>
    <phoneticPr fontId="11"/>
  </si>
  <si>
    <t>附S8</t>
    <rPh sb="0" eb="1">
      <t>フ</t>
    </rPh>
    <phoneticPr fontId="11"/>
  </si>
  <si>
    <t>附S1</t>
    <rPh sb="0" eb="1">
      <t>フ</t>
    </rPh>
    <phoneticPr fontId="6"/>
  </si>
  <si>
    <t>ワイヤー固定</t>
    <rPh sb="4" eb="6">
      <t>コテイ</t>
    </rPh>
    <phoneticPr fontId="6"/>
  </si>
  <si>
    <t>附S4</t>
    <rPh sb="0" eb="1">
      <t>フ</t>
    </rPh>
    <phoneticPr fontId="6"/>
  </si>
  <si>
    <t>附S8</t>
    <rPh sb="0" eb="1">
      <t>フ</t>
    </rPh>
    <phoneticPr fontId="6"/>
  </si>
  <si>
    <t>附S31</t>
    <rPh sb="0" eb="1">
      <t>フ</t>
    </rPh>
    <phoneticPr fontId="6"/>
  </si>
  <si>
    <t>内装板の接触跡</t>
    <rPh sb="0" eb="3">
      <t>ナイソウバン</t>
    </rPh>
    <rPh sb="4" eb="7">
      <t>セッショクアト</t>
    </rPh>
    <phoneticPr fontId="11"/>
  </si>
  <si>
    <t>柱野隧道</t>
    <rPh sb="2" eb="4">
      <t>ズイドウ</t>
    </rPh>
    <phoneticPr fontId="11"/>
  </si>
  <si>
    <t>ハシラノズイドウ</t>
    <phoneticPr fontId="11"/>
  </si>
  <si>
    <t>1971年</t>
    <rPh sb="4" eb="5">
      <t>ネン</t>
    </rPh>
    <phoneticPr fontId="11"/>
  </si>
  <si>
    <t>1972年</t>
    <rPh sb="4" eb="5">
      <t>ネン</t>
    </rPh>
    <phoneticPr fontId="11"/>
  </si>
  <si>
    <t>0.1m×0.1mのうきをハンマーで叩き落とした、叩き落した後に鋼材露出あり</t>
    <rPh sb="25" eb="26">
      <t>タタ</t>
    </rPh>
    <rPh sb="27" eb="28">
      <t>オト</t>
    </rPh>
    <rPh sb="30" eb="31">
      <t>アト</t>
    </rPh>
    <rPh sb="32" eb="34">
      <t>コウザイ</t>
    </rPh>
    <rPh sb="34" eb="36">
      <t>ロシュツ</t>
    </rPh>
    <phoneticPr fontId="11"/>
  </si>
  <si>
    <t>鋼材露出あり</t>
    <rPh sb="0" eb="4">
      <t>コウザイロシュツ</t>
    </rPh>
    <phoneticPr fontId="11"/>
  </si>
  <si>
    <t>鋼材露出ありのため健全性"Ⅱb"</t>
    <rPh sb="0" eb="2">
      <t>コウザイ</t>
    </rPh>
    <rPh sb="2" eb="4">
      <t>ロシュツ</t>
    </rPh>
    <phoneticPr fontId="11"/>
  </si>
  <si>
    <t>附S36</t>
    <rPh sb="0" eb="1">
      <t>フ</t>
    </rPh>
    <phoneticPr fontId="6"/>
  </si>
  <si>
    <t>附S38</t>
    <rPh sb="0" eb="1">
      <t>フ</t>
    </rPh>
    <phoneticPr fontId="6"/>
  </si>
  <si>
    <t>腐食</t>
    <rPh sb="0" eb="2">
      <t>フショク</t>
    </rPh>
    <phoneticPr fontId="6"/>
  </si>
  <si>
    <t>旧照明受枠の腐食</t>
    <rPh sb="0" eb="1">
      <t>キュウ</t>
    </rPh>
    <rPh sb="1" eb="3">
      <t>ショウメイ</t>
    </rPh>
    <rPh sb="3" eb="5">
      <t>ウケワク</t>
    </rPh>
    <rPh sb="6" eb="8">
      <t>フショク</t>
    </rPh>
    <phoneticPr fontId="11"/>
  </si>
  <si>
    <t>附S36</t>
    <rPh sb="0" eb="1">
      <t>フ</t>
    </rPh>
    <phoneticPr fontId="11"/>
  </si>
  <si>
    <t>附S38</t>
    <rPh sb="0" eb="1">
      <t>フ</t>
    </rPh>
    <phoneticPr fontId="11"/>
  </si>
  <si>
    <t>〇</t>
  </si>
  <si>
    <t>0.4m×0.2mの横断方向目地周辺の補修箇所の材質劣化による打音異常部
（写真番号S31-2・前回Ⅲ判定）</t>
    <rPh sb="24" eb="28">
      <t>ザイシツレッカ</t>
    </rPh>
    <phoneticPr fontId="11"/>
  </si>
  <si>
    <t>0.4m×0.4mの補修箇所の材質劣化による打音異常部
（写真番号S32-4・前回Ⅲ判定）</t>
    <phoneticPr fontId="11"/>
  </si>
  <si>
    <r>
      <t>(A)トンネルの健全性の診断の区分の判定結果
・本トンネルの健全性の診断の区分はⅢである（外力：Ⅱ，材質劣化：Ⅲ，漏水：Ⅱ）
(B)トンネル毎の健全性の診断の区分に関係する変状に関する所見
１）変状・異常の内容とそれが確認された部材・部位（客観的事実）
・変状番号S31-5およびS32-1の補修箇所で打音異常部が存在しており、落下する可能性がある（Ⅲ判定）ため早期に措置を講じる必要がある。
・変状番号S4-4他の計14箇所では、アーチ部から漏水（滴水）が発生し（Ⅱa判定）、路面（歩道～車道）に滞水する状況にある。
・終点側坑口面壁部では外力と思われるひび割れが発生している（Ⅱb判定）。ただし、アルカリ骨材反応による可能性も考えられる。
２）変状等の原因（推定）
・施工起因（豆板等）が原因と想定されるうき、はく離箇所が点在するが、進行性は認められず、適切に監視を併用することで、次回定期点検で状態の把握を行う。
・本トンネルは在来工法で止水構造がないため、この状況は今後も継続すると推定される。
・終点側坑口周辺は、膨潤性土圧が顕在化する可能性があるため外力による変状が懸念される。
３）施設の現状と次回定期点検まで及び将来における構造物の状態（推定）
・道路トンネルの構造物としての安全性や安定に関わる変状はない。
・監査歩路の通行人もしくは自転車通行等がある場合には、道路利用者被害をもたらす可能性が考えられる。
・漏水が原因で路面滞水による水撥ねや坑内粉塵の滞留により、利用者に影響（スリップ等）が及ぶ恐れがある。
４）措置の必要性の判断に関わる事項
・外力と思われるひび割れについて、監視を続けていく必要がある。
・</t>
    </r>
    <r>
      <rPr>
        <sz val="20"/>
        <rFont val="Malgun Gothic"/>
        <family val="3"/>
        <charset val="129"/>
      </rPr>
      <t>はく落防止</t>
    </r>
    <r>
      <rPr>
        <sz val="20"/>
        <rFont val="HGSｺﾞｼｯｸM"/>
        <family val="3"/>
        <charset val="128"/>
      </rPr>
      <t>対策の適用が必須であり、応急対策または本対策を検討・実施する必要がある。漏水対策工の適用が望ましく、予防保全の観点から計画的に対策を必要とする
・監視により安全性の確認を行う。監視の方法は県点検マニュアルに準じる。
・坑内粉塵の滞留範囲が拡大する場合等、適時、路面清掃を行うことが望ましい。
５）その他、次回定期点検へ引き継ぐ事項等
・点検時の応急措置（叩き落としや防錆処理）により当面の利用者被害は防止できており、5年ごとの定期点検で打音検査を中心とした監視が必要である。</t>
    </r>
    <rPh sb="45" eb="47">
      <t>ガイリョク</t>
    </rPh>
    <rPh sb="57" eb="59">
      <t>ロウスイ</t>
    </rPh>
    <rPh sb="147" eb="151">
      <t>ホシュウカショ</t>
    </rPh>
    <rPh sb="262" eb="267">
      <t>シュウテンガワコウグチ</t>
    </rPh>
    <rPh sb="267" eb="270">
      <t>メンペキブ</t>
    </rPh>
    <rPh sb="272" eb="274">
      <t>ガイリョク</t>
    </rPh>
    <rPh sb="275" eb="276">
      <t>オモ</t>
    </rPh>
    <rPh sb="281" eb="282">
      <t>ワ</t>
    </rPh>
    <rPh sb="284" eb="286">
      <t>ハッセイ</t>
    </rPh>
    <rPh sb="293" eb="295">
      <t>ハンテイ</t>
    </rPh>
    <rPh sb="305" eb="309">
      <t>コツザイハンノウ</t>
    </rPh>
    <rPh sb="312" eb="315">
      <t>カノウセイ</t>
    </rPh>
    <rPh sb="316" eb="317">
      <t>カンガ</t>
    </rPh>
    <rPh sb="454" eb="459">
      <t>シュウテンガワコウグチ</t>
    </rPh>
    <rPh sb="459" eb="461">
      <t>シュウヘン</t>
    </rPh>
    <rPh sb="463" eb="468">
      <t>ボウジュンセイドアツ</t>
    </rPh>
    <rPh sb="469" eb="472">
      <t>ケンザイカ</t>
    </rPh>
    <rPh sb="474" eb="477">
      <t>カノウセイ</t>
    </rPh>
    <rPh sb="482" eb="484">
      <t>ガイリョク</t>
    </rPh>
    <rPh sb="487" eb="489">
      <t>ヘンジョウ</t>
    </rPh>
    <rPh sb="490" eb="492">
      <t>ケネン</t>
    </rPh>
    <rPh sb="685" eb="687">
      <t>ガイリョク</t>
    </rPh>
    <rPh sb="701" eb="703">
      <t>カンシ</t>
    </rPh>
    <rPh sb="704" eb="705">
      <t>ツヅ</t>
    </rPh>
    <rPh sb="709" eb="711">
      <t>ヒツヨウ</t>
    </rPh>
    <phoneticPr fontId="11"/>
  </si>
  <si>
    <t>34.14178,132.16544</t>
    <phoneticPr fontId="11"/>
  </si>
  <si>
    <t>7.5m×0.5m</t>
  </si>
  <si>
    <t>6.8m×0.5m</t>
  </si>
  <si>
    <t>7.8m×0.9m</t>
  </si>
  <si>
    <t>8.9m×0.5m</t>
  </si>
  <si>
    <t>6.0m×0.5m</t>
  </si>
  <si>
    <t>8.2m×0.5m</t>
  </si>
  <si>
    <t>0.3m×0.15m</t>
  </si>
  <si>
    <t>9.0m×0.5m</t>
  </si>
  <si>
    <t>4.2m×0.5m</t>
  </si>
  <si>
    <t>5.4m×0.5m</t>
  </si>
  <si>
    <t>8.5m×0.5m</t>
  </si>
  <si>
    <t>3.5m×0.5m</t>
  </si>
  <si>
    <t>8.3m×0.5m</t>
  </si>
  <si>
    <t>7.4m×0.5m</t>
  </si>
  <si>
    <t>8.6m×0.5m</t>
  </si>
  <si>
    <t>4.8m×0.6m</t>
  </si>
  <si>
    <t>8.1m×0.5m</t>
  </si>
  <si>
    <t>3.9m×0.5m</t>
  </si>
  <si>
    <t>6.9m×1.3m</t>
  </si>
  <si>
    <t>5.0m×2.4m</t>
  </si>
  <si>
    <t>7.7m×0.5m</t>
  </si>
  <si>
    <t>3.7m×0.5m</t>
  </si>
  <si>
    <t>7.6m×0.5m</t>
  </si>
  <si>
    <t>5.9m×0.5m</t>
  </si>
  <si>
    <t>4.7m×0.7m</t>
  </si>
  <si>
    <t>6.5m×0.5m</t>
  </si>
  <si>
    <t>6.2m×0.5m</t>
  </si>
  <si>
    <t>5.0m×0.5m</t>
  </si>
  <si>
    <t>4.9m×0.5m</t>
  </si>
  <si>
    <t>5.0m×0.6m</t>
  </si>
  <si>
    <t>5.4m×0.7m</t>
  </si>
  <si>
    <t>1.0m×3.3m</t>
  </si>
  <si>
    <t>7.5m×0.5m</t>
    <phoneticPr fontId="11"/>
  </si>
  <si>
    <t>6.8m×0.5m</t>
    <phoneticPr fontId="11"/>
  </si>
  <si>
    <t>7.3m×0.5mの覆工からの漏水、にじみ
（写真番号S3-2・前回Ⅱa判定）</t>
    <phoneticPr fontId="11"/>
  </si>
  <si>
    <t>7.8m×0.9m</t>
    <phoneticPr fontId="11"/>
  </si>
  <si>
    <t>8.9m×0.5m</t>
    <phoneticPr fontId="11"/>
  </si>
  <si>
    <t>6.0m×0.5m</t>
    <phoneticPr fontId="11"/>
  </si>
  <si>
    <t>8.2m×0.5m</t>
    <phoneticPr fontId="11"/>
  </si>
  <si>
    <t>0.3m×0.15m</t>
    <phoneticPr fontId="11"/>
  </si>
  <si>
    <t>9.0m×0.5m</t>
    <phoneticPr fontId="11"/>
  </si>
  <si>
    <t>4.2m×0.5m</t>
    <phoneticPr fontId="11"/>
  </si>
  <si>
    <t>5.4m×0.5m</t>
    <phoneticPr fontId="11"/>
  </si>
  <si>
    <t>8.5m×0.5m</t>
    <phoneticPr fontId="11"/>
  </si>
  <si>
    <t>3.5m×0.5m</t>
    <phoneticPr fontId="11"/>
  </si>
  <si>
    <t>1.0m×3.3m</t>
    <phoneticPr fontId="11"/>
  </si>
  <si>
    <t>8.3m×0.5m</t>
    <phoneticPr fontId="11"/>
  </si>
  <si>
    <t>7.4m×0.5m</t>
    <phoneticPr fontId="11"/>
  </si>
  <si>
    <t>8.6m×0.5m</t>
    <phoneticPr fontId="11"/>
  </si>
  <si>
    <t>4.8m×0.6m</t>
    <phoneticPr fontId="11"/>
  </si>
  <si>
    <t>8.1m×0.5m</t>
    <phoneticPr fontId="11"/>
  </si>
  <si>
    <t>3.9m×0.5m</t>
    <phoneticPr fontId="11"/>
  </si>
  <si>
    <t>6.9m×1.3m</t>
    <phoneticPr fontId="11"/>
  </si>
  <si>
    <t>5.0m×2.4m</t>
    <phoneticPr fontId="11"/>
  </si>
  <si>
    <t>7.7m×0.5m</t>
    <phoneticPr fontId="11"/>
  </si>
  <si>
    <t>3.7m×0.5m</t>
    <phoneticPr fontId="11"/>
  </si>
  <si>
    <t>7.6m×0.5m</t>
    <phoneticPr fontId="11"/>
  </si>
  <si>
    <t>5.9m×0.5m</t>
    <phoneticPr fontId="11"/>
  </si>
  <si>
    <t>4.7m×0.7m</t>
    <phoneticPr fontId="11"/>
  </si>
  <si>
    <t>6.5m×0.5m</t>
    <phoneticPr fontId="11"/>
  </si>
  <si>
    <t>6.2m×0.5m</t>
    <phoneticPr fontId="11"/>
  </si>
  <si>
    <t>5.0m×0.5m</t>
    <phoneticPr fontId="11"/>
  </si>
  <si>
    <t>4.9m×0.5m</t>
    <phoneticPr fontId="11"/>
  </si>
  <si>
    <t>5.0m×0.6m</t>
    <phoneticPr fontId="11"/>
  </si>
  <si>
    <t>5.4m×0.7m</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</si>
</sst>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0.00_);[Red]\(0.00\)"/>
    <numFmt numFmtId="194" formatCode="0.00000"/>
    <numFmt numFmtId="195" formatCode="##&quot;°&quot;##&quot;′&quot;##.00&quot;″&quot;"/>
    <numFmt numFmtId="196" formatCode="#,##0.0_);[Red]\(#,##0.0\)"/>
    <numFmt numFmtId="197" formatCode="#"/>
    <numFmt numFmtId="198" formatCode="0&quot; 箇所&quot;"/>
    <numFmt numFmtId="199" formatCode="0&quot; スパン&quot;"/>
    <numFmt numFmtId="200" formatCode="0.0_);[Red]\(0.0\)"/>
    <numFmt numFmtId="201" formatCode="0.00000_ "/>
    <numFmt numFmtId="202" formatCode="0.00&quot;m&quot;"/>
  </numFmts>
  <fonts count="59"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b/>
      <sz val="11"/>
      <color rgb="FFFF0000"/>
      <name val="ＭＳ Ｐゴシック"/>
      <family val="3"/>
      <charset val="128"/>
      <scheme val="minor"/>
    </font>
    <font>
      <sz val="11"/>
      <color rgb="FFFF0000"/>
      <name val="ＭＳ Ｐゴシック"/>
      <family val="3"/>
      <charset val="128"/>
      <scheme val="minor"/>
    </font>
    <font>
      <sz val="20"/>
      <name val="Malgun Gothic"/>
      <family val="3"/>
      <charset val="129"/>
    </font>
  </fonts>
  <fills count="9">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rgb="FFD9D9D9"/>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5">
    <xf numFmtId="0" fontId="0" fillId="0" borderId="0">
      <alignment vertical="center"/>
    </xf>
    <xf numFmtId="0" fontId="14"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5" fillId="0" borderId="0">
      <alignment vertical="center"/>
    </xf>
    <xf numFmtId="38" fontId="5" fillId="0" borderId="0" applyFont="0" applyFill="0" applyBorder="0" applyAlignment="0" applyProtection="0">
      <alignment vertical="center"/>
    </xf>
    <xf numFmtId="0" fontId="15" fillId="0" borderId="0"/>
    <xf numFmtId="0" fontId="4" fillId="0" borderId="0">
      <alignment vertical="center"/>
    </xf>
    <xf numFmtId="38" fontId="4" fillId="0" borderId="0" applyFont="0" applyFill="0" applyBorder="0" applyAlignment="0" applyProtection="0">
      <alignment vertical="center"/>
    </xf>
    <xf numFmtId="0" fontId="14" fillId="0" borderId="0">
      <alignment vertical="center"/>
    </xf>
    <xf numFmtId="0" fontId="36" fillId="0" borderId="0">
      <alignment vertical="center"/>
    </xf>
    <xf numFmtId="0" fontId="3" fillId="0" borderId="0">
      <alignment vertical="center"/>
    </xf>
    <xf numFmtId="0" fontId="2" fillId="0" borderId="0">
      <alignment vertical="center"/>
    </xf>
    <xf numFmtId="0" fontId="15" fillId="0" borderId="0"/>
  </cellStyleXfs>
  <cellXfs count="1091">
    <xf numFmtId="0" fontId="0" fillId="0" borderId="0" xfId="0">
      <alignment vertical="center"/>
    </xf>
    <xf numFmtId="0" fontId="12" fillId="0" borderId="0" xfId="2" applyFont="1" applyAlignment="1" applyProtection="1">
      <alignment vertical="center"/>
      <protection locked="0"/>
    </xf>
    <xf numFmtId="0" fontId="12" fillId="0" borderId="0" xfId="2" applyFont="1" applyProtection="1">
      <protection locked="0"/>
    </xf>
    <xf numFmtId="0" fontId="7" fillId="0" borderId="0" xfId="2" applyFont="1" applyAlignment="1" applyProtection="1">
      <alignment vertical="center"/>
      <protection locked="0"/>
    </xf>
    <xf numFmtId="0" fontId="7" fillId="0" borderId="0" xfId="2" applyFont="1" applyProtection="1">
      <protection locked="0"/>
    </xf>
    <xf numFmtId="0" fontId="12" fillId="0" borderId="0" xfId="2" applyFont="1" applyAlignment="1" applyProtection="1">
      <alignment horizontal="center" vertical="center"/>
      <protection locked="0"/>
    </xf>
    <xf numFmtId="0" fontId="23" fillId="0" borderId="0" xfId="2" applyFont="1" applyAlignment="1" applyProtection="1">
      <alignment vertical="center"/>
      <protection locked="0"/>
    </xf>
    <xf numFmtId="0" fontId="23" fillId="0" borderId="0" xfId="2" applyFont="1" applyAlignment="1" applyProtection="1">
      <alignment vertical="center" shrinkToFit="1"/>
      <protection locked="0"/>
    </xf>
    <xf numFmtId="0" fontId="23" fillId="0" borderId="0" xfId="2" applyFont="1" applyAlignment="1">
      <alignment vertical="center" shrinkToFit="1"/>
    </xf>
    <xf numFmtId="0" fontId="23" fillId="0" borderId="0" xfId="2" applyFont="1" applyAlignment="1">
      <alignment vertical="center" textRotation="255" shrinkToFit="1"/>
    </xf>
    <xf numFmtId="0" fontId="23" fillId="0" borderId="0" xfId="2" applyFont="1" applyAlignment="1" applyProtection="1">
      <alignment horizontal="center" vertical="center" shrinkToFit="1"/>
      <protection locked="0"/>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13" fillId="0" borderId="0" xfId="2" applyFont="1" applyProtection="1">
      <protection locked="0"/>
    </xf>
    <xf numFmtId="0" fontId="12" fillId="0" borderId="1" xfId="2" applyFont="1" applyBorder="1" applyAlignment="1" applyProtection="1">
      <alignment vertical="center"/>
      <protection locked="0"/>
    </xf>
    <xf numFmtId="0" fontId="12" fillId="0" borderId="0" xfId="2" applyFont="1" applyAlignment="1">
      <alignment horizontal="center" vertical="center" wrapText="1"/>
    </xf>
    <xf numFmtId="0" fontId="7" fillId="2" borderId="13" xfId="7" applyFont="1" applyFill="1" applyBorder="1" applyAlignment="1">
      <alignment horizontal="center" vertical="center"/>
    </xf>
    <xf numFmtId="0" fontId="12" fillId="0" borderId="0" xfId="2" applyFont="1" applyAlignment="1" applyProtection="1">
      <alignment horizontal="center" vertical="center" shrinkToFit="1"/>
      <protection locked="0"/>
    </xf>
    <xf numFmtId="0" fontId="12" fillId="0" borderId="0" xfId="2" applyFont="1" applyAlignment="1" applyProtection="1">
      <alignment vertical="center" shrinkToFit="1"/>
      <protection locked="0"/>
    </xf>
    <xf numFmtId="0" fontId="12" fillId="4" borderId="0" xfId="2" applyFont="1" applyFill="1" applyAlignment="1">
      <alignment horizontal="center" vertical="center" textRotation="255"/>
    </xf>
    <xf numFmtId="0" fontId="12" fillId="4" borderId="0" xfId="2" applyFont="1" applyFill="1" applyAlignment="1">
      <alignment vertical="center"/>
    </xf>
    <xf numFmtId="0" fontId="12" fillId="0" borderId="0" xfId="4" applyFont="1">
      <alignment vertical="center"/>
    </xf>
    <xf numFmtId="0" fontId="18" fillId="0" borderId="0" xfId="4" applyFont="1" applyAlignment="1">
      <alignment horizontal="center" vertical="center"/>
    </xf>
    <xf numFmtId="0" fontId="12"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0" fontId="18" fillId="0" borderId="0" xfId="4" applyFont="1" applyAlignment="1">
      <alignment horizontal="left" vertical="center"/>
    </xf>
    <xf numFmtId="0" fontId="18" fillId="0" borderId="0" xfId="2" applyFont="1" applyAlignment="1" applyProtection="1">
      <alignment vertical="center"/>
      <protection locked="0"/>
    </xf>
    <xf numFmtId="0" fontId="28" fillId="0" borderId="0" xfId="0" applyFont="1">
      <alignment vertical="center"/>
    </xf>
    <xf numFmtId="0" fontId="28" fillId="0" borderId="0" xfId="0" applyFont="1" applyAlignment="1">
      <alignment horizontal="center" vertical="center"/>
    </xf>
    <xf numFmtId="0" fontId="12" fillId="0" borderId="0" xfId="0" applyFont="1">
      <alignment vertical="center"/>
    </xf>
    <xf numFmtId="0" fontId="12" fillId="0" borderId="0" xfId="5" applyFont="1" applyAlignment="1">
      <alignment horizontal="center" vertical="center"/>
    </xf>
    <xf numFmtId="0" fontId="12" fillId="0" borderId="0" xfId="5" applyFont="1">
      <alignment vertical="center"/>
    </xf>
    <xf numFmtId="0" fontId="18" fillId="0" borderId="8" xfId="5" applyFont="1" applyBorder="1" applyAlignment="1">
      <alignment vertical="center" shrinkToFit="1"/>
    </xf>
    <xf numFmtId="0" fontId="15" fillId="0" borderId="0" xfId="2" applyAlignment="1">
      <alignment vertical="center"/>
    </xf>
    <xf numFmtId="192" fontId="15" fillId="0" borderId="1" xfId="2" applyNumberFormat="1" applyBorder="1" applyAlignment="1">
      <alignment vertical="center"/>
    </xf>
    <xf numFmtId="0" fontId="0" fillId="0" borderId="30" xfId="0" applyBorder="1">
      <alignment vertical="center"/>
    </xf>
    <xf numFmtId="0" fontId="0" fillId="0" borderId="31" xfId="0" applyBorder="1">
      <alignment vertical="center"/>
    </xf>
    <xf numFmtId="0" fontId="0" fillId="0" borderId="0" xfId="0" applyAlignment="1">
      <alignment vertical="top"/>
    </xf>
    <xf numFmtId="0" fontId="25" fillId="2" borderId="1" xfId="2" applyFont="1" applyFill="1" applyBorder="1" applyAlignment="1">
      <alignment horizontal="center" vertical="center" wrapText="1"/>
    </xf>
    <xf numFmtId="189" fontId="15" fillId="0" borderId="1" xfId="2" applyNumberFormat="1" applyBorder="1" applyAlignment="1">
      <alignment vertical="center"/>
    </xf>
    <xf numFmtId="0" fontId="0" fillId="0" borderId="0" xfId="0" applyAlignment="1">
      <alignment horizontal="center" vertical="center"/>
    </xf>
    <xf numFmtId="0" fontId="12" fillId="0" borderId="0" xfId="2" applyFont="1" applyAlignment="1" applyProtection="1">
      <alignment horizontal="center"/>
      <protection locked="0"/>
    </xf>
    <xf numFmtId="0" fontId="25" fillId="2" borderId="8" xfId="2" applyFont="1" applyFill="1" applyBorder="1" applyAlignment="1">
      <alignment horizontal="center" vertical="center" wrapText="1"/>
    </xf>
    <xf numFmtId="191" fontId="15" fillId="0" borderId="1" xfId="2" applyNumberFormat="1" applyBorder="1" applyAlignment="1">
      <alignment vertical="center"/>
    </xf>
    <xf numFmtId="0" fontId="15" fillId="0" borderId="0" xfId="2" applyAlignment="1">
      <alignment horizontal="center" vertical="center"/>
    </xf>
    <xf numFmtId="0" fontId="15" fillId="0" borderId="1" xfId="2" applyBorder="1" applyAlignment="1">
      <alignment vertical="center"/>
    </xf>
    <xf numFmtId="2" fontId="12" fillId="0" borderId="0" xfId="2" applyNumberFormat="1" applyFont="1" applyProtection="1">
      <protection locked="0"/>
    </xf>
    <xf numFmtId="194" fontId="12" fillId="0" borderId="0" xfId="2" applyNumberFormat="1" applyFont="1" applyProtection="1">
      <protection locked="0"/>
    </xf>
    <xf numFmtId="0" fontId="18" fillId="0" borderId="0" xfId="5" applyFont="1" applyAlignment="1">
      <alignment horizontal="center" vertical="center" shrinkToFit="1"/>
    </xf>
    <xf numFmtId="0" fontId="18" fillId="0" borderId="0" xfId="5" applyFont="1" applyAlignment="1">
      <alignment horizontal="center" vertical="center" wrapText="1"/>
    </xf>
    <xf numFmtId="0" fontId="12" fillId="0" borderId="0" xfId="5" applyFont="1" applyAlignment="1">
      <alignment horizontal="center" vertical="center" shrinkToFit="1"/>
    </xf>
    <xf numFmtId="177" fontId="26" fillId="0" borderId="7" xfId="2" applyNumberFormat="1" applyFont="1" applyBorder="1" applyAlignment="1">
      <alignment vertical="center" shrinkToFit="1"/>
    </xf>
    <xf numFmtId="177" fontId="26" fillId="0" borderId="0" xfId="2" applyNumberFormat="1" applyFont="1" applyAlignment="1">
      <alignment vertical="center" shrinkToFit="1"/>
    </xf>
    <xf numFmtId="0" fontId="18" fillId="2" borderId="26" xfId="5" applyFont="1" applyFill="1" applyBorder="1" applyAlignment="1">
      <alignment horizontal="center" vertical="center"/>
    </xf>
    <xf numFmtId="0" fontId="18" fillId="0" borderId="26" xfId="5" applyFont="1" applyBorder="1" applyAlignment="1">
      <alignment vertical="center" shrinkToFit="1"/>
    </xf>
    <xf numFmtId="0" fontId="18" fillId="2" borderId="27" xfId="5" applyFont="1" applyFill="1" applyBorder="1" applyAlignment="1">
      <alignment horizontal="center" vertical="center"/>
    </xf>
    <xf numFmtId="0" fontId="18" fillId="0" borderId="27" xfId="5" applyFont="1" applyBorder="1" applyAlignment="1">
      <alignment vertical="center" shrinkToFit="1"/>
    </xf>
    <xf numFmtId="0" fontId="18" fillId="2" borderId="29" xfId="5" applyFont="1" applyFill="1" applyBorder="1" applyAlignment="1">
      <alignment horizontal="center" vertical="center"/>
    </xf>
    <xf numFmtId="0" fontId="18" fillId="0" borderId="29" xfId="5" applyFont="1" applyBorder="1" applyAlignment="1">
      <alignment vertical="center" shrinkToFit="1"/>
    </xf>
    <xf numFmtId="0" fontId="35" fillId="4" borderId="0" xfId="2" applyFont="1" applyFill="1" applyAlignment="1">
      <alignment vertical="center" shrinkToFit="1"/>
    </xf>
    <xf numFmtId="0" fontId="37" fillId="4" borderId="0" xfId="11" applyFont="1" applyFill="1" applyAlignment="1">
      <alignment vertical="center" shrinkToFit="1"/>
    </xf>
    <xf numFmtId="0" fontId="27" fillId="0" borderId="7" xfId="2" applyFont="1" applyBorder="1" applyAlignment="1">
      <alignment vertical="center"/>
    </xf>
    <xf numFmtId="0" fontId="38" fillId="0" borderId="7" xfId="2" applyFont="1" applyBorder="1" applyAlignment="1">
      <alignment vertical="top" wrapText="1"/>
    </xf>
    <xf numFmtId="0" fontId="27" fillId="0" borderId="7" xfId="2" applyFont="1" applyBorder="1" applyAlignment="1">
      <alignment vertical="top"/>
    </xf>
    <xf numFmtId="0" fontId="25" fillId="2" borderId="2" xfId="2" applyFont="1" applyFill="1" applyBorder="1" applyAlignment="1">
      <alignment horizontal="center" vertical="center" wrapText="1"/>
    </xf>
    <xf numFmtId="0" fontId="18" fillId="2" borderId="45" xfId="5" applyFont="1" applyFill="1" applyBorder="1" applyAlignment="1">
      <alignment horizontal="center" vertical="center"/>
    </xf>
    <xf numFmtId="2" fontId="18" fillId="0" borderId="2" xfId="5" applyNumberFormat="1" applyFont="1" applyBorder="1" applyAlignment="1">
      <alignment horizontal="center" vertical="center" shrinkToFit="1"/>
    </xf>
    <xf numFmtId="2" fontId="18" fillId="0" borderId="45" xfId="5" applyNumberFormat="1" applyFont="1" applyBorder="1" applyAlignment="1">
      <alignment horizontal="center" vertical="center" shrinkToFit="1"/>
    </xf>
    <xf numFmtId="2" fontId="18" fillId="0" borderId="3" xfId="5" applyNumberFormat="1" applyFont="1" applyBorder="1" applyAlignment="1">
      <alignment horizontal="center" vertical="center" shrinkToFit="1"/>
    </xf>
    <xf numFmtId="0" fontId="7" fillId="0" borderId="9" xfId="2" applyFont="1" applyBorder="1" applyAlignment="1" applyProtection="1">
      <alignment vertical="center"/>
      <protection locked="0"/>
    </xf>
    <xf numFmtId="0" fontId="7" fillId="0" borderId="10" xfId="2" applyFont="1" applyBorder="1" applyAlignment="1" applyProtection="1">
      <alignment vertical="center"/>
      <protection locked="0"/>
    </xf>
    <xf numFmtId="0" fontId="8" fillId="0" borderId="10" xfId="2" applyFont="1" applyBorder="1" applyAlignment="1" applyProtection="1">
      <alignment vertical="center"/>
      <protection locked="0"/>
    </xf>
    <xf numFmtId="0" fontId="7" fillId="0" borderId="10" xfId="2" applyFont="1" applyBorder="1" applyProtection="1">
      <protection locked="0"/>
    </xf>
    <xf numFmtId="0" fontId="7" fillId="0" borderId="10" xfId="2" applyFont="1" applyBorder="1" applyAlignment="1" applyProtection="1">
      <alignment vertical="center" wrapText="1"/>
      <protection locked="0"/>
    </xf>
    <xf numFmtId="186" fontId="18" fillId="0" borderId="3" xfId="5" applyNumberFormat="1" applyFont="1" applyBorder="1" applyAlignment="1">
      <alignment horizontal="center" vertical="center" shrinkToFit="1"/>
    </xf>
    <xf numFmtId="186" fontId="18" fillId="0" borderId="45" xfId="5" applyNumberFormat="1" applyFont="1" applyBorder="1" applyAlignment="1">
      <alignment horizontal="center" vertical="center" shrinkToFit="1"/>
    </xf>
    <xf numFmtId="186" fontId="18" fillId="0" borderId="19" xfId="5" applyNumberFormat="1" applyFont="1" applyBorder="1" applyAlignment="1">
      <alignment horizontal="center" vertical="center" shrinkToFit="1"/>
    </xf>
    <xf numFmtId="186" fontId="18" fillId="0" borderId="27" xfId="5" applyNumberFormat="1" applyFont="1" applyBorder="1" applyAlignment="1">
      <alignment horizontal="center" vertical="center" shrinkToFit="1"/>
    </xf>
    <xf numFmtId="2" fontId="18" fillId="0" borderId="27" xfId="5" applyNumberFormat="1" applyFont="1" applyBorder="1" applyAlignment="1">
      <alignment horizontal="center" vertical="center" shrinkToFit="1"/>
    </xf>
    <xf numFmtId="0" fontId="18" fillId="2" borderId="33" xfId="5" applyFont="1" applyFill="1" applyBorder="1" applyAlignment="1">
      <alignment horizontal="center" vertical="center"/>
    </xf>
    <xf numFmtId="2" fontId="18" fillId="0" borderId="16" xfId="5" applyNumberFormat="1" applyFont="1" applyBorder="1" applyAlignment="1">
      <alignment horizontal="center" vertical="center" shrinkToFit="1"/>
    </xf>
    <xf numFmtId="0" fontId="13" fillId="0" borderId="0" xfId="2" applyFont="1" applyAlignment="1">
      <alignment vertical="center"/>
    </xf>
    <xf numFmtId="0" fontId="12" fillId="0" borderId="12" xfId="2" applyFont="1" applyBorder="1" applyProtection="1">
      <protection locked="0"/>
    </xf>
    <xf numFmtId="0" fontId="7" fillId="0" borderId="0" xfId="2" applyFont="1" applyAlignment="1">
      <alignment vertical="center"/>
    </xf>
    <xf numFmtId="0" fontId="12" fillId="0" borderId="1" xfId="4" applyFont="1" applyBorder="1">
      <alignment vertical="center"/>
    </xf>
    <xf numFmtId="0" fontId="40" fillId="2" borderId="1" xfId="2" applyFont="1" applyFill="1" applyBorder="1" applyAlignment="1">
      <alignment horizontal="center" vertical="center" wrapText="1" shrinkToFit="1"/>
    </xf>
    <xf numFmtId="0" fontId="12" fillId="0" borderId="0" xfId="4" applyFont="1" applyAlignment="1">
      <alignment horizontal="center" vertical="center"/>
    </xf>
    <xf numFmtId="190" fontId="33" fillId="0" borderId="1" xfId="2" applyNumberFormat="1" applyFont="1" applyBorder="1" applyAlignment="1" applyProtection="1">
      <alignment horizontal="right" vertical="center" shrinkToFit="1"/>
      <protection locked="0"/>
    </xf>
    <xf numFmtId="190" fontId="33" fillId="0" borderId="2" xfId="2" applyNumberFormat="1" applyFont="1" applyBorder="1" applyAlignment="1" applyProtection="1">
      <alignment horizontal="right" vertical="center" shrinkToFit="1"/>
      <protection locked="0"/>
    </xf>
    <xf numFmtId="0" fontId="41" fillId="0" borderId="0" xfId="0" applyFont="1">
      <alignment vertical="center"/>
    </xf>
    <xf numFmtId="0" fontId="39" fillId="0" borderId="0" xfId="0" applyFont="1">
      <alignment vertical="center"/>
    </xf>
    <xf numFmtId="0" fontId="13" fillId="0" borderId="0" xfId="0" applyFont="1">
      <alignment vertical="center"/>
    </xf>
    <xf numFmtId="0" fontId="18" fillId="0" borderId="0" xfId="0" applyFont="1">
      <alignment vertical="center"/>
    </xf>
    <xf numFmtId="0" fontId="42" fillId="0" borderId="0" xfId="0" applyFont="1">
      <alignment vertical="center"/>
    </xf>
    <xf numFmtId="0" fontId="25" fillId="0" borderId="0" xfId="0" applyFont="1">
      <alignment vertical="center"/>
    </xf>
    <xf numFmtId="0" fontId="43" fillId="0" borderId="0" xfId="5" applyFont="1">
      <alignment vertical="center"/>
    </xf>
    <xf numFmtId="0" fontId="31" fillId="0" borderId="0" xfId="5" applyFont="1" applyAlignment="1">
      <alignment horizontal="left" vertical="center"/>
    </xf>
    <xf numFmtId="0" fontId="43" fillId="0" borderId="0" xfId="5" applyFont="1" applyAlignment="1">
      <alignment horizontal="center" vertical="center"/>
    </xf>
    <xf numFmtId="0" fontId="18" fillId="0" borderId="0" xfId="5" applyFont="1">
      <alignment vertical="center"/>
    </xf>
    <xf numFmtId="0" fontId="12" fillId="0" borderId="1" xfId="4" applyFont="1" applyBorder="1" applyAlignment="1">
      <alignment horizontal="center" vertical="center"/>
    </xf>
    <xf numFmtId="0" fontId="12" fillId="0" borderId="7" xfId="5" applyFont="1" applyBorder="1">
      <alignment vertical="center"/>
    </xf>
    <xf numFmtId="177" fontId="26" fillId="0" borderId="5" xfId="2" applyNumberFormat="1" applyFont="1" applyBorder="1" applyAlignment="1">
      <alignment vertical="center" shrinkToFit="1"/>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64" xfId="0" applyBorder="1" applyAlignment="1">
      <alignment horizontal="center" vertical="center" shrinkToFit="1"/>
    </xf>
    <xf numFmtId="0" fontId="0" fillId="0" borderId="0" xfId="0" applyAlignment="1">
      <alignment vertical="center" shrinkToFit="1"/>
    </xf>
    <xf numFmtId="0" fontId="0" fillId="0" borderId="33" xfId="0" applyBorder="1" applyAlignment="1">
      <alignment vertical="center" shrinkToFit="1"/>
    </xf>
    <xf numFmtId="0" fontId="0" fillId="7" borderId="0" xfId="0" applyFill="1" applyAlignment="1">
      <alignment vertical="center" shrinkToFit="1"/>
    </xf>
    <xf numFmtId="0" fontId="0" fillId="0" borderId="34" xfId="0" applyBorder="1" applyAlignment="1">
      <alignment horizontal="center" vertical="center" shrinkToFit="1"/>
    </xf>
    <xf numFmtId="0" fontId="0" fillId="0" borderId="25" xfId="0" applyBorder="1" applyAlignment="1">
      <alignment vertical="center" shrinkToFit="1"/>
    </xf>
    <xf numFmtId="0" fontId="0" fillId="0" borderId="24" xfId="0" applyBorder="1" applyAlignment="1">
      <alignment vertical="center" shrinkToFit="1"/>
    </xf>
    <xf numFmtId="0" fontId="22" fillId="0" borderId="64" xfId="0" applyFont="1" applyBorder="1" applyAlignment="1">
      <alignment horizontal="center" vertical="center" shrinkToFit="1"/>
    </xf>
    <xf numFmtId="0" fontId="22" fillId="0" borderId="0" xfId="0" applyFont="1" applyAlignment="1">
      <alignment horizontal="center" vertical="center" shrinkToFit="1"/>
    </xf>
    <xf numFmtId="0" fontId="22" fillId="0" borderId="33" xfId="0" applyFont="1" applyBorder="1" applyAlignment="1">
      <alignment horizontal="center" vertical="center" shrinkToFit="1"/>
    </xf>
    <xf numFmtId="0" fontId="22" fillId="0" borderId="34" xfId="0" applyFont="1" applyBorder="1" applyAlignment="1">
      <alignment horizontal="center" vertical="center" shrinkToFit="1"/>
    </xf>
    <xf numFmtId="0" fontId="22" fillId="7" borderId="25" xfId="0" applyFont="1" applyFill="1" applyBorder="1" applyAlignment="1">
      <alignment horizontal="center" vertical="center" shrinkToFit="1"/>
    </xf>
    <xf numFmtId="0" fontId="22" fillId="7" borderId="24" xfId="0" applyFont="1" applyFill="1" applyBorder="1" applyAlignment="1">
      <alignment horizontal="center" vertical="center" shrinkToFit="1"/>
    </xf>
    <xf numFmtId="0" fontId="0" fillId="0" borderId="64" xfId="0" applyBorder="1" applyAlignment="1">
      <alignment vertical="center" shrinkToFit="1"/>
    </xf>
    <xf numFmtId="0" fontId="0" fillId="0" borderId="34" xfId="0" applyBorder="1" applyAlignment="1">
      <alignment vertical="center" shrinkToFit="1"/>
    </xf>
    <xf numFmtId="186" fontId="15" fillId="0" borderId="0" xfId="2" applyNumberFormat="1" applyAlignment="1">
      <alignment horizontal="center" vertical="center" shrinkToFit="1"/>
    </xf>
    <xf numFmtId="186" fontId="15" fillId="0" borderId="0" xfId="2" applyNumberFormat="1" applyAlignment="1">
      <alignment vertical="center" shrinkToFit="1"/>
    </xf>
    <xf numFmtId="190" fontId="15" fillId="0" borderId="0" xfId="2" applyNumberFormat="1" applyAlignment="1">
      <alignment vertical="center" shrinkToFit="1"/>
    </xf>
    <xf numFmtId="0" fontId="18" fillId="0" borderId="3" xfId="5" applyFont="1" applyBorder="1" applyAlignment="1">
      <alignment horizontal="center" vertical="center" shrinkToFit="1"/>
    </xf>
    <xf numFmtId="180" fontId="18" fillId="0" borderId="3" xfId="6" applyNumberFormat="1" applyFont="1" applyFill="1" applyBorder="1" applyAlignment="1">
      <alignment horizontal="center" vertical="center" shrinkToFit="1"/>
    </xf>
    <xf numFmtId="191" fontId="15" fillId="0" borderId="0" xfId="2" applyNumberFormat="1" applyAlignment="1">
      <alignment vertical="center" shrinkToFit="1"/>
    </xf>
    <xf numFmtId="191" fontId="15" fillId="0" borderId="0" xfId="2" applyNumberFormat="1" applyAlignment="1">
      <alignment vertical="center"/>
    </xf>
    <xf numFmtId="0" fontId="45" fillId="0" borderId="0" xfId="2" applyFont="1" applyAlignment="1">
      <alignment vertical="center"/>
    </xf>
    <xf numFmtId="0" fontId="48" fillId="2" borderId="14" xfId="2" applyFont="1" applyFill="1" applyBorder="1" applyAlignment="1">
      <alignment vertical="center" textRotation="255" wrapText="1" shrinkToFit="1"/>
    </xf>
    <xf numFmtId="0" fontId="46" fillId="0" borderId="1" xfId="2" applyFont="1" applyBorder="1" applyAlignment="1" applyProtection="1">
      <alignment vertical="center" shrinkToFit="1"/>
      <protection locked="0"/>
    </xf>
    <xf numFmtId="0" fontId="46" fillId="2" borderId="14" xfId="2" applyFont="1" applyFill="1" applyBorder="1" applyAlignment="1">
      <alignment vertical="center"/>
    </xf>
    <xf numFmtId="0" fontId="46" fillId="2" borderId="14" xfId="2" applyFont="1" applyFill="1" applyBorder="1" applyAlignment="1">
      <alignment horizontal="center" vertical="center"/>
    </xf>
    <xf numFmtId="0" fontId="46" fillId="0" borderId="6" xfId="2" applyFont="1" applyBorder="1" applyAlignment="1" applyProtection="1">
      <alignment horizontal="center" vertical="center"/>
      <protection locked="0"/>
    </xf>
    <xf numFmtId="0" fontId="46" fillId="0" borderId="7" xfId="2" applyFont="1" applyBorder="1" applyAlignment="1">
      <alignment horizontal="center" vertical="center"/>
    </xf>
    <xf numFmtId="0" fontId="48" fillId="0" borderId="2" xfId="2" applyFont="1" applyBorder="1" applyAlignment="1" applyProtection="1">
      <alignment horizontal="center" vertical="center" wrapText="1" shrinkToFit="1"/>
      <protection locked="0"/>
    </xf>
    <xf numFmtId="0" fontId="46" fillId="0" borderId="9" xfId="2" applyFont="1" applyBorder="1" applyAlignment="1" applyProtection="1">
      <alignment horizontal="center" vertical="center" shrinkToFit="1"/>
      <protection locked="0"/>
    </xf>
    <xf numFmtId="0" fontId="46" fillId="0" borderId="13" xfId="2" applyFont="1" applyBorder="1" applyAlignment="1" applyProtection="1">
      <alignment horizontal="center" vertical="center" shrinkToFit="1"/>
      <protection locked="0"/>
    </xf>
    <xf numFmtId="0" fontId="46" fillId="0" borderId="9" xfId="2" applyFont="1" applyBorder="1" applyAlignment="1" applyProtection="1">
      <alignment horizontal="center" vertical="center"/>
      <protection locked="0"/>
    </xf>
    <xf numFmtId="0" fontId="46" fillId="0" borderId="10" xfId="2" applyFont="1" applyBorder="1" applyAlignment="1">
      <alignment horizontal="center" vertical="center"/>
    </xf>
    <xf numFmtId="0" fontId="46" fillId="0" borderId="1" xfId="2" applyFont="1" applyBorder="1" applyAlignment="1" applyProtection="1">
      <alignment vertical="center"/>
      <protection locked="0"/>
    </xf>
    <xf numFmtId="0" fontId="46" fillId="2" borderId="2" xfId="2" applyFont="1" applyFill="1" applyBorder="1" applyAlignment="1">
      <alignment horizontal="centerContinuous" vertical="center"/>
    </xf>
    <xf numFmtId="0" fontId="46" fillId="2" borderId="8" xfId="2" applyFont="1" applyFill="1" applyBorder="1" applyAlignment="1">
      <alignment horizontal="centerContinuous" vertical="center"/>
    </xf>
    <xf numFmtId="0" fontId="46" fillId="2" borderId="15" xfId="2" applyFont="1" applyFill="1" applyBorder="1" applyAlignment="1">
      <alignment vertical="center"/>
    </xf>
    <xf numFmtId="0" fontId="46" fillId="2" borderId="3" xfId="2" applyFont="1" applyFill="1" applyBorder="1" applyAlignment="1">
      <alignment horizontal="centerContinuous" vertical="center"/>
    </xf>
    <xf numFmtId="0" fontId="46" fillId="0" borderId="0" xfId="2" applyFont="1" applyAlignment="1">
      <alignment vertical="center"/>
    </xf>
    <xf numFmtId="0" fontId="46" fillId="0" borderId="0" xfId="2" applyFont="1" applyAlignment="1">
      <alignment horizontal="center" vertical="center"/>
    </xf>
    <xf numFmtId="0" fontId="46" fillId="4" borderId="10" xfId="2" applyFont="1" applyFill="1" applyBorder="1" applyAlignment="1">
      <alignment vertical="center" shrinkToFit="1"/>
    </xf>
    <xf numFmtId="176" fontId="46" fillId="2" borderId="1" xfId="2" applyNumberFormat="1" applyFont="1" applyFill="1" applyBorder="1" applyAlignment="1">
      <alignment horizontal="center" vertical="center" shrinkToFit="1"/>
    </xf>
    <xf numFmtId="196" fontId="46" fillId="0" borderId="3" xfId="2" applyNumberFormat="1" applyFont="1" applyBorder="1" applyAlignment="1">
      <alignment horizontal="center" vertical="center" shrinkToFit="1"/>
    </xf>
    <xf numFmtId="176" fontId="46" fillId="0" borderId="1" xfId="2" applyNumberFormat="1" applyFont="1" applyBorder="1" applyAlignment="1">
      <alignment horizontal="center" vertical="center" shrinkToFit="1"/>
    </xf>
    <xf numFmtId="176" fontId="46" fillId="0" borderId="14" xfId="2" applyNumberFormat="1" applyFont="1" applyBorder="1" applyAlignment="1">
      <alignment horizontal="center" vertical="center" shrinkToFit="1"/>
    </xf>
    <xf numFmtId="0" fontId="46" fillId="0" borderId="7" xfId="2" applyFont="1" applyBorder="1" applyAlignment="1">
      <alignment vertical="center" wrapText="1" shrinkToFit="1"/>
    </xf>
    <xf numFmtId="195" fontId="47" fillId="0" borderId="7" xfId="10" applyNumberFormat="1" applyFont="1" applyBorder="1" applyAlignment="1" applyProtection="1">
      <alignment vertical="center" shrinkToFit="1"/>
      <protection locked="0"/>
    </xf>
    <xf numFmtId="195" fontId="47" fillId="0" borderId="5" xfId="10" applyNumberFormat="1" applyFont="1" applyBorder="1" applyAlignment="1" applyProtection="1">
      <alignment vertical="center" shrinkToFit="1"/>
      <protection locked="0"/>
    </xf>
    <xf numFmtId="0" fontId="46" fillId="0" borderId="0" xfId="2" applyFont="1" applyAlignment="1">
      <alignment vertical="center" wrapText="1" shrinkToFit="1"/>
    </xf>
    <xf numFmtId="0" fontId="50" fillId="2" borderId="1" xfId="2" applyFont="1" applyFill="1" applyBorder="1" applyAlignment="1" applyProtection="1">
      <alignment horizontal="center" vertical="center" wrapText="1"/>
      <protection locked="0"/>
    </xf>
    <xf numFmtId="0" fontId="51" fillId="2" borderId="1" xfId="2" applyFont="1" applyFill="1" applyBorder="1" applyAlignment="1" applyProtection="1">
      <alignment horizontal="center" vertical="center"/>
      <protection locked="0"/>
    </xf>
    <xf numFmtId="0" fontId="46" fillId="0" borderId="0" xfId="2" applyFont="1" applyAlignment="1" applyProtection="1">
      <alignment vertical="center"/>
      <protection locked="0"/>
    </xf>
    <xf numFmtId="0" fontId="46" fillId="0" borderId="10" xfId="2" applyFont="1" applyBorder="1" applyAlignment="1" applyProtection="1">
      <alignment vertical="center"/>
      <protection locked="0"/>
    </xf>
    <xf numFmtId="0" fontId="53" fillId="0" borderId="10" xfId="2" applyFont="1" applyBorder="1" applyAlignment="1" applyProtection="1">
      <alignment vertical="center"/>
      <protection locked="0"/>
    </xf>
    <xf numFmtId="0" fontId="46" fillId="0" borderId="10" xfId="2" applyFont="1" applyBorder="1" applyProtection="1">
      <protection locked="0"/>
    </xf>
    <xf numFmtId="0" fontId="46" fillId="0" borderId="11" xfId="2" applyFont="1" applyBorder="1" applyAlignment="1" applyProtection="1">
      <alignment vertical="center"/>
      <protection locked="0"/>
    </xf>
    <xf numFmtId="0" fontId="44" fillId="2" borderId="1" xfId="2" applyFont="1" applyFill="1" applyBorder="1" applyAlignment="1">
      <alignment horizontal="center" vertical="center" wrapText="1"/>
    </xf>
    <xf numFmtId="0" fontId="45" fillId="0" borderId="0" xfId="4" applyFont="1">
      <alignment vertical="center"/>
    </xf>
    <xf numFmtId="0" fontId="46" fillId="0" borderId="0" xfId="4" applyFont="1">
      <alignment vertical="center"/>
    </xf>
    <xf numFmtId="0" fontId="44" fillId="0" borderId="0" xfId="4" applyFont="1" applyAlignment="1">
      <alignment horizontal="center" vertical="center"/>
    </xf>
    <xf numFmtId="0" fontId="54" fillId="0" borderId="0" xfId="2" applyFont="1" applyAlignment="1">
      <alignment vertical="center"/>
    </xf>
    <xf numFmtId="0" fontId="46" fillId="0" borderId="1" xfId="4" applyFont="1" applyBorder="1">
      <alignment vertical="center"/>
    </xf>
    <xf numFmtId="0" fontId="46" fillId="0" borderId="1" xfId="4" applyFont="1" applyBorder="1" applyAlignment="1">
      <alignment horizontal="center" vertical="center"/>
    </xf>
    <xf numFmtId="0" fontId="2" fillId="0" borderId="0" xfId="13">
      <alignment vertical="center"/>
    </xf>
    <xf numFmtId="0" fontId="0" fillId="0" borderId="0" xfId="13" applyFont="1">
      <alignment vertical="center"/>
    </xf>
    <xf numFmtId="0" fontId="1" fillId="0" borderId="0" xfId="13" applyFont="1">
      <alignment vertical="center"/>
    </xf>
    <xf numFmtId="0" fontId="0" fillId="0" borderId="0" xfId="0" applyAlignment="1">
      <alignment horizontal="left" vertical="center" wrapText="1"/>
    </xf>
    <xf numFmtId="0" fontId="0" fillId="0" borderId="0" xfId="0" applyAlignment="1">
      <alignment vertical="top" wrapText="1"/>
    </xf>
    <xf numFmtId="0" fontId="46" fillId="2" borderId="2" xfId="2" applyFont="1" applyFill="1" applyBorder="1" applyAlignment="1">
      <alignment horizontal="center" vertical="center" shrinkToFit="1"/>
    </xf>
    <xf numFmtId="0" fontId="46" fillId="0" borderId="2" xfId="2" applyFont="1" applyBorder="1" applyAlignment="1" applyProtection="1">
      <alignment horizontal="center" vertical="center"/>
      <protection locked="0"/>
    </xf>
    <xf numFmtId="0" fontId="46" fillId="0" borderId="1" xfId="2" applyFont="1" applyBorder="1" applyAlignment="1" applyProtection="1">
      <alignment horizontal="center" vertical="center" shrinkToFit="1"/>
      <protection locked="0"/>
    </xf>
    <xf numFmtId="0" fontId="46" fillId="0" borderId="3" xfId="2" applyFont="1" applyBorder="1" applyAlignment="1">
      <alignment horizontal="center" vertical="center" shrinkToFit="1"/>
    </xf>
    <xf numFmtId="0" fontId="46" fillId="2" borderId="9" xfId="2" applyFont="1" applyFill="1" applyBorder="1" applyAlignment="1">
      <alignment horizontal="center" vertical="center"/>
    </xf>
    <xf numFmtId="0" fontId="46" fillId="2" borderId="13" xfId="2" applyFont="1" applyFill="1" applyBorder="1" applyAlignment="1">
      <alignment horizontal="center" vertical="center" shrinkToFit="1"/>
    </xf>
    <xf numFmtId="0" fontId="46" fillId="0" borderId="2" xfId="2" applyFont="1" applyBorder="1" applyAlignment="1">
      <alignment horizontal="center" vertical="center" shrinkToFit="1"/>
    </xf>
    <xf numFmtId="0" fontId="46" fillId="0" borderId="8" xfId="2" applyFont="1" applyBorder="1" applyAlignment="1">
      <alignment horizontal="center" vertical="center" shrinkToFit="1"/>
    </xf>
    <xf numFmtId="0" fontId="46" fillId="2" borderId="14" xfId="2" applyFont="1" applyFill="1" applyBorder="1" applyAlignment="1">
      <alignment horizontal="center" vertical="center" shrinkToFit="1"/>
    </xf>
    <xf numFmtId="0" fontId="46" fillId="2" borderId="1" xfId="2" applyFont="1" applyFill="1" applyBorder="1" applyAlignment="1">
      <alignment horizontal="center" vertical="center" shrinkToFit="1"/>
    </xf>
    <xf numFmtId="0" fontId="46" fillId="0" borderId="5" xfId="2" applyFont="1" applyBorder="1" applyAlignment="1">
      <alignment horizontal="center" vertical="center" shrinkToFit="1"/>
    </xf>
    <xf numFmtId="0" fontId="46" fillId="0" borderId="11" xfId="2" applyFont="1" applyBorder="1" applyAlignment="1">
      <alignment horizontal="center" vertical="center" shrinkToFit="1"/>
    </xf>
    <xf numFmtId="0" fontId="46" fillId="2" borderId="1" xfId="2" applyFont="1" applyFill="1" applyBorder="1" applyAlignment="1" applyProtection="1">
      <alignment horizontal="center" vertical="center"/>
      <protection locked="0"/>
    </xf>
    <xf numFmtId="0" fontId="46" fillId="0" borderId="1" xfId="2" applyFont="1" applyBorder="1" applyAlignment="1" applyProtection="1">
      <alignment horizontal="center" vertical="center"/>
      <protection locked="0"/>
    </xf>
    <xf numFmtId="0" fontId="46" fillId="0" borderId="2" xfId="2" applyFont="1" applyBorder="1" applyAlignment="1" applyProtection="1">
      <alignment horizontal="center" vertical="center" shrinkToFit="1"/>
      <protection locked="0"/>
    </xf>
    <xf numFmtId="0" fontId="46" fillId="0" borderId="3" xfId="2" applyFont="1" applyBorder="1" applyAlignment="1">
      <alignment horizontal="center" vertical="center"/>
    </xf>
    <xf numFmtId="0" fontId="46" fillId="0" borderId="8" xfId="2" applyFont="1" applyBorder="1" applyAlignment="1">
      <alignment horizontal="center" vertical="center"/>
    </xf>
    <xf numFmtId="176" fontId="46" fillId="2" borderId="14" xfId="2" applyNumberFormat="1" applyFont="1" applyFill="1" applyBorder="1" applyAlignment="1">
      <alignment horizontal="center" vertical="center" shrinkToFit="1"/>
    </xf>
    <xf numFmtId="0" fontId="46" fillId="2" borderId="1" xfId="2" applyFont="1" applyFill="1" applyBorder="1" applyAlignment="1">
      <alignment horizontal="center" vertical="center" wrapText="1"/>
    </xf>
    <xf numFmtId="0" fontId="46" fillId="2" borderId="13" xfId="2" applyFont="1" applyFill="1" applyBorder="1" applyAlignment="1">
      <alignment horizontal="center" vertical="center"/>
    </xf>
    <xf numFmtId="0" fontId="46" fillId="2" borderId="12" xfId="2" applyFont="1" applyFill="1" applyBorder="1" applyAlignment="1">
      <alignment horizontal="center" vertical="center" wrapText="1"/>
    </xf>
    <xf numFmtId="0" fontId="46" fillId="2" borderId="1" xfId="2" applyFont="1" applyFill="1" applyBorder="1" applyAlignment="1">
      <alignment horizontal="center" vertical="center"/>
    </xf>
    <xf numFmtId="0" fontId="46" fillId="2" borderId="0" xfId="2" applyFont="1" applyFill="1" applyAlignment="1">
      <alignment horizontal="center" vertical="center" wrapText="1"/>
    </xf>
    <xf numFmtId="0" fontId="46" fillId="2" borderId="4" xfId="2" applyFont="1" applyFill="1" applyBorder="1" applyAlignment="1">
      <alignment horizontal="center" vertical="center" wrapText="1"/>
    </xf>
    <xf numFmtId="0" fontId="12" fillId="0" borderId="8" xfId="2" applyFont="1" applyBorder="1" applyAlignment="1" applyProtection="1">
      <alignment horizontal="center" vertical="center"/>
      <protection locked="0"/>
    </xf>
    <xf numFmtId="178" fontId="18" fillId="0" borderId="0" xfId="4" applyNumberFormat="1" applyFont="1" applyAlignment="1">
      <alignment horizontal="center" vertical="center" shrinkToFit="1"/>
    </xf>
    <xf numFmtId="0" fontId="46" fillId="3" borderId="1" xfId="4" applyFont="1" applyFill="1" applyBorder="1" applyAlignment="1">
      <alignment horizontal="center" vertical="center"/>
    </xf>
    <xf numFmtId="0" fontId="12" fillId="3" borderId="1" xfId="4" applyFont="1" applyFill="1" applyBorder="1" applyAlignment="1">
      <alignment horizontal="center" vertical="center"/>
    </xf>
    <xf numFmtId="0" fontId="12" fillId="0" borderId="1" xfId="2" applyFont="1" applyBorder="1" applyAlignment="1" applyProtection="1">
      <alignment horizontal="center" vertical="center" shrinkToFit="1"/>
      <protection locked="0"/>
    </xf>
    <xf numFmtId="0" fontId="18" fillId="2" borderId="1" xfId="5" applyFont="1" applyFill="1" applyBorder="1" applyAlignment="1">
      <alignment horizontal="center" vertical="center"/>
    </xf>
    <xf numFmtId="0" fontId="12" fillId="0" borderId="0" xfId="2" applyFont="1" applyAlignment="1">
      <alignment horizontal="center" vertical="center"/>
    </xf>
    <xf numFmtId="0" fontId="26" fillId="0" borderId="0" xfId="2" applyFont="1" applyAlignment="1" applyProtection="1">
      <alignment horizontal="center"/>
      <protection locked="0"/>
    </xf>
    <xf numFmtId="0" fontId="18" fillId="0" borderId="0" xfId="2" applyFont="1" applyAlignment="1" applyProtection="1">
      <alignment horizontal="left" vertical="center" shrinkToFit="1"/>
      <protection locked="0"/>
    </xf>
    <xf numFmtId="0" fontId="18" fillId="2" borderId="19"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2" xfId="5" applyFont="1" applyFill="1" applyBorder="1" applyAlignment="1">
      <alignment horizontal="center" vertical="center"/>
    </xf>
    <xf numFmtId="0" fontId="12" fillId="0" borderId="0" xfId="2" applyFont="1" applyAlignment="1">
      <alignment vertical="center"/>
    </xf>
    <xf numFmtId="0" fontId="18" fillId="0" borderId="17" xfId="5" applyFont="1" applyBorder="1" applyAlignment="1">
      <alignment horizontal="center" vertical="center" shrinkToFit="1"/>
    </xf>
    <xf numFmtId="0" fontId="18" fillId="0" borderId="1" xfId="5" applyFont="1" applyBorder="1" applyAlignment="1">
      <alignment horizontal="center" vertical="center" shrinkToFit="1"/>
    </xf>
    <xf numFmtId="0" fontId="18" fillId="0" borderId="45" xfId="5" applyFont="1" applyBorder="1" applyAlignment="1">
      <alignment horizontal="center" vertical="center" shrinkToFit="1"/>
    </xf>
    <xf numFmtId="0" fontId="18" fillId="0" borderId="28" xfId="5" applyFont="1" applyBorder="1" applyAlignment="1">
      <alignment vertical="center" shrinkToFit="1"/>
    </xf>
    <xf numFmtId="0" fontId="18" fillId="0" borderId="44" xfId="5" applyFont="1" applyBorder="1" applyAlignment="1">
      <alignment vertical="center" shrinkToFit="1"/>
    </xf>
    <xf numFmtId="0" fontId="18" fillId="0" borderId="26" xfId="5" applyFont="1" applyBorder="1" applyAlignment="1">
      <alignment horizontal="center" vertical="center" shrinkToFit="1"/>
    </xf>
    <xf numFmtId="0" fontId="18" fillId="0" borderId="27" xfId="5" applyFont="1" applyBorder="1" applyAlignment="1">
      <alignment horizontal="center" vertical="center" shrinkToFit="1"/>
    </xf>
    <xf numFmtId="0" fontId="18" fillId="0" borderId="8" xfId="5" applyFont="1" applyBorder="1" applyAlignment="1">
      <alignment horizontal="center" vertical="center" shrinkToFit="1"/>
    </xf>
    <xf numFmtId="2" fontId="18" fillId="0" borderId="29" xfId="5" applyNumberFormat="1" applyFont="1" applyBorder="1" applyAlignment="1">
      <alignment horizontal="center" vertical="center" shrinkToFit="1"/>
    </xf>
    <xf numFmtId="2" fontId="18" fillId="0" borderId="8" xfId="5" applyNumberFormat="1" applyFont="1" applyBorder="1" applyAlignment="1">
      <alignment horizontal="center" vertical="center" shrinkToFit="1"/>
    </xf>
    <xf numFmtId="2" fontId="18" fillId="0" borderId="44" xfId="5" applyNumberFormat="1" applyFont="1" applyBorder="1" applyAlignment="1">
      <alignment horizontal="center" vertical="center" shrinkToFit="1"/>
    </xf>
    <xf numFmtId="180" fontId="18" fillId="0" borderId="1" xfId="6" applyNumberFormat="1" applyFont="1" applyFill="1" applyBorder="1" applyAlignment="1">
      <alignment horizontal="center" vertical="center" shrinkToFit="1"/>
    </xf>
    <xf numFmtId="179" fontId="18" fillId="0" borderId="26" xfId="5" applyNumberFormat="1" applyFont="1" applyBorder="1" applyAlignment="1">
      <alignment horizontal="center" vertical="center" shrinkToFit="1"/>
    </xf>
    <xf numFmtId="179" fontId="18" fillId="0" borderId="27" xfId="5" applyNumberFormat="1" applyFont="1" applyBorder="1" applyAlignment="1">
      <alignment horizontal="center" vertical="center" shrinkToFit="1"/>
    </xf>
    <xf numFmtId="0" fontId="32" fillId="0" borderId="0" xfId="2" applyFont="1" applyAlignment="1">
      <alignment vertical="center"/>
    </xf>
    <xf numFmtId="0" fontId="18" fillId="0" borderId="1" xfId="2" applyFont="1" applyBorder="1" applyAlignment="1" applyProtection="1">
      <alignment vertical="center" shrinkToFit="1"/>
      <protection locked="0"/>
    </xf>
    <xf numFmtId="193" fontId="33" fillId="8" borderId="1" xfId="2" applyNumberFormat="1" applyFont="1" applyFill="1" applyBorder="1" applyAlignment="1" applyProtection="1">
      <alignment horizontal="center" vertical="center" shrinkToFit="1"/>
      <protection locked="0"/>
    </xf>
    <xf numFmtId="0" fontId="33" fillId="2" borderId="1" xfId="2" applyFont="1" applyFill="1" applyBorder="1" applyAlignment="1" applyProtection="1">
      <alignment horizontal="center" vertical="center" wrapText="1"/>
      <protection locked="0"/>
    </xf>
    <xf numFmtId="193" fontId="15" fillId="0" borderId="1" xfId="2" applyNumberFormat="1" applyBorder="1" applyAlignment="1">
      <alignment vertical="center" shrinkToFit="1"/>
    </xf>
    <xf numFmtId="190" fontId="43" fillId="0" borderId="0" xfId="5" applyNumberFormat="1" applyFont="1">
      <alignment vertical="center"/>
    </xf>
    <xf numFmtId="0" fontId="46" fillId="0" borderId="3" xfId="4" applyFont="1" applyBorder="1" applyAlignment="1">
      <alignment horizontal="center" vertical="center" shrinkToFit="1"/>
    </xf>
    <xf numFmtId="0" fontId="46" fillId="0" borderId="8" xfId="4" applyFont="1" applyBorder="1" applyAlignment="1">
      <alignment horizontal="center" vertical="center" shrinkToFit="1"/>
    </xf>
    <xf numFmtId="0" fontId="50" fillId="0" borderId="1" xfId="2" applyFont="1" applyBorder="1" applyAlignment="1" applyProtection="1">
      <alignment horizontal="center" vertical="center" shrinkToFit="1"/>
      <protection locked="0"/>
    </xf>
    <xf numFmtId="0" fontId="9" fillId="0" borderId="1" xfId="7" applyFont="1" applyBorder="1" applyAlignment="1">
      <alignment horizontal="center" vertical="center" shrinkToFit="1"/>
    </xf>
    <xf numFmtId="186" fontId="9" fillId="0" borderId="1" xfId="7" applyNumberFormat="1" applyFont="1" applyBorder="1" applyAlignment="1">
      <alignment horizontal="right" vertical="center" shrinkToFit="1"/>
    </xf>
    <xf numFmtId="0" fontId="9" fillId="0" borderId="1" xfId="2" applyFont="1" applyBorder="1" applyAlignment="1" applyProtection="1">
      <alignment horizontal="center" vertical="center" shrinkToFit="1"/>
      <protection locked="0"/>
    </xf>
    <xf numFmtId="0" fontId="9" fillId="0" borderId="1" xfId="7" applyFont="1" applyBorder="1" applyAlignment="1">
      <alignment vertical="center" shrinkToFit="1"/>
    </xf>
    <xf numFmtId="0" fontId="9" fillId="0" borderId="1" xfId="2" applyFont="1" applyBorder="1" applyAlignment="1">
      <alignment vertical="center" shrinkToFit="1"/>
    </xf>
    <xf numFmtId="187" fontId="9" fillId="0" borderId="1" xfId="7" applyNumberFormat="1" applyFont="1" applyBorder="1" applyAlignment="1">
      <alignment horizontal="center" vertical="center" shrinkToFit="1"/>
    </xf>
    <xf numFmtId="186" fontId="46" fillId="0" borderId="8" xfId="2" applyNumberFormat="1" applyFont="1" applyBorder="1" applyAlignment="1" applyProtection="1">
      <alignment horizontal="center" vertical="center" shrinkToFit="1"/>
      <protection locked="0"/>
    </xf>
    <xf numFmtId="200" fontId="46" fillId="0" borderId="8" xfId="2" applyNumberFormat="1" applyFont="1" applyBorder="1" applyAlignment="1" applyProtection="1">
      <alignment horizontal="center" vertical="center" shrinkToFit="1"/>
      <protection locked="0"/>
    </xf>
    <xf numFmtId="0" fontId="12" fillId="0" borderId="51" xfId="5" applyFont="1" applyBorder="1" applyAlignment="1">
      <alignment vertical="center" shrinkToFit="1"/>
    </xf>
    <xf numFmtId="0" fontId="12" fillId="0" borderId="52" xfId="5" applyFont="1" applyBorder="1" applyAlignment="1">
      <alignment vertical="center" shrinkToFit="1"/>
    </xf>
    <xf numFmtId="0" fontId="12" fillId="0" borderId="57" xfId="5" applyFont="1" applyBorder="1" applyAlignment="1">
      <alignment vertical="center" shrinkToFit="1"/>
    </xf>
    <xf numFmtId="0" fontId="12" fillId="0" borderId="58" xfId="5" applyFont="1" applyBorder="1" applyAlignment="1">
      <alignment vertical="center" shrinkToFit="1"/>
    </xf>
    <xf numFmtId="193" fontId="12" fillId="0" borderId="39" xfId="5" applyNumberFormat="1" applyFont="1" applyBorder="1" applyAlignment="1">
      <alignment horizontal="center" vertical="center" shrinkToFit="1"/>
    </xf>
    <xf numFmtId="193" fontId="12" fillId="0" borderId="46" xfId="5" applyNumberFormat="1" applyFont="1" applyBorder="1" applyAlignment="1">
      <alignment horizontal="center" vertical="center" shrinkToFit="1"/>
    </xf>
    <xf numFmtId="193" fontId="12" fillId="0" borderId="41" xfId="5" applyNumberFormat="1" applyFont="1" applyBorder="1" applyAlignment="1">
      <alignment horizontal="center" vertical="center" shrinkToFit="1"/>
    </xf>
    <xf numFmtId="193" fontId="12" fillId="0" borderId="32" xfId="5" applyNumberFormat="1" applyFont="1" applyBorder="1" applyAlignment="1">
      <alignment horizontal="center" vertical="center" shrinkToFit="1"/>
    </xf>
    <xf numFmtId="193" fontId="12" fillId="0" borderId="38" xfId="5" applyNumberFormat="1" applyFont="1" applyBorder="1" applyAlignment="1">
      <alignment horizontal="center" vertical="center" shrinkToFit="1"/>
    </xf>
    <xf numFmtId="193" fontId="12" fillId="0" borderId="37" xfId="5" applyNumberFormat="1" applyFont="1" applyBorder="1" applyAlignment="1">
      <alignment horizontal="center" vertical="center" shrinkToFit="1"/>
    </xf>
    <xf numFmtId="0" fontId="15" fillId="0" borderId="0" xfId="2" applyAlignment="1">
      <alignment vertical="center" shrinkToFit="1"/>
    </xf>
    <xf numFmtId="186" fontId="9" fillId="0" borderId="1" xfId="7" quotePrefix="1" applyNumberFormat="1" applyFont="1" applyBorder="1" applyAlignment="1">
      <alignment horizontal="right" vertical="center" shrinkToFit="1"/>
    </xf>
    <xf numFmtId="193" fontId="33" fillId="0" borderId="1" xfId="2" applyNumberFormat="1" applyFont="1" applyBorder="1" applyAlignment="1" applyProtection="1">
      <alignment horizontal="center" vertical="center" shrinkToFit="1"/>
      <protection locked="0"/>
    </xf>
    <xf numFmtId="0" fontId="46" fillId="2" borderId="2" xfId="2" applyFont="1" applyFill="1" applyBorder="1" applyAlignment="1">
      <alignment horizontal="center" vertical="center"/>
    </xf>
    <xf numFmtId="0" fontId="46" fillId="2" borderId="8" xfId="2" applyFont="1" applyFill="1" applyBorder="1" applyAlignment="1">
      <alignment horizontal="center" vertical="center"/>
    </xf>
    <xf numFmtId="0" fontId="46" fillId="2" borderId="2" xfId="2" applyFont="1" applyFill="1" applyBorder="1" applyAlignment="1">
      <alignment horizontal="center" vertical="center" shrinkToFit="1"/>
    </xf>
    <xf numFmtId="0" fontId="46" fillId="2" borderId="8" xfId="2" applyFont="1" applyFill="1" applyBorder="1" applyAlignment="1">
      <alignment horizontal="center" vertical="center" shrinkToFit="1"/>
    </xf>
    <xf numFmtId="0" fontId="46" fillId="0" borderId="2" xfId="2" applyFont="1" applyBorder="1" applyAlignment="1" applyProtection="1">
      <alignment horizontal="center" vertical="center"/>
      <protection locked="0"/>
    </xf>
    <xf numFmtId="0" fontId="46" fillId="0" borderId="3" xfId="2" applyFont="1" applyBorder="1" applyAlignment="1" applyProtection="1">
      <alignment horizontal="center" vertical="center"/>
      <protection locked="0"/>
    </xf>
    <xf numFmtId="0" fontId="46" fillId="0" borderId="8" xfId="2" applyFont="1" applyBorder="1" applyAlignment="1" applyProtection="1">
      <alignment horizontal="center" vertical="center"/>
      <protection locked="0"/>
    </xf>
    <xf numFmtId="0" fontId="46" fillId="0" borderId="1" xfId="2" applyFont="1" applyBorder="1" applyAlignment="1" applyProtection="1">
      <alignment horizontal="center" vertical="center" shrinkToFit="1"/>
      <protection locked="0"/>
    </xf>
    <xf numFmtId="0" fontId="46" fillId="2" borderId="3" xfId="2" applyFont="1" applyFill="1" applyBorder="1" applyAlignment="1">
      <alignment horizontal="center" vertical="center" shrinkToFit="1"/>
    </xf>
    <xf numFmtId="0" fontId="46" fillId="2" borderId="14" xfId="2" applyFont="1" applyFill="1" applyBorder="1" applyAlignment="1">
      <alignment horizontal="center" vertical="center" textRotation="255" shrinkToFit="1"/>
    </xf>
    <xf numFmtId="0" fontId="46" fillId="2" borderId="13" xfId="2" applyFont="1" applyFill="1" applyBorder="1" applyAlignment="1">
      <alignment horizontal="center" vertical="center" textRotation="255" shrinkToFit="1"/>
    </xf>
    <xf numFmtId="0" fontId="46" fillId="2" borderId="15" xfId="2" applyFont="1" applyFill="1" applyBorder="1" applyAlignment="1">
      <alignment horizontal="center" vertical="center" textRotation="255" shrinkToFit="1"/>
    </xf>
    <xf numFmtId="0" fontId="46" fillId="2" borderId="6" xfId="2" applyFont="1" applyFill="1" applyBorder="1" applyAlignment="1">
      <alignment horizontal="center" vertical="center" shrinkToFit="1"/>
    </xf>
    <xf numFmtId="0" fontId="46" fillId="2" borderId="7" xfId="2" applyFont="1" applyFill="1" applyBorder="1" applyAlignment="1">
      <alignment horizontal="center" vertical="center" shrinkToFit="1"/>
    </xf>
    <xf numFmtId="0" fontId="46" fillId="2" borderId="5" xfId="2" applyFont="1" applyFill="1" applyBorder="1" applyAlignment="1">
      <alignment horizontal="center" vertical="center" shrinkToFit="1"/>
    </xf>
    <xf numFmtId="0" fontId="46" fillId="2" borderId="9" xfId="2" applyFont="1" applyFill="1" applyBorder="1" applyAlignment="1">
      <alignment horizontal="center" vertical="center" shrinkToFit="1"/>
    </xf>
    <xf numFmtId="0" fontId="46" fillId="2" borderId="10" xfId="2" applyFont="1" applyFill="1" applyBorder="1" applyAlignment="1">
      <alignment horizontal="center" vertical="center" shrinkToFit="1"/>
    </xf>
    <xf numFmtId="0" fontId="46" fillId="2" borderId="11" xfId="2" applyFont="1" applyFill="1" applyBorder="1" applyAlignment="1">
      <alignment horizontal="center" vertical="center" shrinkToFit="1"/>
    </xf>
    <xf numFmtId="0" fontId="46" fillId="2" borderId="6" xfId="2" applyFont="1" applyFill="1" applyBorder="1" applyAlignment="1">
      <alignment horizontal="center" vertical="center" textRotation="255" wrapText="1" shrinkToFit="1"/>
    </xf>
    <xf numFmtId="0" fontId="46" fillId="2" borderId="5" xfId="2" applyFont="1" applyFill="1" applyBorder="1" applyAlignment="1">
      <alignment horizontal="center" vertical="center" textRotation="255" shrinkToFit="1"/>
    </xf>
    <xf numFmtId="0" fontId="46" fillId="2" borderId="12" xfId="2" applyFont="1" applyFill="1" applyBorder="1" applyAlignment="1">
      <alignment horizontal="center" vertical="center" textRotation="255" shrinkToFit="1"/>
    </xf>
    <xf numFmtId="0" fontId="46" fillId="2" borderId="4" xfId="2" applyFont="1" applyFill="1" applyBorder="1" applyAlignment="1">
      <alignment horizontal="center" vertical="center" textRotation="255" shrinkToFit="1"/>
    </xf>
    <xf numFmtId="0" fontId="46" fillId="2" borderId="9" xfId="2" applyFont="1" applyFill="1" applyBorder="1" applyAlignment="1">
      <alignment horizontal="center" vertical="center" textRotation="255" shrinkToFit="1"/>
    </xf>
    <xf numFmtId="0" fontId="46" fillId="2" borderId="11" xfId="2" applyFont="1" applyFill="1" applyBorder="1" applyAlignment="1">
      <alignment horizontal="center" vertical="center" textRotation="255" shrinkToFit="1"/>
    </xf>
    <xf numFmtId="0" fontId="45" fillId="0" borderId="1" xfId="2" applyFont="1" applyBorder="1" applyAlignment="1">
      <alignment horizontal="center" vertical="center"/>
    </xf>
    <xf numFmtId="190" fontId="46" fillId="0" borderId="3" xfId="2" applyNumberFormat="1" applyFont="1" applyBorder="1" applyAlignment="1">
      <alignment horizontal="center" vertical="center" shrinkToFit="1"/>
    </xf>
    <xf numFmtId="0" fontId="46" fillId="2" borderId="9" xfId="2" applyFont="1" applyFill="1" applyBorder="1" applyAlignment="1">
      <alignment horizontal="center" vertical="center"/>
    </xf>
    <xf numFmtId="0" fontId="46" fillId="2" borderId="10" xfId="2" applyFont="1" applyFill="1" applyBorder="1" applyAlignment="1">
      <alignment horizontal="center" vertical="center"/>
    </xf>
    <xf numFmtId="0" fontId="46" fillId="2" borderId="11" xfId="2" applyFont="1" applyFill="1" applyBorder="1" applyAlignment="1">
      <alignment horizontal="center" vertical="center"/>
    </xf>
    <xf numFmtId="0" fontId="46" fillId="2" borderId="13" xfId="2" applyFont="1" applyFill="1" applyBorder="1" applyAlignment="1">
      <alignment horizontal="center" vertical="center" shrinkToFit="1"/>
    </xf>
    <xf numFmtId="0" fontId="46" fillId="0" borderId="2" xfId="2" applyFont="1" applyBorder="1" applyAlignment="1">
      <alignment horizontal="center" vertical="center" shrinkToFit="1"/>
    </xf>
    <xf numFmtId="0" fontId="46" fillId="0" borderId="3" xfId="2" applyFont="1" applyBorder="1" applyAlignment="1">
      <alignment horizontal="center" vertical="center" shrinkToFit="1"/>
    </xf>
    <xf numFmtId="0" fontId="46" fillId="0" borderId="8" xfId="2" applyFont="1" applyBorder="1" applyAlignment="1">
      <alignment horizontal="center" vertical="center" shrinkToFit="1"/>
    </xf>
    <xf numFmtId="0" fontId="46" fillId="2" borderId="14" xfId="2" applyFont="1" applyFill="1" applyBorder="1" applyAlignment="1">
      <alignment horizontal="center" vertical="center" textRotation="255"/>
    </xf>
    <xf numFmtId="0" fontId="46" fillId="2" borderId="15" xfId="2" applyFont="1" applyFill="1" applyBorder="1" applyAlignment="1">
      <alignment horizontal="center" vertical="center" textRotation="255"/>
    </xf>
    <xf numFmtId="0" fontId="46" fillId="2" borderId="14" xfId="2" applyFont="1" applyFill="1" applyBorder="1" applyAlignment="1">
      <alignment horizontal="center" vertical="center" shrinkToFit="1"/>
    </xf>
    <xf numFmtId="0" fontId="46" fillId="0" borderId="14" xfId="2" applyFont="1" applyBorder="1" applyAlignment="1">
      <alignment horizontal="left" vertical="center" shrinkToFit="1"/>
    </xf>
    <xf numFmtId="0" fontId="46" fillId="2" borderId="1" xfId="2" applyFont="1" applyFill="1" applyBorder="1" applyAlignment="1">
      <alignment horizontal="center" vertical="center" shrinkToFit="1"/>
    </xf>
    <xf numFmtId="0" fontId="46" fillId="0" borderId="6" xfId="2" applyFont="1" applyBorder="1" applyAlignment="1">
      <alignment horizontal="center" vertical="center" shrinkToFit="1"/>
    </xf>
    <xf numFmtId="0" fontId="46" fillId="0" borderId="7" xfId="2" applyFont="1" applyBorder="1" applyAlignment="1">
      <alignment horizontal="center" vertical="center" shrinkToFit="1"/>
    </xf>
    <xf numFmtId="0" fontId="46" fillId="0" borderId="5" xfId="2" applyFont="1" applyBorder="1" applyAlignment="1">
      <alignment horizontal="center" vertical="center" shrinkToFit="1"/>
    </xf>
    <xf numFmtId="0" fontId="46" fillId="0" borderId="9" xfId="2" applyFont="1" applyBorder="1" applyAlignment="1">
      <alignment horizontal="center" vertical="center" shrinkToFit="1"/>
    </xf>
    <xf numFmtId="0" fontId="46" fillId="0" borderId="10" xfId="2" applyFont="1" applyBorder="1" applyAlignment="1">
      <alignment horizontal="center" vertical="center" shrinkToFit="1"/>
    </xf>
    <xf numFmtId="0" fontId="46" fillId="0" borderId="11" xfId="2" applyFont="1" applyBorder="1" applyAlignment="1">
      <alignment horizontal="center" vertical="center" shrinkToFit="1"/>
    </xf>
    <xf numFmtId="176" fontId="46" fillId="0" borderId="2" xfId="2" applyNumberFormat="1" applyFont="1" applyBorder="1" applyAlignment="1">
      <alignment horizontal="center" vertical="center" shrinkToFit="1"/>
    </xf>
    <xf numFmtId="176" fontId="46" fillId="0" borderId="3" xfId="2" applyNumberFormat="1" applyFont="1" applyBorder="1" applyAlignment="1">
      <alignment horizontal="center" vertical="center" shrinkToFit="1"/>
    </xf>
    <xf numFmtId="176" fontId="46" fillId="0" borderId="8" xfId="2" applyNumberFormat="1" applyFont="1" applyBorder="1" applyAlignment="1">
      <alignment horizontal="center" vertical="center" shrinkToFit="1"/>
    </xf>
    <xf numFmtId="0" fontId="46" fillId="0" borderId="13" xfId="2" applyFont="1" applyBorder="1" applyAlignment="1">
      <alignment horizontal="left" vertical="center" shrinkToFit="1"/>
    </xf>
    <xf numFmtId="4" fontId="46" fillId="0" borderId="1" xfId="2" applyNumberFormat="1" applyFont="1" applyBorder="1" applyAlignment="1">
      <alignment horizontal="center" vertical="center" shrinkToFit="1"/>
    </xf>
    <xf numFmtId="0" fontId="46" fillId="2" borderId="12" xfId="2" applyFont="1" applyFill="1" applyBorder="1" applyAlignment="1">
      <alignment horizontal="center" vertical="center" shrinkToFit="1"/>
    </xf>
    <xf numFmtId="201" fontId="51" fillId="0" borderId="9" xfId="1" applyNumberFormat="1" applyFont="1" applyBorder="1" applyAlignment="1" applyProtection="1">
      <alignment horizontal="center" vertical="center" shrinkToFit="1"/>
      <protection locked="0"/>
    </xf>
    <xf numFmtId="201" fontId="51" fillId="0" borderId="10" xfId="1" applyNumberFormat="1" applyFont="1" applyBorder="1" applyAlignment="1" applyProtection="1">
      <alignment horizontal="center" vertical="center" shrinkToFit="1"/>
      <protection locked="0"/>
    </xf>
    <xf numFmtId="201" fontId="51" fillId="0" borderId="11" xfId="1" applyNumberFormat="1" applyFont="1" applyBorder="1" applyAlignment="1" applyProtection="1">
      <alignment horizontal="center" vertical="center" shrinkToFit="1"/>
      <protection locked="0"/>
    </xf>
    <xf numFmtId="14" fontId="46" fillId="0" borderId="9" xfId="2" applyNumberFormat="1" applyFont="1" applyBorder="1" applyAlignment="1" applyProtection="1">
      <alignment horizontal="center" vertical="center"/>
      <protection locked="0"/>
    </xf>
    <xf numFmtId="0" fontId="46" fillId="0" borderId="11" xfId="2" applyFont="1" applyBorder="1" applyAlignment="1" applyProtection="1">
      <alignment horizontal="center" vertical="center"/>
      <protection locked="0"/>
    </xf>
    <xf numFmtId="201" fontId="51" fillId="0" borderId="2" xfId="1" applyNumberFormat="1" applyFont="1" applyBorder="1" applyAlignment="1" applyProtection="1">
      <alignment horizontal="center" vertical="center" shrinkToFit="1"/>
      <protection locked="0"/>
    </xf>
    <xf numFmtId="201" fontId="51" fillId="0" borderId="3" xfId="1" applyNumberFormat="1" applyFont="1" applyBorder="1" applyAlignment="1" applyProtection="1">
      <alignment horizontal="center" vertical="center" shrinkToFit="1"/>
      <protection locked="0"/>
    </xf>
    <xf numFmtId="201" fontId="51" fillId="0" borderId="8" xfId="1" applyNumberFormat="1" applyFont="1" applyBorder="1" applyAlignment="1" applyProtection="1">
      <alignment horizontal="center" vertical="center" shrinkToFit="1"/>
      <protection locked="0"/>
    </xf>
    <xf numFmtId="0" fontId="46" fillId="2" borderId="3" xfId="2" applyFont="1" applyFill="1" applyBorder="1" applyAlignment="1">
      <alignment horizontal="center" vertical="center"/>
    </xf>
    <xf numFmtId="14" fontId="46" fillId="0" borderId="2" xfId="2" applyNumberFormat="1" applyFont="1" applyBorder="1" applyAlignment="1" applyProtection="1">
      <alignment horizontal="center" vertical="center" shrinkToFit="1"/>
      <protection locked="0"/>
    </xf>
    <xf numFmtId="0" fontId="46" fillId="0" borderId="8" xfId="2" applyFont="1" applyBorder="1" applyAlignment="1" applyProtection="1">
      <alignment horizontal="center" vertical="center" shrinkToFit="1"/>
      <protection locked="0"/>
    </xf>
    <xf numFmtId="0" fontId="46" fillId="2" borderId="12" xfId="2" applyFont="1" applyFill="1" applyBorder="1" applyAlignment="1">
      <alignment horizontal="center" vertical="center" textRotation="255"/>
    </xf>
    <xf numFmtId="0" fontId="46" fillId="2" borderId="4" xfId="2" applyFont="1" applyFill="1" applyBorder="1" applyAlignment="1">
      <alignment horizontal="center" vertical="center" textRotation="255"/>
    </xf>
    <xf numFmtId="0" fontId="46" fillId="2" borderId="9" xfId="2" applyFont="1" applyFill="1" applyBorder="1" applyAlignment="1">
      <alignment horizontal="center" vertical="center" textRotation="255"/>
    </xf>
    <xf numFmtId="0" fontId="46" fillId="2" borderId="11" xfId="2" applyFont="1" applyFill="1" applyBorder="1" applyAlignment="1">
      <alignment horizontal="center" vertical="center" textRotation="255"/>
    </xf>
    <xf numFmtId="0" fontId="46" fillId="2" borderId="1" xfId="2" applyFont="1" applyFill="1" applyBorder="1" applyAlignment="1" applyProtection="1">
      <alignment horizontal="center" vertical="center"/>
      <protection locked="0"/>
    </xf>
    <xf numFmtId="0" fontId="46" fillId="0" borderId="1" xfId="2" applyFont="1" applyBorder="1" applyAlignment="1">
      <alignment horizontal="center" vertical="center" shrinkToFit="1"/>
    </xf>
    <xf numFmtId="4" fontId="46" fillId="2" borderId="6" xfId="2" applyNumberFormat="1" applyFont="1" applyFill="1" applyBorder="1" applyAlignment="1">
      <alignment horizontal="center" vertical="center" shrinkToFit="1"/>
    </xf>
    <xf numFmtId="4" fontId="46" fillId="2" borderId="5" xfId="2" applyNumberFormat="1" applyFont="1" applyFill="1" applyBorder="1" applyAlignment="1">
      <alignment horizontal="center" vertical="center" shrinkToFit="1"/>
    </xf>
    <xf numFmtId="4" fontId="46" fillId="2" borderId="9" xfId="2" applyNumberFormat="1" applyFont="1" applyFill="1" applyBorder="1" applyAlignment="1">
      <alignment horizontal="center" vertical="center" shrinkToFit="1"/>
    </xf>
    <xf numFmtId="4" fontId="46" fillId="2" borderId="11" xfId="2" applyNumberFormat="1" applyFont="1" applyFill="1" applyBorder="1" applyAlignment="1">
      <alignment horizontal="center" vertical="center" shrinkToFit="1"/>
    </xf>
    <xf numFmtId="176" fontId="46" fillId="0" borderId="6" xfId="2" applyNumberFormat="1" applyFont="1" applyBorder="1" applyAlignment="1">
      <alignment horizontal="center" vertical="center" shrinkToFit="1"/>
    </xf>
    <xf numFmtId="176" fontId="46" fillId="0" borderId="7" xfId="2" applyNumberFormat="1" applyFont="1" applyBorder="1" applyAlignment="1">
      <alignment horizontal="center" vertical="center" shrinkToFit="1"/>
    </xf>
    <xf numFmtId="176" fontId="46" fillId="0" borderId="5" xfId="2" applyNumberFormat="1" applyFont="1" applyBorder="1" applyAlignment="1">
      <alignment horizontal="center" vertical="center" shrinkToFit="1"/>
    </xf>
    <xf numFmtId="176" fontId="46" fillId="0" borderId="9" xfId="2" applyNumberFormat="1" applyFont="1" applyBorder="1" applyAlignment="1">
      <alignment horizontal="center" vertical="center" shrinkToFit="1"/>
    </xf>
    <xf numFmtId="176" fontId="46" fillId="0" borderId="10" xfId="2" applyNumberFormat="1" applyFont="1" applyBorder="1" applyAlignment="1">
      <alignment horizontal="center" vertical="center" shrinkToFit="1"/>
    </xf>
    <xf numFmtId="176" fontId="46" fillId="0" borderId="11" xfId="2" applyNumberFormat="1" applyFont="1" applyBorder="1" applyAlignment="1">
      <alignment horizontal="center" vertical="center" shrinkToFit="1"/>
    </xf>
    <xf numFmtId="0" fontId="46" fillId="2" borderId="6" xfId="2" applyFont="1" applyFill="1" applyBorder="1" applyAlignment="1">
      <alignment horizontal="center" vertical="center"/>
    </xf>
    <xf numFmtId="0" fontId="46" fillId="2" borderId="2" xfId="2" applyFont="1" applyFill="1" applyBorder="1" applyAlignment="1" applyProtection="1">
      <alignment horizontal="center" vertical="center"/>
      <protection locked="0"/>
    </xf>
    <xf numFmtId="0" fontId="46" fillId="2" borderId="3" xfId="2" applyFont="1" applyFill="1" applyBorder="1" applyAlignment="1" applyProtection="1">
      <alignment horizontal="center" vertical="center"/>
      <protection locked="0"/>
    </xf>
    <xf numFmtId="185" fontId="46" fillId="0" borderId="1" xfId="2" applyNumberFormat="1" applyFont="1" applyBorder="1" applyAlignment="1" applyProtection="1">
      <alignment horizontal="center" vertical="center" shrinkToFit="1"/>
      <protection locked="0"/>
    </xf>
    <xf numFmtId="0" fontId="46" fillId="0" borderId="2" xfId="2" applyFont="1" applyBorder="1" applyAlignment="1" applyProtection="1">
      <alignment horizontal="center" vertical="center" shrinkToFit="1"/>
      <protection locked="0"/>
    </xf>
    <xf numFmtId="0" fontId="46" fillId="2" borderId="6" xfId="2" applyFont="1" applyFill="1" applyBorder="1" applyAlignment="1">
      <alignment horizontal="center" vertical="center" textRotation="255"/>
    </xf>
    <xf numFmtId="0" fontId="46" fillId="2" borderId="5" xfId="2" applyFont="1" applyFill="1" applyBorder="1" applyAlignment="1">
      <alignment horizontal="center" vertical="center" textRotation="255"/>
    </xf>
    <xf numFmtId="0" fontId="46" fillId="0" borderId="13" xfId="2" applyFont="1" applyBorder="1" applyAlignment="1" applyProtection="1">
      <alignment horizontal="center" vertical="center" shrinkToFit="1"/>
      <protection locked="0"/>
    </xf>
    <xf numFmtId="0" fontId="46" fillId="2" borderId="13" xfId="2" applyFont="1" applyFill="1" applyBorder="1" applyAlignment="1">
      <alignment horizontal="center" vertical="center" textRotation="255"/>
    </xf>
    <xf numFmtId="0" fontId="46" fillId="0" borderId="14" xfId="2" applyFont="1" applyBorder="1" applyAlignment="1" applyProtection="1">
      <alignment horizontal="center" vertical="center" shrinkToFit="1"/>
      <protection locked="0"/>
    </xf>
    <xf numFmtId="0" fontId="46" fillId="2" borderId="7" xfId="2" applyFont="1" applyFill="1" applyBorder="1" applyAlignment="1">
      <alignment horizontal="center" vertical="center"/>
    </xf>
    <xf numFmtId="0" fontId="46" fillId="2" borderId="5" xfId="2" applyFont="1" applyFill="1" applyBorder="1" applyAlignment="1">
      <alignment horizontal="center" vertical="center"/>
    </xf>
    <xf numFmtId="0" fontId="46" fillId="2" borderId="2" xfId="2" applyFont="1" applyFill="1" applyBorder="1" applyAlignment="1">
      <alignment horizontal="center" vertical="center" justifyLastLine="1" shrinkToFit="1"/>
    </xf>
    <xf numFmtId="0" fontId="46" fillId="2" borderId="3" xfId="2" applyFont="1" applyFill="1" applyBorder="1" applyAlignment="1">
      <alignment horizontal="center" vertical="center" justifyLastLine="1" shrinkToFit="1"/>
    </xf>
    <xf numFmtId="0" fontId="46" fillId="2" borderId="8" xfId="2" applyFont="1" applyFill="1" applyBorder="1" applyAlignment="1">
      <alignment horizontal="center" vertical="center" justifyLastLine="1" shrinkToFit="1"/>
    </xf>
    <xf numFmtId="190" fontId="46" fillId="0" borderId="2" xfId="2" applyNumberFormat="1" applyFont="1" applyBorder="1" applyAlignment="1" applyProtection="1">
      <alignment horizontal="center" vertical="center"/>
      <protection locked="0"/>
    </xf>
    <xf numFmtId="190" fontId="46" fillId="0" borderId="3" xfId="2" applyNumberFormat="1" applyFont="1" applyBorder="1" applyAlignment="1" applyProtection="1">
      <alignment horizontal="center" vertical="center"/>
      <protection locked="0"/>
    </xf>
    <xf numFmtId="184" fontId="46" fillId="0" borderId="2" xfId="2" applyNumberFormat="1" applyFont="1" applyBorder="1" applyAlignment="1" applyProtection="1">
      <alignment horizontal="center" vertical="center"/>
      <protection locked="0"/>
    </xf>
    <xf numFmtId="184" fontId="46" fillId="0" borderId="3" xfId="2" applyNumberFormat="1" applyFont="1" applyBorder="1" applyAlignment="1" applyProtection="1">
      <alignment horizontal="center" vertical="center"/>
      <protection locked="0"/>
    </xf>
    <xf numFmtId="183" fontId="46" fillId="0" borderId="1" xfId="2" applyNumberFormat="1" applyFont="1" applyBorder="1" applyAlignment="1" applyProtection="1">
      <alignment horizontal="center" vertical="center"/>
      <protection locked="0"/>
    </xf>
    <xf numFmtId="181" fontId="46" fillId="0" borderId="2" xfId="2" applyNumberFormat="1" applyFont="1" applyBorder="1" applyAlignment="1" applyProtection="1">
      <alignment horizontal="center" vertical="center"/>
      <protection locked="0"/>
    </xf>
    <xf numFmtId="181" fontId="46" fillId="0" borderId="8" xfId="2" applyNumberFormat="1" applyFont="1" applyBorder="1" applyAlignment="1" applyProtection="1">
      <alignment horizontal="center" vertical="center"/>
      <protection locked="0"/>
    </xf>
    <xf numFmtId="0" fontId="46" fillId="0" borderId="2" xfId="2" applyFont="1" applyBorder="1" applyAlignment="1">
      <alignment horizontal="center" vertical="center"/>
    </xf>
    <xf numFmtId="0" fontId="46" fillId="0" borderId="3" xfId="2" applyFont="1" applyBorder="1" applyAlignment="1">
      <alignment horizontal="center" vertical="center"/>
    </xf>
    <xf numFmtId="0" fontId="46" fillId="0" borderId="8" xfId="2" applyFont="1" applyBorder="1" applyAlignment="1">
      <alignment horizontal="center" vertical="center"/>
    </xf>
    <xf numFmtId="182" fontId="46" fillId="0" borderId="1" xfId="2" applyNumberFormat="1" applyFont="1" applyBorder="1" applyAlignment="1" applyProtection="1">
      <alignment horizontal="center" vertical="center"/>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0" borderId="1" xfId="7" applyFont="1" applyBorder="1" applyAlignment="1">
      <alignment horizontal="center" vertical="center" shrinkToFit="1"/>
    </xf>
    <xf numFmtId="0" fontId="9" fillId="0" borderId="1" xfId="2" applyFont="1" applyBorder="1" applyAlignment="1">
      <alignment horizontal="center" vertical="center" shrinkToFit="1"/>
    </xf>
    <xf numFmtId="0" fontId="9" fillId="0" borderId="2" xfId="7" applyFont="1" applyBorder="1" applyAlignment="1">
      <alignment horizontal="center" vertical="center" shrinkToFit="1"/>
    </xf>
    <xf numFmtId="0" fontId="9" fillId="0" borderId="8" xfId="2" applyFont="1" applyBorder="1" applyAlignment="1">
      <alignment horizontal="center" vertical="center" shrinkToFit="1"/>
    </xf>
    <xf numFmtId="0" fontId="9" fillId="0" borderId="8" xfId="7" applyFont="1" applyBorder="1" applyAlignment="1">
      <alignment horizontal="center" vertical="center"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2" xfId="2" applyFont="1" applyBorder="1" applyAlignment="1">
      <alignment horizontal="left" vertical="center" shrinkToFit="1"/>
    </xf>
    <xf numFmtId="0" fontId="9" fillId="0" borderId="3" xfId="2" applyFont="1" applyBorder="1" applyAlignment="1">
      <alignment horizontal="left" vertical="center" shrinkToFit="1"/>
    </xf>
    <xf numFmtId="0" fontId="9" fillId="0" borderId="8" xfId="2" applyFont="1" applyBorder="1" applyAlignment="1">
      <alignment horizontal="left" vertical="center" shrinkToFit="1"/>
    </xf>
    <xf numFmtId="0" fontId="7" fillId="2" borderId="6" xfId="2" applyFont="1" applyFill="1" applyBorder="1" applyAlignment="1" applyProtection="1">
      <alignment horizontal="center" vertical="center" wrapText="1"/>
      <protection locked="0"/>
    </xf>
    <xf numFmtId="0" fontId="7" fillId="2" borderId="5" xfId="2" applyFont="1" applyFill="1" applyBorder="1" applyAlignment="1" applyProtection="1">
      <alignment horizontal="center" vertical="center" wrapText="1"/>
      <protection locked="0"/>
    </xf>
    <xf numFmtId="0" fontId="7" fillId="2" borderId="9" xfId="2" applyFont="1" applyFill="1" applyBorder="1" applyAlignment="1" applyProtection="1">
      <alignment horizontal="center" vertical="center" wrapText="1"/>
      <protection locked="0"/>
    </xf>
    <xf numFmtId="0" fontId="7" fillId="2" borderId="11" xfId="2" applyFont="1" applyFill="1" applyBorder="1" applyAlignment="1" applyProtection="1">
      <alignment horizontal="center" vertical="center" wrapText="1"/>
      <protection locked="0"/>
    </xf>
    <xf numFmtId="0" fontId="7" fillId="2" borderId="0" xfId="2" applyFont="1" applyFill="1" applyAlignment="1">
      <alignment horizontal="center" vertical="center" wrapText="1"/>
    </xf>
    <xf numFmtId="0" fontId="7" fillId="2" borderId="4" xfId="2"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7" fillId="2" borderId="7" xfId="2" applyFont="1" applyFill="1" applyBorder="1" applyAlignment="1">
      <alignment horizontal="center" vertical="center" wrapText="1"/>
    </xf>
    <xf numFmtId="0" fontId="7" fillId="2" borderId="12" xfId="2" applyFont="1" applyFill="1" applyBorder="1" applyAlignment="1" applyProtection="1">
      <alignment horizontal="center" vertical="center" wrapText="1"/>
      <protection locked="0"/>
    </xf>
    <xf numFmtId="0" fontId="7" fillId="2" borderId="4" xfId="2" applyFont="1" applyFill="1" applyBorder="1" applyAlignment="1" applyProtection="1">
      <alignment horizontal="center" vertical="center" wrapText="1"/>
      <protection locked="0"/>
    </xf>
    <xf numFmtId="0" fontId="7" fillId="2" borderId="2" xfId="2" applyFont="1" applyFill="1" applyBorder="1" applyAlignment="1">
      <alignment horizontal="center" vertical="center" shrinkToFit="1"/>
    </xf>
    <xf numFmtId="0" fontId="7" fillId="2" borderId="3" xfId="2" applyFont="1" applyFill="1" applyBorder="1" applyAlignment="1">
      <alignment horizontal="center" vertical="center" shrinkToFit="1"/>
    </xf>
    <xf numFmtId="0" fontId="7" fillId="2" borderId="8" xfId="2" applyFont="1" applyFill="1" applyBorder="1" applyAlignment="1">
      <alignment horizontal="center" vertical="center" shrinkToFit="1"/>
    </xf>
    <xf numFmtId="0" fontId="24" fillId="2" borderId="14" xfId="2" applyFont="1" applyFill="1" applyBorder="1" applyAlignment="1" applyProtection="1">
      <alignment horizontal="center" vertical="center" wrapText="1" shrinkToFit="1"/>
      <protection locked="0"/>
    </xf>
    <xf numFmtId="0" fontId="24" fillId="2" borderId="13" xfId="2" applyFont="1" applyFill="1" applyBorder="1" applyAlignment="1" applyProtection="1">
      <alignment horizontal="center" vertical="center" wrapText="1" shrinkToFit="1"/>
      <protection locked="0"/>
    </xf>
    <xf numFmtId="0" fontId="34" fillId="2" borderId="14" xfId="2" applyFont="1" applyFill="1" applyBorder="1" applyAlignment="1" applyProtection="1">
      <alignment horizontal="center" vertical="center" wrapText="1" shrinkToFit="1"/>
      <protection locked="0"/>
    </xf>
    <xf numFmtId="0" fontId="34"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24" fillId="2" borderId="1" xfId="2" applyFont="1" applyFill="1" applyBorder="1" applyAlignment="1" applyProtection="1">
      <alignment horizontal="center" vertical="center" wrapText="1"/>
      <protection locked="0"/>
    </xf>
    <xf numFmtId="0" fontId="24" fillId="2" borderId="1" xfId="2" applyFont="1" applyFill="1" applyBorder="1" applyAlignment="1">
      <alignment horizontal="center" vertical="center" wrapText="1"/>
    </xf>
    <xf numFmtId="0" fontId="7" fillId="2" borderId="13" xfId="7" applyFont="1" applyFill="1" applyBorder="1" applyAlignment="1">
      <alignment horizontal="center" vertical="center" wrapText="1"/>
    </xf>
    <xf numFmtId="0" fontId="7" fillId="2" borderId="1" xfId="2" applyFont="1" applyFill="1" applyBorder="1" applyAlignment="1">
      <alignment horizontal="center" vertical="center" wrapText="1"/>
    </xf>
    <xf numFmtId="0" fontId="7" fillId="2" borderId="15" xfId="7" applyFont="1" applyFill="1" applyBorder="1" applyAlignment="1">
      <alignment horizontal="center" vertical="center" wrapText="1"/>
    </xf>
    <xf numFmtId="0" fontId="7" fillId="2" borderId="14" xfId="2" applyFont="1" applyFill="1" applyBorder="1" applyAlignment="1">
      <alignment horizontal="center" vertical="center" wrapText="1"/>
    </xf>
    <xf numFmtId="0" fontId="7" fillId="2" borderId="5" xfId="2" applyFont="1" applyFill="1" applyBorder="1" applyAlignment="1">
      <alignment horizontal="center" vertical="center" wrapText="1"/>
    </xf>
    <xf numFmtId="0" fontId="7" fillId="2" borderId="9" xfId="2" applyFont="1" applyFill="1" applyBorder="1" applyAlignment="1">
      <alignment horizontal="center" vertical="center" wrapText="1"/>
    </xf>
    <xf numFmtId="0" fontId="7" fillId="2" borderId="14" xfId="2" applyFont="1" applyFill="1" applyBorder="1" applyAlignment="1" applyProtection="1">
      <alignment horizontal="center" vertical="center" wrapText="1"/>
      <protection locked="0"/>
    </xf>
    <xf numFmtId="0" fontId="7"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24" fillId="2" borderId="14" xfId="2" applyFont="1" applyFill="1" applyBorder="1" applyAlignment="1" applyProtection="1">
      <alignment horizontal="center" vertical="center" wrapText="1"/>
      <protection locked="0"/>
    </xf>
    <xf numFmtId="0" fontId="24" fillId="2" borderId="13" xfId="2" applyFont="1" applyFill="1" applyBorder="1" applyAlignment="1" applyProtection="1">
      <alignment horizontal="center" vertical="center" wrapText="1"/>
      <protection locked="0"/>
    </xf>
    <xf numFmtId="0" fontId="7" fillId="2" borderId="6" xfId="7" quotePrefix="1" applyFont="1" applyFill="1" applyBorder="1" applyAlignment="1">
      <alignment horizontal="center" vertical="center" shrinkToFit="1"/>
    </xf>
    <xf numFmtId="0" fontId="7" fillId="2" borderId="5" xfId="7" quotePrefix="1" applyFont="1" applyFill="1" applyBorder="1" applyAlignment="1">
      <alignment horizontal="center" vertical="center" shrinkToFit="1"/>
    </xf>
    <xf numFmtId="0" fontId="7" fillId="2" borderId="9" xfId="7" quotePrefix="1" applyFont="1" applyFill="1" applyBorder="1" applyAlignment="1">
      <alignment horizontal="center" vertical="center" shrinkToFit="1"/>
    </xf>
    <xf numFmtId="0" fontId="7" fillId="2" borderId="11" xfId="7" quotePrefix="1" applyFont="1" applyFill="1" applyBorder="1" applyAlignment="1">
      <alignment horizontal="center" vertical="center" shrinkToFit="1"/>
    </xf>
    <xf numFmtId="0" fontId="7" fillId="2" borderId="6" xfId="7" applyFont="1" applyFill="1" applyBorder="1" applyAlignment="1">
      <alignment horizontal="center" vertical="center"/>
    </xf>
    <xf numFmtId="0" fontId="7" fillId="2" borderId="7" xfId="7" applyFont="1" applyFill="1" applyBorder="1" applyAlignment="1">
      <alignment horizontal="center" vertical="center"/>
    </xf>
    <xf numFmtId="0" fontId="7" fillId="2" borderId="5" xfId="7" applyFont="1" applyFill="1" applyBorder="1" applyAlignment="1">
      <alignment horizontal="center" vertical="center"/>
    </xf>
    <xf numFmtId="0" fontId="7" fillId="2" borderId="9" xfId="7" applyFont="1" applyFill="1" applyBorder="1" applyAlignment="1">
      <alignment horizontal="center" vertical="center"/>
    </xf>
    <xf numFmtId="0" fontId="7" fillId="2" borderId="10" xfId="7" applyFont="1" applyFill="1" applyBorder="1" applyAlignment="1">
      <alignment horizontal="center" vertical="center"/>
    </xf>
    <xf numFmtId="0" fontId="7" fillId="2" borderId="11" xfId="7" applyFont="1" applyFill="1" applyBorder="1" applyAlignment="1">
      <alignment horizontal="center" vertical="center"/>
    </xf>
    <xf numFmtId="0" fontId="7" fillId="2" borderId="6" xfId="2" applyFont="1" applyFill="1" applyBorder="1" applyAlignment="1">
      <alignment horizontal="center" vertical="center" shrinkToFit="1"/>
    </xf>
    <xf numFmtId="0" fontId="7" fillId="2" borderId="7" xfId="2" applyFont="1" applyFill="1" applyBorder="1" applyAlignment="1">
      <alignment horizontal="center" vertical="center" shrinkToFit="1"/>
    </xf>
    <xf numFmtId="0" fontId="7" fillId="2" borderId="5" xfId="2" applyFont="1" applyFill="1" applyBorder="1" applyAlignment="1">
      <alignment horizontal="center" vertical="center" shrinkToFit="1"/>
    </xf>
    <xf numFmtId="0" fontId="7" fillId="2" borderId="9" xfId="2" applyFont="1" applyFill="1" applyBorder="1" applyAlignment="1">
      <alignment horizontal="center" vertical="center" shrinkToFit="1"/>
    </xf>
    <xf numFmtId="0" fontId="7" fillId="2" borderId="10" xfId="2" applyFont="1" applyFill="1" applyBorder="1" applyAlignment="1">
      <alignment horizontal="center" vertical="center" shrinkToFit="1"/>
    </xf>
    <xf numFmtId="0" fontId="7" fillId="2" borderId="11" xfId="2" applyFont="1" applyFill="1" applyBorder="1" applyAlignment="1">
      <alignment horizontal="center" vertical="center" shrinkToFit="1"/>
    </xf>
    <xf numFmtId="0" fontId="7" fillId="2" borderId="6" xfId="7" applyFont="1" applyFill="1" applyBorder="1" applyAlignment="1">
      <alignment horizontal="center" vertical="center" shrinkToFit="1"/>
    </xf>
    <xf numFmtId="0" fontId="7" fillId="2" borderId="7" xfId="7" applyFont="1" applyFill="1" applyBorder="1" applyAlignment="1">
      <alignment horizontal="center" vertical="center" shrinkToFit="1"/>
    </xf>
    <xf numFmtId="0" fontId="7" fillId="2" borderId="5" xfId="7" applyFont="1" applyFill="1" applyBorder="1" applyAlignment="1">
      <alignment horizontal="center" vertical="center" shrinkToFit="1"/>
    </xf>
    <xf numFmtId="0" fontId="7" fillId="2" borderId="9" xfId="7" applyFont="1" applyFill="1" applyBorder="1" applyAlignment="1">
      <alignment horizontal="center" vertical="center" shrinkToFit="1"/>
    </xf>
    <xf numFmtId="0" fontId="7" fillId="2" borderId="10"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7" fillId="2" borderId="1" xfId="2" applyFont="1" applyFill="1" applyBorder="1" applyAlignment="1">
      <alignment horizontal="center" vertical="center" wrapText="1" shrinkToFit="1"/>
    </xf>
    <xf numFmtId="0" fontId="8" fillId="0" borderId="10" xfId="2" applyFont="1" applyBorder="1" applyAlignment="1">
      <alignment horizontal="left" vertical="center"/>
    </xf>
    <xf numFmtId="0" fontId="7" fillId="2" borderId="14" xfId="2" applyFont="1" applyFill="1" applyBorder="1" applyAlignment="1">
      <alignment horizontal="center" vertical="center"/>
    </xf>
    <xf numFmtId="197" fontId="9" fillId="0" borderId="6" xfId="2" applyNumberFormat="1" applyFont="1" applyBorder="1" applyAlignment="1">
      <alignment horizontal="left" vertical="center"/>
    </xf>
    <xf numFmtId="197" fontId="9" fillId="0" borderId="7" xfId="2" applyNumberFormat="1" applyFont="1" applyBorder="1" applyAlignment="1">
      <alignment horizontal="left" vertical="center"/>
    </xf>
    <xf numFmtId="197" fontId="9" fillId="0" borderId="5" xfId="2" applyNumberFormat="1" applyFont="1" applyBorder="1" applyAlignment="1">
      <alignment horizontal="left" vertical="center"/>
    </xf>
    <xf numFmtId="0" fontId="7" fillId="2" borderId="1" xfId="2" applyFont="1" applyFill="1" applyBorder="1" applyAlignment="1">
      <alignment horizontal="center" vertical="center"/>
    </xf>
    <xf numFmtId="197" fontId="9" fillId="0" borderId="2" xfId="2" applyNumberFormat="1" applyFont="1" applyBorder="1" applyAlignment="1">
      <alignment horizontal="left" vertical="center" shrinkToFit="1"/>
    </xf>
    <xf numFmtId="197" fontId="9" fillId="0" borderId="3" xfId="2" applyNumberFormat="1" applyFont="1" applyBorder="1" applyAlignment="1">
      <alignment horizontal="left" vertical="center" shrinkToFit="1"/>
    </xf>
    <xf numFmtId="197" fontId="9" fillId="0" borderId="8" xfId="2" applyNumberFormat="1" applyFont="1" applyBorder="1" applyAlignment="1">
      <alignment horizontal="left" vertical="center" shrinkToFit="1"/>
    </xf>
    <xf numFmtId="0" fontId="7" fillId="2" borderId="13" xfId="2" applyFont="1" applyFill="1" applyBorder="1" applyAlignment="1">
      <alignment horizontal="center" vertical="center"/>
    </xf>
    <xf numFmtId="197" fontId="9" fillId="0" borderId="9" xfId="2" applyNumberFormat="1" applyFont="1" applyBorder="1" applyAlignment="1">
      <alignment horizontal="left" vertical="center"/>
    </xf>
    <xf numFmtId="197" fontId="9" fillId="0" borderId="10" xfId="2" applyNumberFormat="1" applyFont="1" applyBorder="1" applyAlignment="1">
      <alignment horizontal="left" vertical="center"/>
    </xf>
    <xf numFmtId="197" fontId="9" fillId="0" borderId="11" xfId="2" applyNumberFormat="1" applyFont="1" applyBorder="1" applyAlignment="1">
      <alignment horizontal="left" vertical="center"/>
    </xf>
    <xf numFmtId="0" fontId="7" fillId="2" borderId="1" xfId="2" applyFont="1" applyFill="1" applyBorder="1" applyAlignment="1">
      <alignment horizontal="center" vertical="center" shrinkToFit="1"/>
    </xf>
    <xf numFmtId="177" fontId="7" fillId="0" borderId="1" xfId="2" applyNumberFormat="1" applyFont="1" applyBorder="1" applyAlignment="1">
      <alignment horizontal="center" vertical="center" wrapText="1" shrinkToFit="1"/>
    </xf>
    <xf numFmtId="197" fontId="9" fillId="0" borderId="6" xfId="2" applyNumberFormat="1" applyFont="1" applyBorder="1" applyAlignment="1">
      <alignment horizontal="center" vertical="center" wrapText="1" shrinkToFit="1"/>
    </xf>
    <xf numFmtId="197" fontId="9" fillId="0" borderId="7" xfId="2" applyNumberFormat="1" applyFont="1" applyBorder="1" applyAlignment="1">
      <alignment horizontal="center" vertical="center" wrapText="1" shrinkToFit="1"/>
    </xf>
    <xf numFmtId="197" fontId="9" fillId="0" borderId="5" xfId="2" applyNumberFormat="1" applyFont="1" applyBorder="1" applyAlignment="1">
      <alignment horizontal="center" vertical="center" wrapText="1" shrinkToFit="1"/>
    </xf>
    <xf numFmtId="197" fontId="9" fillId="0" borderId="9" xfId="2" applyNumberFormat="1" applyFont="1" applyBorder="1" applyAlignment="1">
      <alignment horizontal="center" vertical="center" wrapText="1" shrinkToFit="1"/>
    </xf>
    <xf numFmtId="197" fontId="9" fillId="0" borderId="10" xfId="2" applyNumberFormat="1" applyFont="1" applyBorder="1" applyAlignment="1">
      <alignment horizontal="center" vertical="center" wrapText="1" shrinkToFit="1"/>
    </xf>
    <xf numFmtId="197" fontId="9" fillId="0" borderId="11" xfId="2" applyNumberFormat="1" applyFont="1" applyBorder="1" applyAlignment="1">
      <alignment horizontal="center" vertical="center" wrapText="1" shrinkToFit="1"/>
    </xf>
    <xf numFmtId="0" fontId="12" fillId="2" borderId="13" xfId="2" applyFont="1" applyFill="1" applyBorder="1" applyAlignment="1">
      <alignment vertical="center" textRotation="255"/>
    </xf>
    <xf numFmtId="0" fontId="12" fillId="2" borderId="1" xfId="2" applyFont="1" applyFill="1" applyBorder="1" applyAlignment="1">
      <alignment vertical="center" textRotation="255"/>
    </xf>
    <xf numFmtId="0" fontId="12" fillId="0" borderId="13" xfId="2" applyFont="1" applyBorder="1" applyAlignment="1" applyProtection="1">
      <alignment horizontal="center"/>
      <protection locked="0"/>
    </xf>
    <xf numFmtId="0" fontId="12" fillId="0" borderId="1" xfId="2" applyFont="1" applyBorder="1" applyAlignment="1" applyProtection="1">
      <alignment horizontal="center"/>
      <protection locked="0"/>
    </xf>
    <xf numFmtId="0" fontId="12" fillId="2" borderId="6" xfId="2" applyFont="1" applyFill="1" applyBorder="1" applyAlignment="1">
      <alignment horizontal="center" vertical="center" shrinkToFit="1"/>
    </xf>
    <xf numFmtId="0" fontId="12" fillId="2" borderId="7" xfId="2" applyFont="1" applyFill="1" applyBorder="1" applyAlignment="1">
      <alignment horizontal="center" vertical="center" shrinkToFit="1"/>
    </xf>
    <xf numFmtId="0" fontId="12" fillId="2" borderId="5" xfId="2" applyFont="1" applyFill="1" applyBorder="1" applyAlignment="1">
      <alignment horizontal="center" vertical="center" shrinkToFit="1"/>
    </xf>
    <xf numFmtId="0" fontId="12" fillId="2" borderId="9" xfId="2" applyFont="1" applyFill="1" applyBorder="1" applyAlignment="1">
      <alignment horizontal="center" vertical="center" shrinkToFit="1"/>
    </xf>
    <xf numFmtId="0" fontId="12" fillId="2" borderId="10" xfId="2" applyFont="1" applyFill="1" applyBorder="1" applyAlignment="1">
      <alignment horizontal="center" vertical="center" shrinkToFit="1"/>
    </xf>
    <xf numFmtId="0" fontId="12" fillId="2" borderId="11" xfId="2" applyFont="1" applyFill="1" applyBorder="1" applyAlignment="1">
      <alignment horizontal="center" vertical="center" shrinkToFit="1"/>
    </xf>
    <xf numFmtId="197" fontId="12" fillId="0" borderId="6" xfId="2" applyNumberFormat="1" applyFont="1" applyBorder="1" applyAlignment="1">
      <alignment horizontal="center" vertical="center" wrapText="1" shrinkToFit="1"/>
    </xf>
    <xf numFmtId="197" fontId="12" fillId="0" borderId="7" xfId="2" applyNumberFormat="1" applyFont="1" applyBorder="1" applyAlignment="1">
      <alignment horizontal="center" vertical="center" wrapText="1" shrinkToFit="1"/>
    </xf>
    <xf numFmtId="197" fontId="12" fillId="0" borderId="5" xfId="2" applyNumberFormat="1" applyFont="1" applyBorder="1" applyAlignment="1">
      <alignment horizontal="center" vertical="center" wrapText="1" shrinkToFit="1"/>
    </xf>
    <xf numFmtId="197" fontId="12" fillId="0" borderId="9" xfId="2" applyNumberFormat="1" applyFont="1" applyBorder="1" applyAlignment="1">
      <alignment horizontal="center" vertical="center" wrapText="1" shrinkToFit="1"/>
    </xf>
    <xf numFmtId="197" fontId="12" fillId="0" borderId="10" xfId="2" applyNumberFormat="1" applyFont="1" applyBorder="1" applyAlignment="1">
      <alignment horizontal="center" vertical="center" wrapText="1" shrinkToFit="1"/>
    </xf>
    <xf numFmtId="197" fontId="12" fillId="0" borderId="11" xfId="2" applyNumberFormat="1" applyFont="1" applyBorder="1" applyAlignment="1">
      <alignment horizontal="center" vertical="center" wrapText="1" shrinkToFit="1"/>
    </xf>
    <xf numFmtId="0" fontId="12" fillId="2" borderId="6" xfId="2" applyFont="1" applyFill="1" applyBorder="1" applyAlignment="1">
      <alignment horizontal="center" vertical="center" wrapText="1" shrinkToFit="1"/>
    </xf>
    <xf numFmtId="0" fontId="12" fillId="2" borderId="7" xfId="2" applyFont="1" applyFill="1" applyBorder="1" applyAlignment="1">
      <alignment horizontal="center" vertical="center" wrapText="1" shrinkToFit="1"/>
    </xf>
    <xf numFmtId="0" fontId="12" fillId="2" borderId="5" xfId="2" applyFont="1" applyFill="1" applyBorder="1" applyAlignment="1">
      <alignment horizontal="center" vertical="center" wrapText="1" shrinkToFit="1"/>
    </xf>
    <xf numFmtId="0" fontId="12" fillId="2" borderId="9" xfId="2" applyFont="1" applyFill="1" applyBorder="1" applyAlignment="1">
      <alignment horizontal="center" vertical="center" wrapText="1" shrinkToFit="1"/>
    </xf>
    <xf numFmtId="0" fontId="12" fillId="2" borderId="10" xfId="2" applyFont="1" applyFill="1" applyBorder="1" applyAlignment="1">
      <alignment horizontal="center" vertical="center" wrapText="1" shrinkToFit="1"/>
    </xf>
    <xf numFmtId="0" fontId="12" fillId="2" borderId="11" xfId="2" applyFont="1" applyFill="1" applyBorder="1" applyAlignment="1">
      <alignment horizontal="center" vertical="center" wrapText="1" shrinkToFit="1"/>
    </xf>
    <xf numFmtId="0" fontId="13" fillId="0" borderId="0" xfId="2" applyFont="1" applyAlignment="1">
      <alignment horizontal="left" vertical="center"/>
    </xf>
    <xf numFmtId="0" fontId="12" fillId="2" borderId="6" xfId="2" applyFont="1" applyFill="1" applyBorder="1" applyAlignment="1">
      <alignment horizontal="center" vertical="center"/>
    </xf>
    <xf numFmtId="0" fontId="12" fillId="2" borderId="7" xfId="2" applyFont="1" applyFill="1" applyBorder="1" applyAlignment="1">
      <alignment horizontal="center" vertical="center"/>
    </xf>
    <xf numFmtId="0" fontId="12" fillId="2" borderId="5" xfId="2" applyFont="1" applyFill="1" applyBorder="1" applyAlignment="1">
      <alignment horizontal="center" vertical="center"/>
    </xf>
    <xf numFmtId="197" fontId="12" fillId="0" borderId="6" xfId="2" applyNumberFormat="1" applyFont="1" applyBorder="1" applyAlignment="1">
      <alignment horizontal="left" vertical="center"/>
    </xf>
    <xf numFmtId="197" fontId="12" fillId="0" borderId="7" xfId="2" applyNumberFormat="1" applyFont="1" applyBorder="1" applyAlignment="1">
      <alignment horizontal="left" vertical="center"/>
    </xf>
    <xf numFmtId="197" fontId="12" fillId="0" borderId="5" xfId="2" applyNumberFormat="1" applyFont="1" applyBorder="1" applyAlignment="1">
      <alignment horizontal="left" vertical="center"/>
    </xf>
    <xf numFmtId="0" fontId="12" fillId="2" borderId="1" xfId="2" applyFont="1" applyFill="1" applyBorder="1" applyAlignment="1">
      <alignment horizontal="center" vertical="center"/>
    </xf>
    <xf numFmtId="197" fontId="12" fillId="0" borderId="1" xfId="2" applyNumberFormat="1" applyFont="1" applyBorder="1" applyAlignment="1">
      <alignment horizontal="left" vertical="center" shrinkToFit="1"/>
    </xf>
    <xf numFmtId="176" fontId="12" fillId="0" borderId="6" xfId="2" applyNumberFormat="1" applyFont="1" applyBorder="1" applyAlignment="1">
      <alignment horizontal="center" vertical="center"/>
    </xf>
    <xf numFmtId="176" fontId="12" fillId="0" borderId="7" xfId="2" applyNumberFormat="1" applyFont="1" applyBorder="1" applyAlignment="1">
      <alignment horizontal="center" vertical="center"/>
    </xf>
    <xf numFmtId="176" fontId="12" fillId="0" borderId="5" xfId="2" applyNumberFormat="1" applyFont="1" applyBorder="1" applyAlignment="1">
      <alignment horizontal="center" vertical="center"/>
    </xf>
    <xf numFmtId="176" fontId="12" fillId="0" borderId="9" xfId="2" applyNumberFormat="1" applyFont="1" applyBorder="1" applyAlignment="1">
      <alignment horizontal="center" vertical="center"/>
    </xf>
    <xf numFmtId="176" fontId="12" fillId="0" borderId="10" xfId="2" applyNumberFormat="1" applyFont="1" applyBorder="1" applyAlignment="1">
      <alignment horizontal="center" vertical="center"/>
    </xf>
    <xf numFmtId="176" fontId="12" fillId="0" borderId="11" xfId="2" applyNumberFormat="1" applyFont="1" applyBorder="1" applyAlignment="1">
      <alignment horizontal="center" vertical="center"/>
    </xf>
    <xf numFmtId="0" fontId="12" fillId="2" borderId="9" xfId="2" applyFont="1" applyFill="1" applyBorder="1" applyAlignment="1">
      <alignment horizontal="center" vertical="center"/>
    </xf>
    <xf numFmtId="0" fontId="12" fillId="2" borderId="10" xfId="2" applyFont="1" applyFill="1" applyBorder="1" applyAlignment="1">
      <alignment horizontal="center" vertical="center"/>
    </xf>
    <xf numFmtId="0" fontId="12" fillId="2" borderId="11" xfId="2" applyFont="1" applyFill="1" applyBorder="1" applyAlignment="1">
      <alignment horizontal="center" vertical="center"/>
    </xf>
    <xf numFmtId="197" fontId="12" fillId="0" borderId="9" xfId="2" applyNumberFormat="1" applyFont="1" applyBorder="1" applyAlignment="1">
      <alignment horizontal="left" vertical="center"/>
    </xf>
    <xf numFmtId="197" fontId="12" fillId="0" borderId="10" xfId="2" applyNumberFormat="1" applyFont="1" applyBorder="1" applyAlignment="1">
      <alignment horizontal="left" vertical="center"/>
    </xf>
    <xf numFmtId="197" fontId="12" fillId="0" borderId="11" xfId="2" applyNumberFormat="1" applyFont="1" applyBorder="1" applyAlignment="1">
      <alignment horizontal="left" vertical="center"/>
    </xf>
    <xf numFmtId="0" fontId="12" fillId="2" borderId="1" xfId="2" applyFont="1" applyFill="1" applyBorder="1" applyAlignment="1">
      <alignment horizontal="center" vertical="center" wrapText="1"/>
    </xf>
    <xf numFmtId="177" fontId="46" fillId="4" borderId="2" xfId="2" applyNumberFormat="1" applyFont="1" applyFill="1" applyBorder="1" applyAlignment="1">
      <alignment horizontal="center" vertical="center" shrinkToFit="1"/>
    </xf>
    <xf numFmtId="177" fontId="46" fillId="4" borderId="3" xfId="2" applyNumberFormat="1" applyFont="1" applyFill="1" applyBorder="1" applyAlignment="1">
      <alignment horizontal="center" vertical="center" shrinkToFit="1"/>
    </xf>
    <xf numFmtId="177" fontId="46" fillId="4" borderId="8" xfId="2" applyNumberFormat="1" applyFont="1" applyFill="1" applyBorder="1" applyAlignment="1">
      <alignment horizontal="center" vertical="center" shrinkToFit="1"/>
    </xf>
    <xf numFmtId="0" fontId="46" fillId="0" borderId="1" xfId="2" applyFont="1" applyBorder="1" applyAlignment="1">
      <alignment horizontal="center" vertical="center"/>
    </xf>
    <xf numFmtId="0" fontId="46" fillId="0" borderId="7" xfId="2" applyFont="1" applyBorder="1" applyAlignment="1">
      <alignment horizontal="center" vertical="center" wrapText="1" shrinkToFit="1"/>
    </xf>
    <xf numFmtId="0" fontId="46" fillId="0" borderId="10" xfId="2" applyFont="1" applyBorder="1" applyAlignment="1">
      <alignment horizontal="center" vertical="center" wrapText="1" shrinkToFit="1"/>
    </xf>
    <xf numFmtId="176" fontId="46" fillId="2" borderId="14" xfId="2" applyNumberFormat="1" applyFont="1" applyFill="1" applyBorder="1" applyAlignment="1">
      <alignment horizontal="center" vertical="center" shrinkToFit="1"/>
    </xf>
    <xf numFmtId="176" fontId="46" fillId="2" borderId="13" xfId="2" applyNumberFormat="1" applyFont="1" applyFill="1" applyBorder="1" applyAlignment="1">
      <alignment horizontal="center" vertical="center" shrinkToFit="1"/>
    </xf>
    <xf numFmtId="201" fontId="46" fillId="0" borderId="2" xfId="2" applyNumberFormat="1" applyFont="1" applyBorder="1" applyAlignment="1">
      <alignment horizontal="center" vertical="center" shrinkToFit="1"/>
    </xf>
    <xf numFmtId="201" fontId="46" fillId="0" borderId="3" xfId="2" applyNumberFormat="1" applyFont="1" applyBorder="1" applyAlignment="1">
      <alignment horizontal="center" vertical="center" shrinkToFit="1"/>
    </xf>
    <xf numFmtId="201" fontId="46" fillId="0" borderId="8" xfId="2" applyNumberFormat="1" applyFont="1" applyBorder="1" applyAlignment="1">
      <alignment horizontal="center" vertical="center" shrinkToFit="1"/>
    </xf>
    <xf numFmtId="0" fontId="46" fillId="2" borderId="6" xfId="2" applyFont="1" applyFill="1" applyBorder="1" applyAlignment="1" applyProtection="1">
      <alignment horizontal="center" vertical="center"/>
      <protection locked="0"/>
    </xf>
    <xf numFmtId="0" fontId="46" fillId="2" borderId="9" xfId="2" applyFont="1" applyFill="1" applyBorder="1" applyAlignment="1" applyProtection="1">
      <alignment horizontal="center" vertical="center"/>
      <protection locked="0"/>
    </xf>
    <xf numFmtId="0" fontId="46" fillId="0" borderId="14" xfId="2" applyFont="1" applyBorder="1" applyAlignment="1">
      <alignment horizontal="center" vertical="center" shrinkToFit="1"/>
    </xf>
    <xf numFmtId="0" fontId="46" fillId="0" borderId="13" xfId="2" applyFont="1" applyBorder="1" applyAlignment="1">
      <alignment horizontal="center" vertical="center" shrinkToFit="1"/>
    </xf>
    <xf numFmtId="4" fontId="46" fillId="0" borderId="2" xfId="2" applyNumberFormat="1" applyFont="1" applyBorder="1" applyAlignment="1">
      <alignment horizontal="center" vertical="center" shrinkToFit="1"/>
    </xf>
    <xf numFmtId="0" fontId="46" fillId="2" borderId="5" xfId="2" applyFont="1" applyFill="1" applyBorder="1" applyAlignment="1">
      <alignment horizontal="center" vertical="center" wrapText="1" shrinkToFit="1"/>
    </xf>
    <xf numFmtId="0" fontId="46" fillId="2" borderId="6" xfId="2" applyFont="1" applyFill="1" applyBorder="1" applyAlignment="1">
      <alignment horizontal="center" vertical="center" wrapText="1" shrinkToFit="1"/>
    </xf>
    <xf numFmtId="0" fontId="46" fillId="2" borderId="9" xfId="2" applyFont="1" applyFill="1" applyBorder="1" applyAlignment="1">
      <alignment horizontal="center" vertical="center" wrapText="1" shrinkToFit="1"/>
    </xf>
    <xf numFmtId="0" fontId="46" fillId="2" borderId="11" xfId="2" applyFont="1" applyFill="1" applyBorder="1" applyAlignment="1">
      <alignment horizontal="center" vertical="center" wrapText="1" shrinkToFit="1"/>
    </xf>
    <xf numFmtId="198" fontId="46" fillId="0" borderId="6" xfId="2" applyNumberFormat="1" applyFont="1" applyBorder="1" applyAlignment="1" applyProtection="1">
      <alignment horizontal="center" vertical="center"/>
      <protection locked="0"/>
    </xf>
    <xf numFmtId="198" fontId="46" fillId="0" borderId="5" xfId="2" applyNumberFormat="1" applyFont="1" applyBorder="1" applyAlignment="1" applyProtection="1">
      <alignment horizontal="center" vertical="center"/>
      <protection locked="0"/>
    </xf>
    <xf numFmtId="198" fontId="46" fillId="0" borderId="12" xfId="2" applyNumberFormat="1" applyFont="1" applyBorder="1" applyAlignment="1" applyProtection="1">
      <alignment horizontal="center" vertical="center"/>
      <protection locked="0"/>
    </xf>
    <xf numFmtId="198" fontId="46" fillId="0" borderId="4" xfId="2" applyNumberFormat="1" applyFont="1" applyBorder="1" applyAlignment="1" applyProtection="1">
      <alignment horizontal="center" vertical="center"/>
      <protection locked="0"/>
    </xf>
    <xf numFmtId="0" fontId="46" fillId="2" borderId="14" xfId="2" applyFont="1" applyFill="1" applyBorder="1" applyAlignment="1" applyProtection="1">
      <alignment horizontal="center" vertical="center"/>
      <protection locked="0"/>
    </xf>
    <xf numFmtId="0" fontId="46" fillId="2" borderId="13" xfId="2" applyFont="1" applyFill="1" applyBorder="1" applyAlignment="1" applyProtection="1">
      <alignment horizontal="center" vertical="center"/>
      <protection locked="0"/>
    </xf>
    <xf numFmtId="0" fontId="51" fillId="2" borderId="14" xfId="2" applyFont="1" applyFill="1" applyBorder="1" applyAlignment="1" applyProtection="1">
      <alignment horizontal="center" vertical="center"/>
      <protection locked="0"/>
    </xf>
    <xf numFmtId="0" fontId="51" fillId="2" borderId="13" xfId="2" applyFont="1" applyFill="1" applyBorder="1" applyAlignment="1" applyProtection="1">
      <alignment horizontal="center" vertical="center"/>
      <protection locked="0"/>
    </xf>
    <xf numFmtId="198" fontId="46" fillId="0" borderId="9" xfId="2" applyNumberFormat="1" applyFont="1" applyBorder="1" applyAlignment="1" applyProtection="1">
      <alignment horizontal="center" vertical="center"/>
      <protection locked="0"/>
    </xf>
    <xf numFmtId="198" fontId="46" fillId="0" borderId="11" xfId="2" applyNumberFormat="1" applyFont="1" applyBorder="1" applyAlignment="1" applyProtection="1">
      <alignment horizontal="center" vertical="center"/>
      <protection locked="0"/>
    </xf>
    <xf numFmtId="198" fontId="46" fillId="0" borderId="2" xfId="2" applyNumberFormat="1" applyFont="1" applyBorder="1" applyAlignment="1" applyProtection="1">
      <alignment horizontal="center" vertical="center"/>
      <protection locked="0"/>
    </xf>
    <xf numFmtId="198" fontId="46" fillId="0" borderId="8" xfId="2" applyNumberFormat="1" applyFont="1" applyBorder="1" applyAlignment="1" applyProtection="1">
      <alignment horizontal="center" vertical="center"/>
      <protection locked="0"/>
    </xf>
    <xf numFmtId="198" fontId="46" fillId="0" borderId="3" xfId="2" applyNumberFormat="1" applyFont="1" applyBorder="1" applyAlignment="1" applyProtection="1">
      <alignment horizontal="center" vertical="center"/>
      <protection locked="0"/>
    </xf>
    <xf numFmtId="0" fontId="50" fillId="0" borderId="10" xfId="2" applyFont="1" applyBorder="1" applyAlignment="1" applyProtection="1">
      <alignment horizontal="left" vertical="top" wrapText="1"/>
      <protection locked="0"/>
    </xf>
    <xf numFmtId="0" fontId="46" fillId="0" borderId="12" xfId="2" applyFont="1" applyBorder="1" applyAlignment="1">
      <alignment horizontal="center" vertical="center" wrapText="1" shrinkToFit="1"/>
    </xf>
    <xf numFmtId="0" fontId="46" fillId="0" borderId="0" xfId="2" applyFont="1" applyAlignment="1">
      <alignment horizontal="center" vertical="center" wrapText="1" shrinkToFit="1"/>
    </xf>
    <xf numFmtId="0" fontId="46" fillId="0" borderId="4" xfId="2" applyFont="1" applyBorder="1" applyAlignment="1">
      <alignment horizontal="center" vertical="center" wrapText="1" shrinkToFit="1"/>
    </xf>
    <xf numFmtId="0" fontId="52" fillId="2" borderId="6" xfId="2" applyFont="1" applyFill="1" applyBorder="1" applyAlignment="1">
      <alignment horizontal="center" vertical="center" wrapText="1" shrinkToFit="1"/>
    </xf>
    <xf numFmtId="0" fontId="52" fillId="2" borderId="5" xfId="2" applyFont="1" applyFill="1" applyBorder="1" applyAlignment="1">
      <alignment horizontal="center" vertical="center" wrapText="1" shrinkToFit="1"/>
    </xf>
    <xf numFmtId="0" fontId="52" fillId="2" borderId="9" xfId="2" applyFont="1" applyFill="1" applyBorder="1" applyAlignment="1">
      <alignment horizontal="center" vertical="center" wrapText="1" shrinkToFit="1"/>
    </xf>
    <xf numFmtId="0" fontId="52" fillId="2" borderId="11" xfId="2" applyFont="1" applyFill="1" applyBorder="1" applyAlignment="1">
      <alignment horizontal="center" vertical="center" wrapText="1" shrinkToFit="1"/>
    </xf>
    <xf numFmtId="199" fontId="46" fillId="0" borderId="2" xfId="2" applyNumberFormat="1" applyFont="1" applyBorder="1" applyAlignment="1" applyProtection="1">
      <alignment horizontal="center" vertical="center"/>
      <protection locked="0"/>
    </xf>
    <xf numFmtId="199" fontId="46" fillId="0" borderId="8" xfId="2" applyNumberFormat="1" applyFont="1" applyBorder="1" applyAlignment="1" applyProtection="1">
      <alignment horizontal="center" vertical="center"/>
      <protection locked="0"/>
    </xf>
    <xf numFmtId="199" fontId="46" fillId="0" borderId="3" xfId="2" applyNumberFormat="1" applyFont="1" applyBorder="1" applyAlignment="1" applyProtection="1">
      <alignment horizontal="center" vertical="center"/>
      <protection locked="0"/>
    </xf>
    <xf numFmtId="0" fontId="46" fillId="2" borderId="1" xfId="2" applyFont="1" applyFill="1" applyBorder="1" applyAlignment="1">
      <alignment horizontal="center" vertical="center" wrapText="1"/>
    </xf>
    <xf numFmtId="0" fontId="49" fillId="0" borderId="1" xfId="2" applyFont="1" applyBorder="1" applyAlignment="1" applyProtection="1">
      <alignment horizontal="center" vertical="center"/>
      <protection locked="0"/>
    </xf>
    <xf numFmtId="0" fontId="46" fillId="2" borderId="12" xfId="2" applyFont="1" applyFill="1" applyBorder="1" applyAlignment="1">
      <alignment horizontal="center" vertical="center" wrapText="1" shrinkToFit="1"/>
    </xf>
    <xf numFmtId="0" fontId="46" fillId="2" borderId="4" xfId="2" applyFont="1" applyFill="1" applyBorder="1" applyAlignment="1">
      <alignment horizontal="center" vertical="center" wrapText="1" shrinkToFit="1"/>
    </xf>
    <xf numFmtId="0" fontId="46" fillId="2" borderId="14" xfId="2" applyFont="1" applyFill="1" applyBorder="1" applyAlignment="1">
      <alignment horizontal="center" vertical="center" wrapText="1" shrinkToFit="1"/>
    </xf>
    <xf numFmtId="0" fontId="46" fillId="2" borderId="15" xfId="2" applyFont="1" applyFill="1" applyBorder="1" applyAlignment="1">
      <alignment horizontal="center" vertical="center" wrapText="1" shrinkToFit="1"/>
    </xf>
    <xf numFmtId="0" fontId="46" fillId="2" borderId="13" xfId="2" applyFont="1" applyFill="1" applyBorder="1" applyAlignment="1">
      <alignment horizontal="center" vertical="center" wrapText="1" shrinkToFit="1"/>
    </xf>
    <xf numFmtId="0" fontId="36" fillId="0" borderId="1" xfId="0" applyFont="1" applyBorder="1" applyAlignment="1">
      <alignment horizontal="center" vertical="center" shrinkToFit="1"/>
    </xf>
    <xf numFmtId="0" fontId="46" fillId="0" borderId="3" xfId="2" applyFont="1" applyBorder="1" applyAlignment="1" applyProtection="1">
      <alignment horizontal="center" vertical="center" shrinkToFit="1"/>
      <protection locked="0"/>
    </xf>
    <xf numFmtId="0" fontId="46" fillId="2" borderId="14" xfId="2" applyFont="1" applyFill="1" applyBorder="1" applyAlignment="1">
      <alignment horizontal="center" vertical="center" wrapText="1"/>
    </xf>
    <xf numFmtId="0" fontId="46" fillId="2" borderId="15" xfId="2" applyFont="1" applyFill="1" applyBorder="1" applyAlignment="1">
      <alignment horizontal="center" vertical="center" wrapText="1"/>
    </xf>
    <xf numFmtId="0" fontId="46" fillId="2" borderId="13" xfId="2" applyFont="1" applyFill="1" applyBorder="1" applyAlignment="1">
      <alignment horizontal="center" vertical="center" wrapText="1"/>
    </xf>
    <xf numFmtId="0" fontId="36" fillId="0" borderId="1" xfId="0" applyFont="1" applyBorder="1" applyAlignment="1">
      <alignment horizontal="center" vertical="center" wrapText="1"/>
    </xf>
    <xf numFmtId="0" fontId="46" fillId="2" borderId="1" xfId="2" applyFont="1" applyFill="1" applyBorder="1" applyAlignment="1">
      <alignment horizontal="center" vertical="center"/>
    </xf>
    <xf numFmtId="0" fontId="36" fillId="0" borderId="1" xfId="0" applyFont="1" applyBorder="1" applyAlignment="1">
      <alignment horizontal="center" vertical="center"/>
    </xf>
    <xf numFmtId="0" fontId="50" fillId="2" borderId="1" xfId="2" applyFont="1" applyFill="1" applyBorder="1" applyAlignment="1">
      <alignment horizontal="center" vertical="center"/>
    </xf>
    <xf numFmtId="0" fontId="50" fillId="2" borderId="1" xfId="2" applyFont="1" applyFill="1" applyBorder="1" applyAlignment="1">
      <alignment horizontal="center" vertical="center" wrapText="1" shrinkToFit="1"/>
    </xf>
    <xf numFmtId="0" fontId="46" fillId="2" borderId="1" xfId="2" applyFont="1" applyFill="1" applyBorder="1" applyAlignment="1">
      <alignment horizontal="center" vertical="center" textRotation="255"/>
    </xf>
    <xf numFmtId="0" fontId="46" fillId="2" borderId="12" xfId="2" applyFont="1" applyFill="1" applyBorder="1" applyAlignment="1">
      <alignment horizontal="center" vertical="center" wrapText="1"/>
    </xf>
    <xf numFmtId="0" fontId="46" fillId="2" borderId="4" xfId="2" applyFont="1" applyFill="1" applyBorder="1" applyAlignment="1">
      <alignment horizontal="center" vertical="center"/>
    </xf>
    <xf numFmtId="0" fontId="46" fillId="2" borderId="13" xfId="2" applyFont="1" applyFill="1" applyBorder="1" applyAlignment="1">
      <alignment horizontal="center" vertical="center"/>
    </xf>
    <xf numFmtId="0" fontId="46" fillId="2" borderId="6" xfId="2" applyFont="1" applyFill="1" applyBorder="1" applyAlignment="1">
      <alignment horizontal="center" vertical="center" wrapText="1"/>
    </xf>
    <xf numFmtId="0" fontId="46" fillId="2" borderId="5" xfId="2" applyFont="1" applyFill="1" applyBorder="1" applyAlignment="1">
      <alignment horizontal="center" vertical="center" wrapText="1"/>
    </xf>
    <xf numFmtId="0" fontId="46" fillId="2" borderId="9" xfId="2" applyFont="1" applyFill="1" applyBorder="1" applyAlignment="1">
      <alignment horizontal="center" vertical="center" wrapText="1"/>
    </xf>
    <xf numFmtId="0" fontId="46" fillId="2" borderId="11" xfId="2" applyFont="1" applyFill="1" applyBorder="1" applyAlignment="1">
      <alignment horizontal="center" vertical="center" wrapText="1"/>
    </xf>
    <xf numFmtId="0" fontId="44" fillId="2" borderId="14" xfId="2" applyFont="1" applyFill="1" applyBorder="1" applyAlignment="1">
      <alignment horizontal="center" vertical="center" wrapText="1"/>
    </xf>
    <xf numFmtId="0" fontId="44" fillId="2" borderId="13" xfId="2" applyFont="1" applyFill="1" applyBorder="1" applyAlignment="1">
      <alignment horizontal="center" vertical="center" wrapText="1"/>
    </xf>
    <xf numFmtId="0" fontId="46" fillId="2" borderId="7" xfId="2" applyFont="1" applyFill="1" applyBorder="1" applyAlignment="1" applyProtection="1">
      <alignment horizontal="center" vertical="center"/>
      <protection locked="0"/>
    </xf>
    <xf numFmtId="0" fontId="46" fillId="2" borderId="5" xfId="2" applyFont="1" applyFill="1" applyBorder="1" applyAlignment="1" applyProtection="1">
      <alignment horizontal="center" vertical="center"/>
      <protection locked="0"/>
    </xf>
    <xf numFmtId="0" fontId="46" fillId="2" borderId="10" xfId="2" applyFont="1" applyFill="1" applyBorder="1" applyAlignment="1" applyProtection="1">
      <alignment horizontal="center" vertical="center"/>
      <protection locked="0"/>
    </xf>
    <xf numFmtId="0" fontId="46" fillId="2" borderId="11" xfId="2" applyFont="1" applyFill="1" applyBorder="1" applyAlignment="1" applyProtection="1">
      <alignment horizontal="center" vertical="center"/>
      <protection locked="0"/>
    </xf>
    <xf numFmtId="0" fontId="46" fillId="2" borderId="7" xfId="2" applyFont="1" applyFill="1" applyBorder="1" applyAlignment="1">
      <alignment horizontal="center" vertical="center" wrapText="1"/>
    </xf>
    <xf numFmtId="0" fontId="46" fillId="2" borderId="10" xfId="2" applyFont="1" applyFill="1" applyBorder="1" applyAlignment="1">
      <alignment horizontal="center" vertical="center" wrapText="1"/>
    </xf>
    <xf numFmtId="0" fontId="45" fillId="0" borderId="10" xfId="2" applyFont="1" applyBorder="1" applyAlignment="1">
      <alignment horizontal="left" vertical="center"/>
    </xf>
    <xf numFmtId="0" fontId="45" fillId="0" borderId="0" xfId="2" applyFont="1" applyAlignment="1">
      <alignment horizontal="left" vertical="center"/>
    </xf>
    <xf numFmtId="0" fontId="46" fillId="0" borderId="14" xfId="2" applyFont="1" applyBorder="1" applyAlignment="1">
      <alignment horizontal="left" vertical="center"/>
    </xf>
    <xf numFmtId="0" fontId="46" fillId="0" borderId="6" xfId="2" applyFont="1" applyBorder="1" applyAlignment="1">
      <alignment horizontal="center" vertical="center" wrapText="1" shrinkToFit="1"/>
    </xf>
    <xf numFmtId="0" fontId="36" fillId="0" borderId="5" xfId="0" applyFont="1" applyBorder="1" applyAlignment="1">
      <alignment horizontal="center" vertical="center" wrapText="1" shrinkToFit="1"/>
    </xf>
    <xf numFmtId="0" fontId="46" fillId="2" borderId="7" xfId="2" applyFont="1" applyFill="1" applyBorder="1" applyAlignment="1">
      <alignment horizontal="center" vertical="center" wrapText="1" shrinkToFit="1"/>
    </xf>
    <xf numFmtId="0" fontId="36" fillId="0" borderId="9" xfId="0" applyFont="1" applyBorder="1" applyAlignment="1">
      <alignment horizontal="center" vertical="center" wrapText="1" shrinkToFit="1"/>
    </xf>
    <xf numFmtId="0" fontId="36" fillId="0" borderId="10" xfId="0" applyFont="1" applyBorder="1" applyAlignment="1">
      <alignment horizontal="center" vertical="center" wrapText="1" shrinkToFit="1"/>
    </xf>
    <xf numFmtId="0" fontId="36" fillId="0" borderId="11" xfId="0" applyFont="1" applyBorder="1" applyAlignment="1">
      <alignment horizontal="center" vertical="center" wrapText="1" shrinkToFit="1"/>
    </xf>
    <xf numFmtId="176" fontId="46" fillId="0" borderId="6" xfId="2" applyNumberFormat="1" applyFont="1" applyBorder="1" applyAlignment="1">
      <alignment horizontal="center" vertical="center"/>
    </xf>
    <xf numFmtId="176" fontId="46" fillId="0" borderId="5" xfId="2" applyNumberFormat="1" applyFont="1" applyBorder="1" applyAlignment="1">
      <alignment horizontal="center" vertical="center"/>
    </xf>
    <xf numFmtId="0" fontId="36" fillId="0" borderId="9" xfId="0" applyFont="1" applyBorder="1" applyAlignment="1">
      <alignment horizontal="center" vertical="center"/>
    </xf>
    <xf numFmtId="0" fontId="36" fillId="0" borderId="11" xfId="0" applyFont="1" applyBorder="1" applyAlignment="1">
      <alignment horizontal="center" vertical="center"/>
    </xf>
    <xf numFmtId="0" fontId="46" fillId="0" borderId="13" xfId="2" applyFont="1" applyBorder="1" applyAlignment="1">
      <alignment horizontal="left" vertical="center"/>
    </xf>
    <xf numFmtId="0" fontId="46" fillId="2" borderId="2" xfId="2" applyFont="1" applyFill="1" applyBorder="1" applyAlignment="1">
      <alignment horizontal="center" vertical="center" wrapText="1"/>
    </xf>
    <xf numFmtId="0" fontId="46" fillId="2" borderId="8" xfId="2" applyFont="1" applyFill="1" applyBorder="1" applyAlignment="1">
      <alignment horizontal="center" vertical="center" wrapText="1"/>
    </xf>
    <xf numFmtId="0" fontId="46" fillId="0" borderId="9" xfId="2" applyFont="1" applyBorder="1" applyAlignment="1">
      <alignment horizontal="center" vertical="center" wrapText="1" shrinkToFit="1"/>
    </xf>
    <xf numFmtId="0" fontId="46" fillId="2" borderId="0" xfId="2" applyFont="1" applyFill="1" applyAlignment="1">
      <alignment horizontal="center" vertical="center" wrapText="1"/>
    </xf>
    <xf numFmtId="0" fontId="46" fillId="2" borderId="4" xfId="2" applyFont="1" applyFill="1" applyBorder="1" applyAlignment="1">
      <alignment horizontal="center" vertical="center" wrapText="1"/>
    </xf>
    <xf numFmtId="0" fontId="36" fillId="0" borderId="1" xfId="0" applyFont="1" applyBorder="1" applyAlignment="1">
      <alignment horizontal="center" vertical="center" textRotation="255"/>
    </xf>
    <xf numFmtId="0" fontId="46" fillId="0" borderId="48" xfId="2" applyFont="1" applyBorder="1" applyAlignment="1" applyProtection="1">
      <alignment horizontal="center" vertical="center" shrinkToFit="1"/>
      <protection locked="0"/>
    </xf>
    <xf numFmtId="0" fontId="13" fillId="0" borderId="10" xfId="2" applyFont="1" applyBorder="1" applyAlignment="1">
      <alignment horizontal="left" vertical="center"/>
    </xf>
    <xf numFmtId="0" fontId="46" fillId="0" borderId="9" xfId="2" applyFont="1" applyBorder="1" applyAlignment="1">
      <alignment horizontal="left" vertical="center"/>
    </xf>
    <xf numFmtId="0" fontId="46" fillId="0" borderId="10" xfId="2" applyFont="1" applyBorder="1" applyAlignment="1">
      <alignment horizontal="left" vertical="center"/>
    </xf>
    <xf numFmtId="0" fontId="46" fillId="0" borderId="11" xfId="2" applyFont="1" applyBorder="1" applyAlignment="1">
      <alignment horizontal="left" vertical="center"/>
    </xf>
    <xf numFmtId="0" fontId="46" fillId="0" borderId="11" xfId="2" applyFont="1" applyBorder="1" applyAlignment="1">
      <alignment horizontal="center" vertical="center" wrapText="1" shrinkToFit="1"/>
    </xf>
    <xf numFmtId="0" fontId="46" fillId="0" borderId="6" xfId="2" applyFont="1" applyBorder="1" applyAlignment="1">
      <alignment horizontal="left" vertical="center"/>
    </xf>
    <xf numFmtId="0" fontId="46" fillId="0" borderId="7" xfId="2" applyFont="1" applyBorder="1" applyAlignment="1">
      <alignment horizontal="left" vertical="center"/>
    </xf>
    <xf numFmtId="0" fontId="46" fillId="0" borderId="5" xfId="2" applyFont="1" applyBorder="1" applyAlignment="1">
      <alignment horizontal="left" vertical="center"/>
    </xf>
    <xf numFmtId="0" fontId="46" fillId="0" borderId="5" xfId="2" applyFont="1" applyBorder="1" applyAlignment="1">
      <alignment horizontal="center" vertical="center" wrapText="1" shrinkToFit="1"/>
    </xf>
    <xf numFmtId="0" fontId="46" fillId="2" borderId="12" xfId="2" applyFont="1" applyFill="1" applyBorder="1" applyAlignment="1">
      <alignment horizontal="center" vertical="center"/>
    </xf>
    <xf numFmtId="0" fontId="46" fillId="2" borderId="15" xfId="2" applyFont="1" applyFill="1" applyBorder="1" applyAlignment="1">
      <alignment horizontal="center" vertical="center"/>
    </xf>
    <xf numFmtId="0" fontId="36" fillId="0" borderId="13" xfId="0" applyFont="1" applyBorder="1" applyAlignment="1">
      <alignment horizontal="center" vertical="center"/>
    </xf>
    <xf numFmtId="178" fontId="46" fillId="0" borderId="2" xfId="2" applyNumberFormat="1" applyFont="1" applyBorder="1" applyAlignment="1" applyProtection="1">
      <alignment horizontal="center" vertical="center"/>
      <protection locked="0"/>
    </xf>
    <xf numFmtId="178" fontId="46" fillId="0" borderId="8" xfId="2" applyNumberFormat="1" applyFont="1" applyBorder="1" applyAlignment="1" applyProtection="1">
      <alignment horizontal="center" vertical="center"/>
      <protection locked="0"/>
    </xf>
    <xf numFmtId="0" fontId="12" fillId="2" borderId="12" xfId="2" applyFont="1" applyFill="1" applyBorder="1" applyAlignment="1">
      <alignment horizontal="center" vertical="center" textRotation="255"/>
    </xf>
    <xf numFmtId="0" fontId="12" fillId="2" borderId="15" xfId="2" applyFont="1" applyFill="1" applyBorder="1" applyAlignment="1">
      <alignment horizontal="center" vertical="center" textRotation="255"/>
    </xf>
    <xf numFmtId="0" fontId="12" fillId="2" borderId="13" xfId="2" applyFont="1" applyFill="1" applyBorder="1" applyAlignment="1">
      <alignment horizontal="center" vertical="center" textRotation="255"/>
    </xf>
    <xf numFmtId="0" fontId="12" fillId="2" borderId="13" xfId="2" applyFont="1" applyFill="1" applyBorder="1" applyAlignment="1">
      <alignment horizontal="center" vertical="center" wrapText="1"/>
    </xf>
    <xf numFmtId="0" fontId="12" fillId="2" borderId="13" xfId="2" applyFont="1" applyFill="1" applyBorder="1" applyAlignment="1" applyProtection="1">
      <alignment horizontal="center" vertical="center" wrapText="1"/>
      <protection locked="0"/>
    </xf>
    <xf numFmtId="0" fontId="12" fillId="2" borderId="1" xfId="2" applyFont="1" applyFill="1" applyBorder="1" applyAlignment="1" applyProtection="1">
      <alignment horizontal="center" vertical="center" wrapText="1"/>
      <protection locked="0"/>
    </xf>
    <xf numFmtId="0" fontId="12" fillId="0" borderId="2" xfId="2" applyFont="1" applyBorder="1" applyAlignment="1" applyProtection="1">
      <alignment horizontal="center" vertical="center"/>
      <protection locked="0"/>
    </xf>
    <xf numFmtId="0" fontId="12" fillId="0" borderId="8" xfId="2" applyFont="1" applyBorder="1" applyAlignment="1" applyProtection="1">
      <alignment horizontal="center" vertical="center"/>
      <protection locked="0"/>
    </xf>
    <xf numFmtId="176" fontId="15" fillId="0" borderId="1" xfId="2" applyNumberFormat="1" applyBorder="1" applyAlignment="1">
      <alignment horizontal="center" vertical="center" shrinkToFit="1"/>
    </xf>
    <xf numFmtId="178" fontId="12" fillId="0" borderId="2" xfId="2" applyNumberFormat="1" applyFont="1" applyBorder="1" applyAlignment="1" applyProtection="1">
      <alignment horizontal="center" vertical="center"/>
      <protection locked="0"/>
    </xf>
    <xf numFmtId="178" fontId="12" fillId="0" borderId="8" xfId="2" applyNumberFormat="1" applyFont="1" applyBorder="1" applyAlignment="1" applyProtection="1">
      <alignment horizontal="center" vertical="center"/>
      <protection locked="0"/>
    </xf>
    <xf numFmtId="0" fontId="15" fillId="0" borderId="2" xfId="2" applyBorder="1" applyAlignment="1">
      <alignment horizontal="center" vertical="center"/>
    </xf>
    <xf numFmtId="0" fontId="15" fillId="0" borderId="8" xfId="2" applyBorder="1" applyAlignment="1">
      <alignment horizontal="center" vertical="center"/>
    </xf>
    <xf numFmtId="0" fontId="12" fillId="2" borderId="9" xfId="2" applyFont="1" applyFill="1" applyBorder="1" applyAlignment="1">
      <alignment horizontal="center" vertical="center" wrapText="1"/>
    </xf>
    <xf numFmtId="0" fontId="12" fillId="2" borderId="10" xfId="2" applyFont="1" applyFill="1" applyBorder="1" applyAlignment="1">
      <alignment horizontal="center" vertical="center" wrapText="1"/>
    </xf>
    <xf numFmtId="0" fontId="12" fillId="2" borderId="3" xfId="2" applyFont="1" applyFill="1" applyBorder="1" applyAlignment="1">
      <alignment horizontal="center" vertical="center"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15" fillId="0" borderId="1" xfId="2" applyBorder="1" applyAlignment="1">
      <alignment horizontal="center" vertical="center"/>
    </xf>
    <xf numFmtId="0" fontId="12" fillId="2" borderId="2" xfId="2" applyFont="1" applyFill="1" applyBorder="1" applyAlignment="1">
      <alignment horizontal="center" vertical="center" wrapText="1"/>
    </xf>
    <xf numFmtId="0" fontId="15" fillId="0" borderId="2" xfId="2" applyBorder="1" applyAlignment="1">
      <alignment vertical="center"/>
    </xf>
    <xf numFmtId="0" fontId="28" fillId="0" borderId="3" xfId="0" applyFont="1" applyBorder="1">
      <alignment vertical="center"/>
    </xf>
    <xf numFmtId="0" fontId="28" fillId="0" borderId="8" xfId="0" applyFont="1" applyBorder="1">
      <alignment vertical="center"/>
    </xf>
    <xf numFmtId="0" fontId="12" fillId="2" borderId="14" xfId="2" applyFont="1" applyFill="1" applyBorder="1" applyAlignment="1">
      <alignment horizontal="center" vertical="center"/>
    </xf>
    <xf numFmtId="0" fontId="12" fillId="0" borderId="6" xfId="2" applyFont="1" applyBorder="1" applyAlignment="1">
      <alignment horizontal="left" vertical="center"/>
    </xf>
    <xf numFmtId="0" fontId="12" fillId="0" borderId="7" xfId="2" applyFont="1" applyBorder="1" applyAlignment="1">
      <alignment horizontal="left" vertical="center"/>
    </xf>
    <xf numFmtId="0" fontId="12" fillId="0" borderId="5" xfId="2" applyFont="1" applyBorder="1" applyAlignment="1">
      <alignment horizontal="left" vertical="center"/>
    </xf>
    <xf numFmtId="0" fontId="12" fillId="2" borderId="8" xfId="2" applyFont="1" applyFill="1" applyBorder="1" applyAlignment="1">
      <alignment horizontal="center" vertical="center"/>
    </xf>
    <xf numFmtId="0" fontId="12" fillId="0" borderId="1" xfId="2" applyFont="1" applyBorder="1" applyAlignment="1">
      <alignment horizontal="left" vertical="center" shrinkToFit="1"/>
    </xf>
    <xf numFmtId="0" fontId="28" fillId="0" borderId="9" xfId="0" applyFont="1" applyBorder="1" applyAlignment="1">
      <alignment horizontal="center" vertical="center" wrapText="1" shrinkToFit="1"/>
    </xf>
    <xf numFmtId="0" fontId="28" fillId="0" borderId="10" xfId="0" applyFont="1" applyBorder="1" applyAlignment="1">
      <alignment horizontal="center" vertical="center" wrapText="1" shrinkToFit="1"/>
    </xf>
    <xf numFmtId="0" fontId="28" fillId="0" borderId="11" xfId="0" applyFont="1" applyBorder="1" applyAlignment="1">
      <alignment horizontal="center" vertical="center" wrapText="1" shrinkToFit="1"/>
    </xf>
    <xf numFmtId="0" fontId="28" fillId="0" borderId="9" xfId="0" applyFont="1" applyBorder="1" applyAlignment="1">
      <alignment horizontal="center" vertical="center"/>
    </xf>
    <xf numFmtId="0" fontId="28" fillId="0" borderId="10" xfId="0" applyFont="1" applyBorder="1" applyAlignment="1">
      <alignment horizontal="center" vertical="center"/>
    </xf>
    <xf numFmtId="0" fontId="28" fillId="0" borderId="11" xfId="0" applyFont="1" applyBorder="1" applyAlignment="1">
      <alignment horizontal="center" vertical="center"/>
    </xf>
    <xf numFmtId="0" fontId="12" fillId="2" borderId="13" xfId="2" applyFont="1" applyFill="1" applyBorder="1" applyAlignment="1">
      <alignment horizontal="center" vertical="center"/>
    </xf>
    <xf numFmtId="0" fontId="12" fillId="0" borderId="9" xfId="2" applyFont="1" applyBorder="1" applyAlignment="1">
      <alignment horizontal="left" vertical="center"/>
    </xf>
    <xf numFmtId="0" fontId="12" fillId="0" borderId="10" xfId="2" applyFont="1" applyBorder="1" applyAlignment="1">
      <alignment horizontal="left" vertical="center"/>
    </xf>
    <xf numFmtId="0" fontId="12" fillId="0" borderId="11" xfId="2" applyFont="1" applyBorder="1" applyAlignment="1">
      <alignment horizontal="left" vertical="center"/>
    </xf>
    <xf numFmtId="0" fontId="12" fillId="2" borderId="8" xfId="2" applyFont="1" applyFill="1" applyBorder="1" applyAlignment="1">
      <alignment horizontal="center" vertical="center" wrapText="1"/>
    </xf>
    <xf numFmtId="0" fontId="12" fillId="0" borderId="6" xfId="2" applyFont="1" applyBorder="1" applyAlignment="1">
      <alignment horizontal="center" vertical="center" wrapText="1" shrinkToFit="1"/>
    </xf>
    <xf numFmtId="0" fontId="12" fillId="0" borderId="7" xfId="2" applyFont="1" applyBorder="1" applyAlignment="1">
      <alignment horizontal="center" vertical="center" wrapText="1" shrinkToFit="1"/>
    </xf>
    <xf numFmtId="0" fontId="12" fillId="0" borderId="5" xfId="2" applyFont="1" applyBorder="1" applyAlignment="1">
      <alignment horizontal="center" vertical="center" wrapText="1" shrinkToFit="1"/>
    </xf>
    <xf numFmtId="0" fontId="12" fillId="0" borderId="9" xfId="2" applyFont="1" applyBorder="1" applyAlignment="1">
      <alignment horizontal="center" vertical="center" wrapText="1" shrinkToFit="1"/>
    </xf>
    <xf numFmtId="0" fontId="12" fillId="0" borderId="10" xfId="2" applyFont="1" applyBorder="1" applyAlignment="1">
      <alignment horizontal="center" vertical="center" wrapText="1" shrinkToFit="1"/>
    </xf>
    <xf numFmtId="0" fontId="12" fillId="0" borderId="11" xfId="2" applyFont="1" applyBorder="1" applyAlignment="1">
      <alignment horizontal="center" vertical="center" wrapText="1" shrinkToFit="1"/>
    </xf>
    <xf numFmtId="0" fontId="15" fillId="0" borderId="3" xfId="2" applyBorder="1" applyAlignment="1">
      <alignment vertical="center"/>
    </xf>
    <xf numFmtId="176" fontId="15" fillId="0" borderId="2" xfId="2" applyNumberFormat="1" applyBorder="1" applyAlignment="1">
      <alignment horizontal="center" vertical="center" shrinkToFit="1"/>
    </xf>
    <xf numFmtId="176" fontId="15" fillId="0" borderId="8" xfId="2" applyNumberFormat="1" applyBorder="1" applyAlignment="1">
      <alignment horizontal="center" vertical="center" shrinkToFit="1"/>
    </xf>
    <xf numFmtId="176" fontId="15" fillId="0" borderId="2" xfId="2" applyNumberFormat="1" applyBorder="1" applyAlignment="1">
      <alignment horizontal="center" vertical="center"/>
    </xf>
    <xf numFmtId="176" fontId="15" fillId="0" borderId="8" xfId="2" applyNumberFormat="1" applyBorder="1" applyAlignment="1">
      <alignment horizontal="center" vertical="center"/>
    </xf>
    <xf numFmtId="0" fontId="15" fillId="0" borderId="8" xfId="2" applyBorder="1" applyAlignment="1">
      <alignment vertical="center"/>
    </xf>
    <xf numFmtId="176" fontId="15" fillId="0" borderId="1" xfId="2" applyNumberFormat="1" applyBorder="1" applyAlignment="1">
      <alignment horizontal="center" vertical="center"/>
    </xf>
    <xf numFmtId="0" fontId="15" fillId="0" borderId="3" xfId="2" applyBorder="1" applyAlignment="1">
      <alignment horizontal="center" vertical="center"/>
    </xf>
    <xf numFmtId="0" fontId="15" fillId="0" borderId="2" xfId="2" applyBorder="1" applyAlignment="1">
      <alignment horizontal="center" vertical="center" wrapText="1"/>
    </xf>
    <xf numFmtId="0" fontId="15" fillId="0" borderId="3" xfId="2" applyBorder="1" applyAlignment="1">
      <alignment horizontal="center" vertical="center" wrapText="1"/>
    </xf>
    <xf numFmtId="0" fontId="15" fillId="0" borderId="8" xfId="2" applyBorder="1" applyAlignment="1">
      <alignment horizontal="center" vertical="center" wrapText="1"/>
    </xf>
    <xf numFmtId="0" fontId="44" fillId="2" borderId="1" xfId="4" applyFont="1" applyFill="1" applyBorder="1" applyAlignment="1">
      <alignment horizontal="center" vertical="center"/>
    </xf>
    <xf numFmtId="0" fontId="46" fillId="0" borderId="2" xfId="4" applyFont="1" applyBorder="1" applyAlignment="1">
      <alignment horizontal="left" vertical="center" wrapText="1" shrinkToFit="1"/>
    </xf>
    <xf numFmtId="0" fontId="46" fillId="0" borderId="3" xfId="4" applyFont="1" applyBorder="1" applyAlignment="1">
      <alignment horizontal="left" vertical="center" wrapText="1" shrinkToFit="1"/>
    </xf>
    <xf numFmtId="0" fontId="46" fillId="0" borderId="8" xfId="4" applyFont="1" applyBorder="1" applyAlignment="1">
      <alignment horizontal="left" vertical="center" wrapText="1" shrinkToFit="1"/>
    </xf>
    <xf numFmtId="0" fontId="46" fillId="0" borderId="7" xfId="2" applyFont="1" applyBorder="1" applyAlignment="1" applyProtection="1">
      <alignment vertical="center" wrapText="1"/>
      <protection locked="0"/>
    </xf>
    <xf numFmtId="0" fontId="36" fillId="0" borderId="7" xfId="12" applyFont="1" applyBorder="1" applyAlignment="1">
      <alignment vertical="center" wrapText="1"/>
    </xf>
    <xf numFmtId="0" fontId="36" fillId="0" borderId="0" xfId="12" applyFont="1" applyAlignment="1">
      <alignment vertical="center" wrapText="1"/>
    </xf>
    <xf numFmtId="0" fontId="44" fillId="2" borderId="1" xfId="4" applyFont="1" applyFill="1" applyBorder="1" applyAlignment="1">
      <alignment horizontal="center" vertical="center" shrinkToFit="1"/>
    </xf>
    <xf numFmtId="0" fontId="46" fillId="0" borderId="1" xfId="4" applyFont="1" applyBorder="1" applyAlignment="1">
      <alignment horizontal="center" vertical="center" shrinkToFit="1"/>
    </xf>
    <xf numFmtId="0" fontId="54" fillId="2" borderId="1" xfId="2" applyFont="1" applyFill="1" applyBorder="1" applyAlignment="1">
      <alignment horizontal="center" vertical="center" shrinkToFit="1"/>
    </xf>
    <xf numFmtId="0" fontId="54" fillId="0" borderId="3" xfId="2" applyFont="1" applyBorder="1" applyAlignment="1" applyProtection="1">
      <alignment horizontal="center" vertical="center" shrinkToFit="1"/>
      <protection locked="0"/>
    </xf>
    <xf numFmtId="0" fontId="54" fillId="2" borderId="2" xfId="2" applyFont="1" applyFill="1" applyBorder="1" applyAlignment="1">
      <alignment horizontal="center" vertical="center" shrinkToFit="1"/>
    </xf>
    <xf numFmtId="0" fontId="54" fillId="2" borderId="3" xfId="2" applyFont="1" applyFill="1" applyBorder="1" applyAlignment="1">
      <alignment horizontal="center" vertical="center" shrinkToFit="1"/>
    </xf>
    <xf numFmtId="176" fontId="54" fillId="0" borderId="2" xfId="2" applyNumberFormat="1" applyFont="1" applyBorder="1" applyAlignment="1" applyProtection="1">
      <alignment horizontal="center" vertical="center" shrinkToFit="1"/>
      <protection locked="0"/>
    </xf>
    <xf numFmtId="176" fontId="54" fillId="0" borderId="3" xfId="2" applyNumberFormat="1" applyFont="1" applyBorder="1" applyAlignment="1" applyProtection="1">
      <alignment horizontal="center" vertical="center" shrinkToFit="1"/>
      <protection locked="0"/>
    </xf>
    <xf numFmtId="176" fontId="54" fillId="0" borderId="8" xfId="2" applyNumberFormat="1" applyFont="1" applyBorder="1" applyAlignment="1" applyProtection="1">
      <alignment horizontal="center" vertical="center" shrinkToFit="1"/>
      <protection locked="0"/>
    </xf>
    <xf numFmtId="0" fontId="54" fillId="2" borderId="8" xfId="2" applyFont="1" applyFill="1" applyBorder="1" applyAlignment="1">
      <alignment horizontal="center" vertical="center" shrinkToFit="1"/>
    </xf>
    <xf numFmtId="0" fontId="54" fillId="0" borderId="2" xfId="2" applyFont="1" applyBorder="1" applyAlignment="1" applyProtection="1">
      <alignment horizontal="center" vertical="center" shrinkToFit="1"/>
      <protection locked="0"/>
    </xf>
    <xf numFmtId="0" fontId="54" fillId="2" borderId="2" xfId="2" applyFont="1" applyFill="1" applyBorder="1" applyAlignment="1" applyProtection="1">
      <alignment horizontal="center" vertical="center" shrinkToFit="1"/>
      <protection locked="0"/>
    </xf>
    <xf numFmtId="0" fontId="54" fillId="2" borderId="8" xfId="2" applyFont="1" applyFill="1" applyBorder="1" applyAlignment="1" applyProtection="1">
      <alignment horizontal="center" vertical="center" shrinkToFit="1"/>
      <protection locked="0"/>
    </xf>
    <xf numFmtId="0" fontId="46" fillId="0" borderId="2" xfId="4" applyFont="1" applyBorder="1" applyAlignment="1">
      <alignment horizontal="center" vertical="center" shrinkToFit="1"/>
    </xf>
    <xf numFmtId="0" fontId="46" fillId="0" borderId="3" xfId="4" applyFont="1" applyBorder="1" applyAlignment="1">
      <alignment horizontal="center" vertical="center" shrinkToFit="1"/>
    </xf>
    <xf numFmtId="0" fontId="46" fillId="0" borderId="8" xfId="4" applyFont="1" applyBorder="1" applyAlignment="1">
      <alignment horizontal="center" vertical="center" shrinkToFit="1"/>
    </xf>
    <xf numFmtId="0" fontId="44" fillId="2" borderId="14" xfId="4" applyFont="1" applyFill="1" applyBorder="1" applyAlignment="1">
      <alignment horizontal="center" vertical="center" wrapText="1"/>
    </xf>
    <xf numFmtId="0" fontId="44" fillId="2" borderId="15" xfId="4" applyFont="1" applyFill="1" applyBorder="1" applyAlignment="1">
      <alignment horizontal="center" vertical="center" wrapText="1"/>
    </xf>
    <xf numFmtId="0" fontId="44" fillId="2" borderId="13" xfId="4" applyFont="1" applyFill="1" applyBorder="1" applyAlignment="1">
      <alignment horizontal="center" vertical="center" wrapText="1"/>
    </xf>
    <xf numFmtId="0" fontId="44" fillId="2" borderId="1" xfId="4" applyFont="1" applyFill="1" applyBorder="1" applyAlignment="1">
      <alignment horizontal="center" vertical="center" wrapText="1"/>
    </xf>
    <xf numFmtId="0" fontId="44" fillId="0" borderId="6" xfId="4" applyFont="1" applyBorder="1" applyAlignment="1">
      <alignment horizontal="left" vertical="top"/>
    </xf>
    <xf numFmtId="0" fontId="44" fillId="0" borderId="7" xfId="4" applyFont="1" applyBorder="1" applyAlignment="1">
      <alignment horizontal="left" vertical="top"/>
    </xf>
    <xf numFmtId="0" fontId="44" fillId="0" borderId="5" xfId="4" applyFont="1" applyBorder="1" applyAlignment="1">
      <alignment horizontal="left" vertical="top"/>
    </xf>
    <xf numFmtId="0" fontId="44" fillId="0" borderId="12" xfId="4" applyFont="1" applyBorder="1" applyAlignment="1">
      <alignment horizontal="left" vertical="top"/>
    </xf>
    <xf numFmtId="0" fontId="44" fillId="0" borderId="0" xfId="4" applyFont="1" applyAlignment="1">
      <alignment horizontal="left" vertical="top"/>
    </xf>
    <xf numFmtId="0" fontId="44" fillId="0" borderId="4" xfId="4" applyFont="1" applyBorder="1" applyAlignment="1">
      <alignment horizontal="left" vertical="top"/>
    </xf>
    <xf numFmtId="0" fontId="44" fillId="0" borderId="9" xfId="4" applyFont="1" applyBorder="1" applyAlignment="1">
      <alignment horizontal="left" vertical="top"/>
    </xf>
    <xf numFmtId="0" fontId="44" fillId="0" borderId="10" xfId="4" applyFont="1" applyBorder="1" applyAlignment="1">
      <alignment horizontal="left" vertical="top"/>
    </xf>
    <xf numFmtId="0" fontId="44" fillId="0" borderId="11" xfId="4" applyFont="1" applyBorder="1" applyAlignment="1">
      <alignment horizontal="left" vertical="top"/>
    </xf>
    <xf numFmtId="176" fontId="46" fillId="0" borderId="2" xfId="2" applyNumberFormat="1" applyFont="1" applyBorder="1" applyAlignment="1" applyProtection="1">
      <alignment horizontal="center" vertical="center" shrinkToFit="1"/>
      <protection locked="0"/>
    </xf>
    <xf numFmtId="176" fontId="46" fillId="0" borderId="3" xfId="2" applyNumberFormat="1" applyFont="1" applyBorder="1" applyAlignment="1" applyProtection="1">
      <alignment horizontal="center" vertical="center" shrinkToFit="1"/>
      <protection locked="0"/>
    </xf>
    <xf numFmtId="176" fontId="46" fillId="0" borderId="8" xfId="2" applyNumberFormat="1" applyFont="1" applyBorder="1" applyAlignment="1" applyProtection="1">
      <alignment horizontal="center" vertical="center" shrinkToFit="1"/>
      <protection locked="0"/>
    </xf>
    <xf numFmtId="0" fontId="44" fillId="2" borderId="2" xfId="4" applyFont="1" applyFill="1" applyBorder="1" applyAlignment="1">
      <alignment horizontal="center" vertical="center" wrapText="1"/>
    </xf>
    <xf numFmtId="0" fontId="44" fillId="2" borderId="8" xfId="4" applyFont="1" applyFill="1" applyBorder="1" applyAlignment="1">
      <alignment horizontal="center" vertical="center" wrapText="1"/>
    </xf>
    <xf numFmtId="0" fontId="44" fillId="2" borderId="2" xfId="4" applyFont="1" applyFill="1" applyBorder="1" applyAlignment="1">
      <alignment horizontal="center" vertical="center"/>
    </xf>
    <xf numFmtId="0" fontId="44" fillId="2" borderId="3" xfId="4" applyFont="1" applyFill="1" applyBorder="1" applyAlignment="1">
      <alignment horizontal="center" vertical="center"/>
    </xf>
    <xf numFmtId="0" fontId="44" fillId="2" borderId="8" xfId="4" applyFont="1" applyFill="1" applyBorder="1" applyAlignment="1">
      <alignment horizontal="center" vertical="center"/>
    </xf>
    <xf numFmtId="0" fontId="46" fillId="2" borderId="6" xfId="4" applyFont="1" applyFill="1" applyBorder="1" applyAlignment="1">
      <alignment horizontal="center"/>
    </xf>
    <xf numFmtId="0" fontId="46" fillId="2" borderId="7" xfId="4" applyFont="1" applyFill="1" applyBorder="1" applyAlignment="1">
      <alignment horizontal="center"/>
    </xf>
    <xf numFmtId="0" fontId="46" fillId="0" borderId="6" xfId="4" applyFont="1" applyBorder="1" applyAlignment="1">
      <alignment horizontal="left" vertical="center"/>
    </xf>
    <xf numFmtId="0" fontId="46" fillId="0" borderId="7" xfId="4" applyFont="1" applyBorder="1" applyAlignment="1">
      <alignment horizontal="left" vertical="center"/>
    </xf>
    <xf numFmtId="0" fontId="46" fillId="0" borderId="5" xfId="4" applyFont="1" applyBorder="1" applyAlignment="1">
      <alignment horizontal="left" vertical="center"/>
    </xf>
    <xf numFmtId="0" fontId="46" fillId="2" borderId="2" xfId="4" applyFont="1" applyFill="1" applyBorder="1" applyAlignment="1">
      <alignment horizontal="center" vertical="center"/>
    </xf>
    <xf numFmtId="0" fontId="46" fillId="2" borderId="8" xfId="4" applyFont="1" applyFill="1" applyBorder="1" applyAlignment="1">
      <alignment horizontal="center" vertical="center"/>
    </xf>
    <xf numFmtId="0" fontId="54" fillId="2" borderId="6" xfId="2" applyFont="1" applyFill="1" applyBorder="1" applyAlignment="1">
      <alignment horizontal="center" vertical="center" shrinkToFit="1"/>
    </xf>
    <xf numFmtId="0" fontId="54" fillId="2" borderId="7" xfId="2" applyFont="1" applyFill="1" applyBorder="1" applyAlignment="1">
      <alignment horizontal="center" vertical="center" shrinkToFit="1"/>
    </xf>
    <xf numFmtId="0" fontId="54" fillId="2" borderId="5" xfId="2" applyFont="1" applyFill="1" applyBorder="1" applyAlignment="1">
      <alignment horizontal="center" vertical="center" shrinkToFit="1"/>
    </xf>
    <xf numFmtId="0" fontId="54" fillId="2" borderId="9" xfId="2" applyFont="1" applyFill="1" applyBorder="1" applyAlignment="1">
      <alignment horizontal="center" vertical="center" shrinkToFit="1"/>
    </xf>
    <xf numFmtId="0" fontId="54" fillId="2" borderId="10" xfId="2" applyFont="1" applyFill="1" applyBorder="1" applyAlignment="1">
      <alignment horizontal="center" vertical="center" shrinkToFit="1"/>
    </xf>
    <xf numFmtId="0" fontId="54" fillId="2" borderId="11" xfId="2" applyFont="1" applyFill="1" applyBorder="1" applyAlignment="1">
      <alignment horizontal="center" vertical="center" shrinkToFit="1"/>
    </xf>
    <xf numFmtId="0" fontId="54" fillId="0" borderId="14" xfId="2" applyFont="1" applyBorder="1" applyAlignment="1">
      <alignment horizontal="center" vertical="center" wrapText="1" shrinkToFit="1"/>
    </xf>
    <xf numFmtId="0" fontId="36" fillId="0" borderId="9" xfId="11" applyBorder="1" applyAlignment="1">
      <alignment horizontal="center" vertical="center"/>
    </xf>
    <xf numFmtId="0" fontId="36" fillId="0" borderId="11" xfId="11" applyBorder="1" applyAlignment="1">
      <alignment horizontal="center" vertical="center"/>
    </xf>
    <xf numFmtId="176" fontId="55" fillId="0" borderId="6" xfId="2" applyNumberFormat="1" applyFont="1" applyBorder="1" applyAlignment="1">
      <alignment horizontal="center" vertical="center"/>
    </xf>
    <xf numFmtId="176" fontId="55" fillId="0" borderId="7" xfId="2" applyNumberFormat="1" applyFont="1" applyBorder="1" applyAlignment="1">
      <alignment horizontal="center" vertical="center"/>
    </xf>
    <xf numFmtId="176" fontId="55" fillId="0" borderId="5" xfId="2" applyNumberFormat="1" applyFont="1" applyBorder="1" applyAlignment="1">
      <alignment horizontal="center" vertical="center"/>
    </xf>
    <xf numFmtId="0" fontId="36" fillId="0" borderId="10" xfId="11" applyBorder="1" applyAlignment="1">
      <alignment horizontal="center" vertical="center"/>
    </xf>
    <xf numFmtId="0" fontId="46" fillId="2" borderId="9" xfId="4" applyFont="1" applyFill="1" applyBorder="1" applyAlignment="1">
      <alignment horizontal="center" vertical="center"/>
    </xf>
    <xf numFmtId="0" fontId="46" fillId="2" borderId="10" xfId="4" applyFont="1" applyFill="1" applyBorder="1" applyAlignment="1">
      <alignment horizontal="center" vertical="center"/>
    </xf>
    <xf numFmtId="0" fontId="46" fillId="0" borderId="9" xfId="4" applyFont="1" applyBorder="1" applyAlignment="1">
      <alignment horizontal="left" vertical="center"/>
    </xf>
    <xf numFmtId="0" fontId="46" fillId="0" borderId="10" xfId="4" applyFont="1" applyBorder="1" applyAlignment="1">
      <alignment horizontal="left" vertical="center"/>
    </xf>
    <xf numFmtId="0" fontId="46" fillId="0" borderId="11" xfId="4" applyFont="1" applyBorder="1" applyAlignment="1">
      <alignment horizontal="left" vertical="center"/>
    </xf>
    <xf numFmtId="0" fontId="46" fillId="0" borderId="2" xfId="4" applyFont="1" applyBorder="1" applyAlignment="1">
      <alignment horizontal="center" vertical="center" wrapText="1" shrinkToFit="1"/>
    </xf>
    <xf numFmtId="0" fontId="54" fillId="0" borderId="13" xfId="2" applyFont="1" applyBorder="1" applyAlignment="1">
      <alignment horizontal="center" vertical="center" wrapText="1" shrinkToFit="1"/>
    </xf>
    <xf numFmtId="0" fontId="44" fillId="0" borderId="13" xfId="4" applyFont="1" applyBorder="1" applyAlignment="1">
      <alignment horizontal="center" vertical="center" wrapText="1"/>
    </xf>
    <xf numFmtId="0" fontId="44" fillId="0" borderId="1" xfId="4" applyFont="1" applyBorder="1" applyAlignment="1">
      <alignment horizontal="center" vertical="center" wrapText="1"/>
    </xf>
    <xf numFmtId="0" fontId="44" fillId="0" borderId="1" xfId="4" applyFont="1" applyBorder="1" applyAlignment="1">
      <alignment horizontal="center" vertical="center"/>
    </xf>
    <xf numFmtId="178" fontId="18" fillId="0" borderId="0" xfId="4" applyNumberFormat="1" applyFont="1" applyAlignment="1">
      <alignment horizontal="center" vertical="center" shrinkToFit="1"/>
    </xf>
    <xf numFmtId="178" fontId="18" fillId="0" borderId="4" xfId="4" applyNumberFormat="1" applyFont="1" applyBorder="1" applyAlignment="1">
      <alignment horizontal="center" vertical="center" shrinkToFit="1"/>
    </xf>
    <xf numFmtId="178" fontId="18" fillId="0" borderId="6" xfId="4" applyNumberFormat="1" applyFont="1" applyBorder="1" applyAlignment="1">
      <alignment horizontal="center" vertical="center" shrinkToFit="1"/>
    </xf>
    <xf numFmtId="178" fontId="18" fillId="0" borderId="7" xfId="4" applyNumberFormat="1" applyFont="1" applyBorder="1" applyAlignment="1">
      <alignment horizontal="center" vertical="center" shrinkToFit="1"/>
    </xf>
    <xf numFmtId="178" fontId="18" fillId="0" borderId="5" xfId="4" applyNumberFormat="1" applyFont="1" applyBorder="1" applyAlignment="1">
      <alignment horizontal="center" vertical="center" shrinkToFit="1"/>
    </xf>
    <xf numFmtId="178" fontId="18" fillId="0" borderId="12" xfId="4" applyNumberFormat="1" applyFont="1" applyBorder="1" applyAlignment="1">
      <alignment horizontal="center" vertical="center" shrinkToFit="1"/>
    </xf>
    <xf numFmtId="178" fontId="18" fillId="0" borderId="9" xfId="4" applyNumberFormat="1" applyFont="1" applyBorder="1" applyAlignment="1">
      <alignment horizontal="center" vertical="center" shrinkToFit="1"/>
    </xf>
    <xf numFmtId="178" fontId="18" fillId="0" borderId="10" xfId="4" applyNumberFormat="1" applyFont="1" applyBorder="1" applyAlignment="1">
      <alignment horizontal="center" vertical="center" shrinkToFit="1"/>
    </xf>
    <xf numFmtId="178" fontId="18" fillId="0" borderId="11" xfId="4" applyNumberFormat="1" applyFont="1" applyBorder="1" applyAlignment="1">
      <alignment horizontal="center" vertical="center" shrinkToFit="1"/>
    </xf>
    <xf numFmtId="0" fontId="46" fillId="3" borderId="2" xfId="4" applyFont="1" applyFill="1" applyBorder="1" applyAlignment="1">
      <alignment horizontal="center" vertical="center"/>
    </xf>
    <xf numFmtId="0" fontId="46" fillId="3" borderId="3" xfId="4" applyFont="1" applyFill="1" applyBorder="1" applyAlignment="1">
      <alignment horizontal="center" vertical="center"/>
    </xf>
    <xf numFmtId="0" fontId="46" fillId="3" borderId="8" xfId="4" applyFont="1" applyFill="1" applyBorder="1" applyAlignment="1">
      <alignment horizontal="center" vertical="center"/>
    </xf>
    <xf numFmtId="0" fontId="46" fillId="0" borderId="2" xfId="4" applyFont="1" applyBorder="1" applyAlignment="1">
      <alignment horizontal="left" vertical="center" shrinkToFit="1"/>
    </xf>
    <xf numFmtId="0" fontId="46" fillId="0" borderId="3" xfId="4" applyFont="1" applyBorder="1" applyAlignment="1">
      <alignment horizontal="left" vertical="center" shrinkToFit="1"/>
    </xf>
    <xf numFmtId="0" fontId="46" fillId="0" borderId="8" xfId="4" applyFont="1" applyBorder="1" applyAlignment="1">
      <alignment horizontal="left" vertical="center" shrinkToFit="1"/>
    </xf>
    <xf numFmtId="0" fontId="46" fillId="3" borderId="14" xfId="4" applyFont="1" applyFill="1" applyBorder="1" applyAlignment="1">
      <alignment horizontal="center"/>
    </xf>
    <xf numFmtId="0" fontId="46" fillId="0" borderId="14" xfId="4" applyFont="1" applyBorder="1">
      <alignment vertical="center"/>
    </xf>
    <xf numFmtId="0" fontId="12" fillId="0" borderId="6" xfId="4" applyFont="1" applyBorder="1" applyAlignment="1">
      <alignment horizontal="center" vertical="center" shrinkToFit="1"/>
    </xf>
    <xf numFmtId="0" fontId="12" fillId="0" borderId="7" xfId="4" applyFont="1" applyBorder="1" applyAlignment="1">
      <alignment horizontal="center" vertical="center" shrinkToFit="1"/>
    </xf>
    <xf numFmtId="0" fontId="12" fillId="0" borderId="5" xfId="4" applyFont="1" applyBorder="1" applyAlignment="1">
      <alignment horizontal="center" vertical="center" shrinkToFit="1"/>
    </xf>
    <xf numFmtId="0" fontId="46" fillId="3" borderId="13" xfId="4" applyFont="1" applyFill="1" applyBorder="1" applyAlignment="1">
      <alignment horizontal="center" vertical="center"/>
    </xf>
    <xf numFmtId="0" fontId="46" fillId="0" borderId="13" xfId="4" applyFont="1" applyBorder="1">
      <alignment vertical="center"/>
    </xf>
    <xf numFmtId="0" fontId="44" fillId="0" borderId="2" xfId="4" applyFont="1" applyBorder="1" applyAlignment="1">
      <alignment horizontal="center" vertical="center" wrapText="1" shrinkToFit="1"/>
    </xf>
    <xf numFmtId="0" fontId="44" fillId="0" borderId="3" xfId="4" applyFont="1" applyBorder="1" applyAlignment="1">
      <alignment horizontal="center" vertical="center" shrinkToFit="1"/>
    </xf>
    <xf numFmtId="0" fontId="44" fillId="0" borderId="8" xfId="4" applyFont="1" applyBorder="1" applyAlignment="1">
      <alignment horizontal="center" vertical="center" shrinkToFit="1"/>
    </xf>
    <xf numFmtId="0" fontId="12" fillId="0" borderId="9" xfId="4" applyFont="1" applyBorder="1" applyAlignment="1">
      <alignment horizontal="center" vertical="center" shrinkToFit="1"/>
    </xf>
    <xf numFmtId="0" fontId="12" fillId="0" borderId="10" xfId="4" applyFont="1" applyBorder="1" applyAlignment="1">
      <alignment horizontal="center" vertical="center" shrinkToFit="1"/>
    </xf>
    <xf numFmtId="0" fontId="12" fillId="0" borderId="11" xfId="4" applyFont="1" applyBorder="1" applyAlignment="1">
      <alignment horizontal="center" vertical="center" shrinkToFit="1"/>
    </xf>
    <xf numFmtId="0" fontId="46" fillId="3" borderId="1" xfId="4" applyFont="1" applyFill="1" applyBorder="1" applyAlignment="1">
      <alignment horizontal="center" vertical="center"/>
    </xf>
    <xf numFmtId="0" fontId="46" fillId="0" borderId="1" xfId="4" applyFont="1" applyBorder="1" applyAlignment="1">
      <alignment horizontal="left" vertical="center" shrinkToFit="1"/>
    </xf>
    <xf numFmtId="0" fontId="54" fillId="3" borderId="6" xfId="2" applyFont="1" applyFill="1" applyBorder="1" applyAlignment="1">
      <alignment horizontal="center" vertical="center" shrinkToFit="1"/>
    </xf>
    <xf numFmtId="0" fontId="54" fillId="3" borderId="7" xfId="2" applyFont="1" applyFill="1" applyBorder="1" applyAlignment="1">
      <alignment horizontal="center" vertical="center" shrinkToFit="1"/>
    </xf>
    <xf numFmtId="0" fontId="54" fillId="3" borderId="5" xfId="2" applyFont="1" applyFill="1" applyBorder="1" applyAlignment="1">
      <alignment horizontal="center" vertical="center" shrinkToFit="1"/>
    </xf>
    <xf numFmtId="0" fontId="54" fillId="3" borderId="9" xfId="2" applyFont="1" applyFill="1" applyBorder="1" applyAlignment="1">
      <alignment horizontal="center" vertical="center" shrinkToFit="1"/>
    </xf>
    <xf numFmtId="0" fontId="54" fillId="3" borderId="10" xfId="2" applyFont="1" applyFill="1" applyBorder="1" applyAlignment="1">
      <alignment horizontal="center" vertical="center" shrinkToFit="1"/>
    </xf>
    <xf numFmtId="0" fontId="54" fillId="3" borderId="11" xfId="2" applyFont="1" applyFill="1" applyBorder="1" applyAlignment="1">
      <alignment horizontal="center" vertical="center" shrinkToFit="1"/>
    </xf>
    <xf numFmtId="0" fontId="12" fillId="3" borderId="6" xfId="4" applyFont="1" applyFill="1" applyBorder="1" applyAlignment="1">
      <alignment horizontal="center" vertical="center" shrinkToFit="1"/>
    </xf>
    <xf numFmtId="0" fontId="12" fillId="3" borderId="5" xfId="4" applyFont="1" applyFill="1" applyBorder="1" applyAlignment="1">
      <alignment horizontal="center" vertical="center" shrinkToFit="1"/>
    </xf>
    <xf numFmtId="0" fontId="28" fillId="0" borderId="9" xfId="0" applyFont="1" applyBorder="1" applyAlignment="1">
      <alignment horizontal="center" vertical="center" shrinkToFit="1"/>
    </xf>
    <xf numFmtId="0" fontId="28" fillId="0" borderId="11" xfId="0" applyFont="1" applyBorder="1" applyAlignment="1">
      <alignment horizontal="center" vertical="center"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0" fontId="28" fillId="0" borderId="9" xfId="1" applyFont="1" applyBorder="1" applyAlignment="1">
      <alignment horizontal="center" vertical="center"/>
    </xf>
    <xf numFmtId="0" fontId="28" fillId="0" borderId="10" xfId="1" applyFont="1" applyBorder="1" applyAlignment="1">
      <alignment horizontal="center" vertical="center"/>
    </xf>
    <xf numFmtId="0" fontId="28" fillId="0" borderId="11" xfId="1" applyFont="1" applyBorder="1" applyAlignment="1">
      <alignment horizontal="center" vertical="center"/>
    </xf>
    <xf numFmtId="0" fontId="12" fillId="3" borderId="1" xfId="4" applyFont="1" applyFill="1" applyBorder="1" applyAlignment="1">
      <alignment horizontal="center" vertical="center"/>
    </xf>
    <xf numFmtId="0" fontId="12" fillId="0" borderId="1" xfId="4" applyFont="1" applyBorder="1" applyAlignment="1">
      <alignment horizontal="left" vertical="center" shrinkToFit="1"/>
    </xf>
    <xf numFmtId="0" fontId="12" fillId="0" borderId="1" xfId="2" applyFont="1" applyBorder="1" applyAlignment="1" applyProtection="1">
      <alignment horizontal="center" vertical="center" shrinkToFit="1"/>
      <protection locked="0"/>
    </xf>
    <xf numFmtId="0" fontId="12" fillId="3" borderId="2" xfId="4" applyFont="1" applyFill="1" applyBorder="1" applyAlignment="1">
      <alignment horizontal="center" vertical="center"/>
    </xf>
    <xf numFmtId="0" fontId="12" fillId="3" borderId="8" xfId="4" applyFont="1" applyFill="1" applyBorder="1" applyAlignment="1">
      <alignment horizontal="center" vertical="center"/>
    </xf>
    <xf numFmtId="0" fontId="12" fillId="0" borderId="2" xfId="4" applyFont="1" applyBorder="1" applyAlignment="1">
      <alignment horizontal="center" vertical="center" shrinkToFit="1"/>
    </xf>
    <xf numFmtId="0" fontId="12" fillId="0" borderId="8" xfId="4" applyFont="1" applyBorder="1" applyAlignment="1">
      <alignment horizontal="center" vertical="center" shrinkToFit="1"/>
    </xf>
    <xf numFmtId="0" fontId="12" fillId="3" borderId="3" xfId="4" applyFont="1" applyFill="1" applyBorder="1" applyAlignment="1">
      <alignment horizontal="center" vertical="center"/>
    </xf>
    <xf numFmtId="0" fontId="8" fillId="0" borderId="0" xfId="2" applyFont="1" applyAlignment="1">
      <alignment horizontal="left" vertical="center"/>
    </xf>
    <xf numFmtId="0" fontId="7" fillId="2" borderId="6" xfId="2" applyFont="1" applyFill="1" applyBorder="1" applyAlignment="1">
      <alignment horizontal="center" vertical="center"/>
    </xf>
    <xf numFmtId="0" fontId="7" fillId="2" borderId="7" xfId="2" applyFont="1" applyFill="1" applyBorder="1" applyAlignment="1">
      <alignment horizontal="center" vertical="center"/>
    </xf>
    <xf numFmtId="0" fontId="7" fillId="2" borderId="5" xfId="2" applyFont="1" applyFill="1" applyBorder="1" applyAlignment="1">
      <alignment horizontal="center"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7" fillId="2" borderId="2" xfId="2" applyFont="1" applyFill="1" applyBorder="1" applyAlignment="1">
      <alignment horizontal="center" vertical="center"/>
    </xf>
    <xf numFmtId="0" fontId="7" fillId="2" borderId="3" xfId="2" applyFont="1" applyFill="1" applyBorder="1" applyAlignment="1">
      <alignment horizontal="center" vertical="center"/>
    </xf>
    <xf numFmtId="0" fontId="7" fillId="2" borderId="8" xfId="2" applyFont="1" applyFill="1" applyBorder="1" applyAlignment="1">
      <alignment horizontal="center" vertical="center"/>
    </xf>
    <xf numFmtId="0" fontId="9" fillId="0" borderId="6" xfId="2" applyFont="1" applyBorder="1" applyAlignment="1">
      <alignment horizontal="center" vertical="center" wrapText="1" shrinkToFit="1"/>
    </xf>
    <xf numFmtId="0" fontId="9" fillId="0" borderId="7" xfId="2" applyFont="1" applyBorder="1" applyAlignment="1">
      <alignment horizontal="center" vertical="center" wrapText="1" shrinkToFit="1"/>
    </xf>
    <xf numFmtId="0" fontId="9" fillId="0" borderId="5" xfId="2" applyFont="1" applyBorder="1" applyAlignment="1">
      <alignment horizontal="center" vertical="center" wrapText="1" shrinkToFit="1"/>
    </xf>
    <xf numFmtId="177" fontId="7" fillId="0" borderId="6" xfId="2" applyNumberFormat="1" applyFont="1" applyBorder="1" applyAlignment="1">
      <alignment horizontal="center" vertical="center" wrapText="1" shrinkToFit="1"/>
    </xf>
    <xf numFmtId="177" fontId="7" fillId="0" borderId="7" xfId="2" applyNumberFormat="1" applyFont="1" applyBorder="1" applyAlignment="1">
      <alignment horizontal="center" vertical="center" wrapText="1" shrinkToFit="1"/>
    </xf>
    <xf numFmtId="177" fontId="7" fillId="0" borderId="5" xfId="2" applyNumberFormat="1" applyFont="1" applyBorder="1" applyAlignment="1">
      <alignment horizontal="center" vertical="center" wrapText="1" shrinkToFit="1"/>
    </xf>
    <xf numFmtId="177" fontId="7" fillId="0" borderId="9" xfId="2" applyNumberFormat="1" applyFont="1" applyBorder="1" applyAlignment="1">
      <alignment horizontal="center" vertical="center" wrapText="1" shrinkToFit="1"/>
    </xf>
    <xf numFmtId="177" fontId="7" fillId="0" borderId="10" xfId="2" applyNumberFormat="1" applyFont="1" applyBorder="1" applyAlignment="1">
      <alignment horizontal="center" vertical="center" wrapText="1" shrinkToFit="1"/>
    </xf>
    <xf numFmtId="177" fontId="7" fillId="0" borderId="11" xfId="2" applyNumberFormat="1" applyFont="1" applyBorder="1" applyAlignment="1">
      <alignment horizontal="center" vertical="center" wrapText="1" shrinkToFit="1"/>
    </xf>
    <xf numFmtId="0" fontId="7" fillId="2" borderId="14" xfId="2" applyFont="1" applyFill="1" applyBorder="1" applyAlignment="1">
      <alignment vertical="center" textRotation="255"/>
    </xf>
    <xf numFmtId="0" fontId="7" fillId="2" borderId="15" xfId="2" applyFont="1" applyFill="1" applyBorder="1" applyAlignment="1">
      <alignment vertical="center" textRotation="255"/>
    </xf>
    <xf numFmtId="0" fontId="7" fillId="2" borderId="13" xfId="2" applyFont="1" applyFill="1" applyBorder="1" applyAlignment="1">
      <alignment vertical="center" textRotation="255"/>
    </xf>
    <xf numFmtId="0" fontId="17" fillId="0" borderId="6" xfId="2" applyFont="1" applyBorder="1" applyAlignment="1" applyProtection="1">
      <alignment horizontal="center"/>
      <protection locked="0"/>
    </xf>
    <xf numFmtId="0" fontId="17" fillId="0" borderId="7" xfId="2" applyFont="1" applyBorder="1" applyAlignment="1" applyProtection="1">
      <alignment horizontal="center"/>
      <protection locked="0"/>
    </xf>
    <xf numFmtId="0" fontId="17" fillId="0" borderId="5" xfId="2" applyFont="1" applyBorder="1" applyAlignment="1" applyProtection="1">
      <alignment horizontal="center"/>
      <protection locked="0"/>
    </xf>
    <xf numFmtId="0" fontId="7" fillId="0" borderId="10" xfId="2" applyFont="1" applyBorder="1" applyAlignment="1" applyProtection="1">
      <alignment horizontal="left" vertical="center" wrapText="1"/>
      <protection locked="0"/>
    </xf>
    <xf numFmtId="0" fontId="7" fillId="0" borderId="11" xfId="2" applyFont="1" applyBorder="1" applyAlignment="1" applyProtection="1">
      <alignment horizontal="left" vertical="center" wrapText="1"/>
      <protection locked="0"/>
    </xf>
    <xf numFmtId="0" fontId="7" fillId="2" borderId="9" xfId="2" applyFont="1" applyFill="1" applyBorder="1" applyAlignment="1">
      <alignment horizontal="center" vertical="center"/>
    </xf>
    <xf numFmtId="0" fontId="7" fillId="2" borderId="10" xfId="2" applyFont="1" applyFill="1" applyBorder="1" applyAlignment="1">
      <alignment horizontal="center" vertical="center"/>
    </xf>
    <xf numFmtId="0" fontId="7" fillId="2" borderId="11" xfId="2" applyFont="1" applyFill="1" applyBorder="1" applyAlignment="1">
      <alignment horizontal="center"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7" fillId="2" borderId="2" xfId="2" applyFont="1" applyFill="1" applyBorder="1" applyAlignment="1">
      <alignment horizontal="center" vertical="center" wrapText="1"/>
    </xf>
    <xf numFmtId="0" fontId="7" fillId="2" borderId="3" xfId="2" applyFont="1" applyFill="1" applyBorder="1" applyAlignment="1">
      <alignment horizontal="center" vertical="center" wrapText="1"/>
    </xf>
    <xf numFmtId="0" fontId="7" fillId="2" borderId="8" xfId="2" applyFont="1" applyFill="1" applyBorder="1" applyAlignment="1">
      <alignment horizontal="center" vertical="center" wrapText="1"/>
    </xf>
    <xf numFmtId="0" fontId="9" fillId="0" borderId="9" xfId="2" applyFont="1" applyBorder="1" applyAlignment="1">
      <alignment horizontal="center" vertical="center" wrapText="1" shrinkToFit="1"/>
    </xf>
    <xf numFmtId="0" fontId="9" fillId="0" borderId="10" xfId="2" applyFont="1" applyBorder="1" applyAlignment="1">
      <alignment horizontal="center" vertical="center" wrapText="1" shrinkToFit="1"/>
    </xf>
    <xf numFmtId="0" fontId="9" fillId="0" borderId="11" xfId="2" applyFont="1" applyBorder="1" applyAlignment="1">
      <alignment horizontal="center" vertical="center" wrapText="1" shrinkToFit="1"/>
    </xf>
    <xf numFmtId="0" fontId="7" fillId="0" borderId="12" xfId="2" applyFont="1" applyBorder="1" applyAlignment="1" applyProtection="1">
      <alignment horizontal="center" vertical="center"/>
      <protection locked="0"/>
    </xf>
    <xf numFmtId="0" fontId="7" fillId="0" borderId="0" xfId="2" applyFont="1" applyAlignment="1" applyProtection="1">
      <alignment horizontal="center" vertical="center"/>
      <protection locked="0"/>
    </xf>
    <xf numFmtId="0" fontId="7" fillId="0" borderId="4" xfId="2" applyFont="1" applyBorder="1" applyAlignment="1" applyProtection="1">
      <alignment horizontal="center" vertical="center"/>
      <protection locked="0"/>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18" fillId="0" borderId="12" xfId="2" applyFont="1" applyBorder="1" applyAlignment="1" applyProtection="1">
      <alignment horizontal="left" vertical="center" shrinkToFit="1"/>
      <protection locked="0"/>
    </xf>
    <xf numFmtId="0" fontId="18" fillId="0" borderId="0" xfId="2" applyFont="1" applyAlignment="1" applyProtection="1">
      <alignment horizontal="left" vertical="center" shrinkToFit="1"/>
      <protection locked="0"/>
    </xf>
    <xf numFmtId="0" fontId="18" fillId="0" borderId="4" xfId="2" applyFont="1" applyBorder="1" applyAlignment="1" applyProtection="1">
      <alignment horizontal="left" vertical="center" shrinkToFit="1"/>
      <protection locked="0"/>
    </xf>
    <xf numFmtId="0" fontId="44" fillId="0" borderId="9" xfId="2" applyFont="1" applyBorder="1" applyAlignment="1" applyProtection="1">
      <alignment horizontal="left" vertical="center" shrinkToFit="1"/>
      <protection locked="0"/>
    </xf>
    <xf numFmtId="0" fontId="44" fillId="0" borderId="10" xfId="2" applyFont="1" applyBorder="1" applyAlignment="1" applyProtection="1">
      <alignment horizontal="left" vertical="center" shrinkToFit="1"/>
      <protection locked="0"/>
    </xf>
    <xf numFmtId="0" fontId="44" fillId="0" borderId="11" xfId="2" applyFont="1" applyBorder="1" applyAlignment="1" applyProtection="1">
      <alignment horizontal="left" vertical="center" shrinkToFit="1"/>
      <protection locked="0"/>
    </xf>
    <xf numFmtId="0" fontId="18" fillId="0" borderId="1" xfId="2" applyFont="1" applyBorder="1" applyAlignment="1" applyProtection="1">
      <alignment horizontal="center" vertical="center" wrapText="1"/>
      <protection locked="0"/>
    </xf>
    <xf numFmtId="0" fontId="44" fillId="2" borderId="1" xfId="2" applyFont="1" applyFill="1" applyBorder="1" applyAlignment="1" applyProtection="1">
      <alignment horizontal="center" vertical="center" wrapText="1" shrinkToFit="1"/>
      <protection locked="0"/>
    </xf>
    <xf numFmtId="0" fontId="44" fillId="2" borderId="1" xfId="2" applyFont="1" applyFill="1" applyBorder="1" applyAlignment="1" applyProtection="1">
      <alignment horizontal="center" vertical="center" shrinkToFit="1"/>
      <protection locked="0"/>
    </xf>
    <xf numFmtId="0" fontId="18" fillId="0" borderId="7" xfId="2" applyFont="1" applyBorder="1" applyAlignment="1" applyProtection="1">
      <alignment horizontal="center" vertical="center" shrinkToFit="1"/>
      <protection locked="0"/>
    </xf>
    <xf numFmtId="0" fontId="18" fillId="0" borderId="0" xfId="2" applyFont="1" applyAlignment="1" applyProtection="1">
      <alignment horizontal="center" vertical="center" shrinkToFit="1"/>
      <protection locked="0"/>
    </xf>
    <xf numFmtId="0" fontId="18" fillId="0" borderId="4" xfId="2" applyFont="1" applyBorder="1" applyAlignment="1" applyProtection="1">
      <alignment horizontal="center" vertical="center" shrinkToFit="1"/>
      <protection locked="0"/>
    </xf>
    <xf numFmtId="0" fontId="18" fillId="0" borderId="10" xfId="2" applyFont="1" applyBorder="1" applyAlignment="1" applyProtection="1">
      <alignment horizontal="center" vertical="center" shrinkToFit="1"/>
      <protection locked="0"/>
    </xf>
    <xf numFmtId="0" fontId="18" fillId="0" borderId="11" xfId="2" applyFont="1" applyBorder="1" applyAlignment="1" applyProtection="1">
      <alignment horizontal="center" vertical="center" shrinkToFit="1"/>
      <protection locked="0"/>
    </xf>
    <xf numFmtId="0" fontId="18" fillId="0" borderId="14" xfId="2" applyFont="1" applyBorder="1" applyAlignment="1" applyProtection="1">
      <alignment horizontal="left" vertical="center" shrinkToFit="1"/>
      <protection locked="0"/>
    </xf>
    <xf numFmtId="0" fontId="18" fillId="2" borderId="14" xfId="2" applyFont="1" applyFill="1" applyBorder="1" applyAlignment="1" applyProtection="1">
      <alignment horizontal="center" vertical="center" wrapText="1"/>
      <protection locked="0"/>
    </xf>
    <xf numFmtId="0" fontId="18" fillId="2" borderId="15" xfId="2" applyFont="1" applyFill="1" applyBorder="1" applyAlignment="1" applyProtection="1">
      <alignment horizontal="center" vertical="center" wrapText="1"/>
      <protection locked="0"/>
    </xf>
    <xf numFmtId="0" fontId="18" fillId="2" borderId="1" xfId="2" applyFont="1" applyFill="1" applyBorder="1" applyAlignment="1" applyProtection="1">
      <alignment horizontal="center" vertical="center" wrapText="1"/>
      <protection locked="0"/>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0" fontId="26" fillId="0" borderId="1" xfId="2"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0" xfId="2" applyFont="1" applyFill="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shrinkToFit="1"/>
      <protection locked="0"/>
    </xf>
    <xf numFmtId="0" fontId="18" fillId="0" borderId="3"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2" fillId="0" borderId="2" xfId="2" applyFont="1" applyBorder="1" applyAlignment="1" applyProtection="1">
      <alignment horizontal="center" vertical="center" shrinkToFit="1"/>
      <protection locked="0"/>
    </xf>
    <xf numFmtId="0" fontId="12" fillId="0" borderId="3" xfId="2" applyFont="1" applyBorder="1" applyAlignment="1" applyProtection="1">
      <alignment horizontal="center" vertical="center" shrinkToFit="1"/>
      <protection locked="0"/>
    </xf>
    <xf numFmtId="0" fontId="12" fillId="0" borderId="8" xfId="2" applyFont="1" applyBorder="1" applyAlignment="1" applyProtection="1">
      <alignment horizontal="center" vertical="center" shrinkToFit="1"/>
      <protection locked="0"/>
    </xf>
    <xf numFmtId="0" fontId="12" fillId="2" borderId="14" xfId="2" applyFont="1" applyFill="1" applyBorder="1" applyAlignment="1">
      <alignment vertical="center" textRotation="255"/>
    </xf>
    <xf numFmtId="0" fontId="12" fillId="2" borderId="15" xfId="2" applyFont="1" applyFill="1" applyBorder="1" applyAlignment="1">
      <alignment vertical="center" textRotation="255"/>
    </xf>
    <xf numFmtId="0" fontId="26" fillId="0" borderId="6" xfId="2" applyFont="1" applyBorder="1" applyAlignment="1" applyProtection="1">
      <alignment horizontal="left" vertical="top" wrapText="1"/>
      <protection locked="0"/>
    </xf>
    <xf numFmtId="0" fontId="26" fillId="0" borderId="7" xfId="2" applyFont="1" applyBorder="1" applyAlignment="1" applyProtection="1">
      <alignment horizontal="left" vertical="top"/>
      <protection locked="0"/>
    </xf>
    <xf numFmtId="0" fontId="26" fillId="0" borderId="0" xfId="2" applyFont="1" applyAlignment="1" applyProtection="1">
      <alignment horizontal="left" vertical="top"/>
      <protection locked="0"/>
    </xf>
    <xf numFmtId="0" fontId="26" fillId="0" borderId="4" xfId="2" applyFont="1" applyBorder="1" applyAlignment="1" applyProtection="1">
      <alignment horizontal="left" vertical="top"/>
      <protection locked="0"/>
    </xf>
    <xf numFmtId="0" fontId="26" fillId="0" borderId="12" xfId="2" applyFont="1" applyBorder="1" applyAlignment="1" applyProtection="1">
      <alignment horizontal="left" vertical="top"/>
      <protection locked="0"/>
    </xf>
    <xf numFmtId="0" fontId="26" fillId="0" borderId="9" xfId="2" applyFont="1" applyBorder="1" applyAlignment="1" applyProtection="1">
      <alignment horizontal="left" vertical="top"/>
      <protection locked="0"/>
    </xf>
    <xf numFmtId="0" fontId="26" fillId="0" borderId="10" xfId="2" applyFont="1" applyBorder="1" applyAlignment="1" applyProtection="1">
      <alignment horizontal="left" vertical="top"/>
      <protection locked="0"/>
    </xf>
    <xf numFmtId="0" fontId="26" fillId="0" borderId="11" xfId="2" applyFont="1" applyBorder="1" applyAlignment="1" applyProtection="1">
      <alignment horizontal="left" vertical="top"/>
      <protection locked="0"/>
    </xf>
    <xf numFmtId="0" fontId="18" fillId="2" borderId="2" xfId="2" applyFont="1" applyFill="1" applyBorder="1" applyAlignment="1" applyProtection="1">
      <alignment horizontal="center" vertical="center"/>
      <protection locked="0"/>
    </xf>
    <xf numFmtId="0" fontId="28" fillId="2" borderId="3" xfId="0" applyFont="1" applyFill="1" applyBorder="1" applyAlignment="1">
      <alignment horizontal="center" vertical="center"/>
    </xf>
    <xf numFmtId="0" fontId="28" fillId="2" borderId="8" xfId="0" applyFont="1" applyFill="1" applyBorder="1" applyAlignment="1">
      <alignment horizontal="center" vertical="center"/>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202" fontId="18" fillId="0" borderId="2" xfId="2" applyNumberFormat="1" applyFont="1" applyBorder="1" applyAlignment="1" applyProtection="1">
      <alignment horizontal="center" vertical="center" wrapText="1"/>
      <protection locked="0"/>
    </xf>
    <xf numFmtId="202" fontId="18" fillId="0" borderId="3" xfId="2" applyNumberFormat="1" applyFont="1" applyBorder="1" applyAlignment="1" applyProtection="1">
      <alignment horizontal="center" vertical="center" wrapText="1"/>
      <protection locked="0"/>
    </xf>
    <xf numFmtId="202" fontId="18" fillId="0" borderId="8" xfId="2" applyNumberFormat="1" applyFont="1" applyBorder="1" applyAlignment="1" applyProtection="1">
      <alignment horizontal="center" vertical="center" wrapText="1"/>
      <protection locked="0"/>
    </xf>
    <xf numFmtId="0" fontId="28" fillId="0" borderId="7"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0" xfId="0" applyFont="1" applyAlignment="1">
      <alignment horizontal="center" vertical="center" wrapText="1"/>
    </xf>
    <xf numFmtId="0" fontId="28" fillId="0" borderId="4"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11" xfId="0" applyFont="1" applyBorder="1" applyAlignment="1">
      <alignment horizontal="center" vertical="center" wrapText="1"/>
    </xf>
    <xf numFmtId="0" fontId="27" fillId="0" borderId="1" xfId="2" applyFont="1" applyBorder="1" applyAlignment="1">
      <alignment horizontal="left" vertical="center" shrinkToFit="1"/>
    </xf>
    <xf numFmtId="0" fontId="27" fillId="0" borderId="13" xfId="2" applyFont="1" applyBorder="1" applyAlignment="1">
      <alignment horizontal="left" vertical="center" shrinkToFit="1"/>
    </xf>
    <xf numFmtId="0" fontId="12" fillId="0" borderId="0" xfId="2" applyFont="1" applyAlignment="1">
      <alignment horizontal="center" vertical="center" shrinkToFit="1"/>
    </xf>
    <xf numFmtId="0" fontId="27" fillId="0" borderId="6" xfId="2" applyFont="1" applyBorder="1" applyAlignment="1">
      <alignment horizontal="left" vertical="center" shrinkToFit="1"/>
    </xf>
    <xf numFmtId="0" fontId="27" fillId="0" borderId="7" xfId="2" applyFont="1" applyBorder="1" applyAlignment="1">
      <alignment horizontal="left" vertical="center" shrinkToFit="1"/>
    </xf>
    <xf numFmtId="0" fontId="27" fillId="0" borderId="5" xfId="2" applyFont="1" applyBorder="1" applyAlignment="1">
      <alignment horizontal="left" vertical="center" shrinkToFit="1"/>
    </xf>
    <xf numFmtId="0" fontId="27" fillId="0" borderId="14" xfId="2" applyFont="1" applyBorder="1" applyAlignment="1">
      <alignment horizontal="left" vertical="center" shrinkToFit="1"/>
    </xf>
    <xf numFmtId="0" fontId="28" fillId="0" borderId="10" xfId="0" applyFont="1" applyBorder="1" applyAlignment="1">
      <alignment horizontal="center" vertical="center" shrinkToFit="1"/>
    </xf>
    <xf numFmtId="0" fontId="18" fillId="2" borderId="1" xfId="5" applyFont="1" applyFill="1" applyBorder="1" applyAlignment="1">
      <alignment horizontal="center" vertical="center"/>
    </xf>
    <xf numFmtId="0" fontId="12" fillId="0" borderId="0" xfId="2" applyFont="1" applyAlignment="1">
      <alignment horizontal="center" vertical="center"/>
    </xf>
    <xf numFmtId="0" fontId="28" fillId="0" borderId="10" xfId="0" applyFont="1" applyBorder="1" applyAlignment="1">
      <alignment horizontal="left" vertical="center"/>
    </xf>
    <xf numFmtId="0" fontId="28" fillId="0" borderId="0" xfId="0" applyFont="1" applyAlignment="1">
      <alignment horizontal="left" vertical="center"/>
    </xf>
    <xf numFmtId="0" fontId="32" fillId="0" borderId="0" xfId="2" applyFont="1" applyAlignment="1">
      <alignment vertical="center" wrapText="1"/>
    </xf>
    <xf numFmtId="0" fontId="18" fillId="2" borderId="1" xfId="5" applyFont="1" applyFill="1" applyBorder="1" applyAlignment="1">
      <alignment horizontal="center" vertical="center" wrapText="1"/>
    </xf>
    <xf numFmtId="0" fontId="29" fillId="2" borderId="1" xfId="5" applyFont="1" applyFill="1" applyBorder="1" applyAlignment="1">
      <alignment horizontal="center" vertical="center" wrapText="1"/>
    </xf>
    <xf numFmtId="0" fontId="28" fillId="0" borderId="7" xfId="0" applyFont="1" applyBorder="1" applyAlignment="1">
      <alignment horizontal="center" vertical="center" wrapText="1" shrinkToFit="1"/>
    </xf>
    <xf numFmtId="0" fontId="28" fillId="0" borderId="5" xfId="0" applyFont="1" applyBorder="1" applyAlignment="1">
      <alignment horizontal="center" vertical="center" wrapText="1" shrinkToFit="1"/>
    </xf>
    <xf numFmtId="0" fontId="27" fillId="0" borderId="9" xfId="2" applyFont="1" applyBorder="1" applyAlignment="1">
      <alignment horizontal="left" vertical="center" shrinkToFit="1"/>
    </xf>
    <xf numFmtId="0" fontId="27" fillId="0" borderId="10" xfId="2" applyFont="1" applyBorder="1" applyAlignment="1">
      <alignment horizontal="left" vertical="center" shrinkToFit="1"/>
    </xf>
    <xf numFmtId="0" fontId="27" fillId="0" borderId="11" xfId="2" applyFont="1" applyBorder="1" applyAlignment="1">
      <alignment horizontal="left" vertical="center" shrinkToFit="1"/>
    </xf>
    <xf numFmtId="0" fontId="28" fillId="0" borderId="2" xfId="0" applyFont="1" applyBorder="1" applyAlignment="1">
      <alignment horizontal="left" vertical="center"/>
    </xf>
    <xf numFmtId="0" fontId="28" fillId="0" borderId="3" xfId="0" applyFont="1" applyBorder="1" applyAlignment="1">
      <alignment horizontal="left" vertical="center"/>
    </xf>
    <xf numFmtId="0" fontId="18" fillId="2" borderId="6" xfId="0" applyFont="1" applyFill="1" applyBorder="1" applyAlignment="1">
      <alignment horizontal="center" vertical="center" shrinkToFit="1"/>
    </xf>
    <xf numFmtId="0" fontId="18" fillId="2" borderId="7" xfId="0" applyFont="1" applyFill="1" applyBorder="1" applyAlignment="1">
      <alignment horizontal="center" vertical="center" shrinkToFit="1"/>
    </xf>
    <xf numFmtId="0" fontId="18" fillId="2" borderId="5" xfId="0" applyFont="1" applyFill="1" applyBorder="1" applyAlignment="1">
      <alignment horizontal="center" vertical="center" shrinkToFit="1"/>
    </xf>
    <xf numFmtId="0" fontId="27" fillId="0" borderId="2" xfId="0" applyFont="1" applyBorder="1">
      <alignment vertical="center"/>
    </xf>
    <xf numFmtId="0" fontId="27" fillId="0" borderId="3" xfId="0" applyFont="1" applyBorder="1">
      <alignment vertical="center"/>
    </xf>
    <xf numFmtId="0" fontId="27" fillId="0" borderId="8" xfId="0" applyFont="1" applyBorder="1">
      <alignment vertical="center"/>
    </xf>
    <xf numFmtId="0" fontId="27" fillId="0" borderId="1" xfId="0" applyFont="1" applyBorder="1">
      <alignment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18" fillId="2" borderId="9" xfId="0" applyFont="1" applyFill="1" applyBorder="1" applyAlignment="1">
      <alignment horizontal="center" vertical="center" shrinkToFit="1"/>
    </xf>
    <xf numFmtId="0" fontId="18" fillId="2" borderId="10" xfId="0" applyFont="1" applyFill="1" applyBorder="1" applyAlignment="1">
      <alignment horizontal="center" vertical="center" shrinkToFit="1"/>
    </xf>
    <xf numFmtId="0" fontId="18" fillId="2" borderId="11" xfId="0" applyFont="1" applyFill="1" applyBorder="1" applyAlignment="1">
      <alignment horizontal="center" vertical="center" shrinkToFit="1"/>
    </xf>
    <xf numFmtId="188" fontId="18" fillId="0" borderId="9" xfId="0" applyNumberFormat="1" applyFont="1" applyBorder="1" applyAlignment="1">
      <alignment horizontal="left" vertical="center"/>
    </xf>
    <xf numFmtId="188" fontId="18" fillId="0" borderId="10" xfId="0" applyNumberFormat="1" applyFont="1" applyBorder="1" applyAlignment="1">
      <alignment horizontal="left" vertical="center"/>
    </xf>
    <xf numFmtId="188" fontId="18" fillId="0" borderId="11" xfId="0" applyNumberFormat="1" applyFont="1" applyBorder="1" applyAlignment="1">
      <alignment horizontal="left" vertical="center"/>
    </xf>
    <xf numFmtId="0" fontId="28" fillId="0" borderId="1" xfId="0" applyFont="1" applyBorder="1">
      <alignment vertical="center"/>
    </xf>
    <xf numFmtId="188" fontId="18" fillId="0" borderId="2" xfId="0" applyNumberFormat="1" applyFont="1" applyBorder="1" applyAlignment="1">
      <alignment horizontal="center" vertical="center" shrinkToFit="1"/>
    </xf>
    <xf numFmtId="0" fontId="27" fillId="0" borderId="3" xfId="0" applyFont="1" applyBorder="1" applyAlignment="1">
      <alignment horizontal="center" vertical="center" shrinkToFit="1"/>
    </xf>
    <xf numFmtId="0" fontId="27" fillId="0" borderId="8" xfId="0" applyFont="1" applyBorder="1" applyAlignment="1">
      <alignment horizontal="center" vertical="center" shrinkToFit="1"/>
    </xf>
    <xf numFmtId="0" fontId="46" fillId="2" borderId="6" xfId="0" applyFont="1" applyFill="1" applyBorder="1" applyAlignment="1">
      <alignment horizontal="center" vertical="center" shrinkToFit="1"/>
    </xf>
    <xf numFmtId="0" fontId="46" fillId="2" borderId="7" xfId="0" applyFont="1" applyFill="1" applyBorder="1" applyAlignment="1">
      <alignment horizontal="center" vertical="center" shrinkToFit="1"/>
    </xf>
    <xf numFmtId="0" fontId="46" fillId="2" borderId="5" xfId="0" applyFont="1" applyFill="1" applyBorder="1" applyAlignment="1">
      <alignment horizontal="center" vertical="center" shrinkToFit="1"/>
    </xf>
    <xf numFmtId="0" fontId="46" fillId="2" borderId="9" xfId="0" applyFont="1" applyFill="1" applyBorder="1" applyAlignment="1">
      <alignment horizontal="center" vertical="center" shrinkToFit="1"/>
    </xf>
    <xf numFmtId="0" fontId="46" fillId="2" borderId="10" xfId="0" applyFont="1" applyFill="1" applyBorder="1" applyAlignment="1">
      <alignment horizontal="center" vertical="center" shrinkToFit="1"/>
    </xf>
    <xf numFmtId="0" fontId="46" fillId="2" borderId="11" xfId="0" applyFont="1" applyFill="1" applyBorder="1" applyAlignment="1">
      <alignment horizontal="center" vertical="center" shrinkToFit="1"/>
    </xf>
    <xf numFmtId="0" fontId="27" fillId="0" borderId="8" xfId="0" applyFont="1" applyBorder="1" applyAlignment="1">
      <alignment horizontal="center" vertical="center"/>
    </xf>
    <xf numFmtId="0" fontId="18" fillId="2" borderId="6" xfId="0" applyFont="1" applyFill="1" applyBorder="1" applyAlignment="1">
      <alignment horizontal="center" vertical="center"/>
    </xf>
    <xf numFmtId="0" fontId="18" fillId="2" borderId="7"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9" xfId="0" applyFont="1" applyFill="1" applyBorder="1" applyAlignment="1">
      <alignment horizontal="center" vertical="center"/>
    </xf>
    <xf numFmtId="0" fontId="18" fillId="2" borderId="10" xfId="0" applyFont="1" applyFill="1" applyBorder="1" applyAlignment="1">
      <alignment horizontal="center" vertical="center"/>
    </xf>
    <xf numFmtId="0" fontId="18" fillId="2" borderId="11" xfId="0" applyFont="1" applyFill="1" applyBorder="1" applyAlignment="1">
      <alignment horizontal="center" vertical="center"/>
    </xf>
    <xf numFmtId="177" fontId="18" fillId="0" borderId="6" xfId="0" applyNumberFormat="1" applyFont="1" applyBorder="1" applyAlignment="1">
      <alignment horizontal="center" vertical="center"/>
    </xf>
    <xf numFmtId="177" fontId="18" fillId="0" borderId="7" xfId="0" applyNumberFormat="1" applyFont="1" applyBorder="1" applyAlignment="1">
      <alignment horizontal="center" vertical="center"/>
    </xf>
    <xf numFmtId="177" fontId="18" fillId="0" borderId="5" xfId="0" applyNumberFormat="1" applyFont="1" applyBorder="1" applyAlignment="1">
      <alignment horizontal="center" vertical="center"/>
    </xf>
    <xf numFmtId="177" fontId="18" fillId="0" borderId="9" xfId="0" applyNumberFormat="1" applyFont="1" applyBorder="1" applyAlignment="1">
      <alignment horizontal="center" vertical="center"/>
    </xf>
    <xf numFmtId="177" fontId="18" fillId="0" borderId="10" xfId="0" applyNumberFormat="1" applyFont="1" applyBorder="1" applyAlignment="1">
      <alignment horizontal="center" vertical="center"/>
    </xf>
    <xf numFmtId="177" fontId="18" fillId="0" borderId="11" xfId="0" applyNumberFormat="1" applyFont="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188" fontId="18" fillId="0" borderId="6" xfId="0" applyNumberFormat="1" applyFont="1" applyBorder="1" applyAlignment="1">
      <alignment horizontal="center" vertical="center"/>
    </xf>
    <xf numFmtId="0" fontId="27" fillId="0" borderId="7" xfId="0" applyFont="1" applyBorder="1">
      <alignment vertical="center"/>
    </xf>
    <xf numFmtId="0" fontId="27" fillId="0" borderId="5" xfId="0" applyFont="1" applyBorder="1">
      <alignment vertical="center"/>
    </xf>
    <xf numFmtId="188" fontId="18" fillId="0" borderId="9" xfId="0" applyNumberFormat="1" applyFont="1" applyBorder="1" applyAlignment="1">
      <alignment horizontal="center" vertical="center"/>
    </xf>
    <xf numFmtId="0" fontId="27" fillId="0" borderId="10" xfId="0" applyFont="1" applyBorder="1">
      <alignment vertical="center"/>
    </xf>
    <xf numFmtId="0" fontId="27" fillId="0" borderId="11" xfId="0" applyFont="1" applyBorder="1">
      <alignment vertical="center"/>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8" xfId="0" applyFont="1" applyBorder="1" applyAlignment="1">
      <alignment horizontal="left" vertical="center" wrapText="1"/>
    </xf>
    <xf numFmtId="188" fontId="18" fillId="0" borderId="6" xfId="0" applyNumberFormat="1" applyFont="1" applyBorder="1" applyAlignment="1">
      <alignment horizontal="left"/>
    </xf>
    <xf numFmtId="188" fontId="18" fillId="0" borderId="7" xfId="0" applyNumberFormat="1" applyFont="1" applyBorder="1" applyAlignment="1">
      <alignment horizontal="left"/>
    </xf>
    <xf numFmtId="188" fontId="18" fillId="0" borderId="5" xfId="0" applyNumberFormat="1" applyFont="1" applyBorder="1" applyAlignment="1">
      <alignment horizontal="left"/>
    </xf>
    <xf numFmtId="0" fontId="28" fillId="0" borderId="2" xfId="0" applyFont="1" applyBorder="1">
      <alignment vertical="center"/>
    </xf>
    <xf numFmtId="0" fontId="27" fillId="2" borderId="2" xfId="0" applyFont="1" applyFill="1" applyBorder="1">
      <alignment vertical="center"/>
    </xf>
    <xf numFmtId="0" fontId="27" fillId="2" borderId="3" xfId="0" applyFont="1" applyFill="1" applyBorder="1">
      <alignment vertical="center"/>
    </xf>
    <xf numFmtId="0" fontId="27" fillId="2" borderId="8" xfId="0" applyFont="1" applyFill="1" applyBorder="1">
      <alignment vertical="center"/>
    </xf>
    <xf numFmtId="0" fontId="27" fillId="2" borderId="2" xfId="0" applyFont="1" applyFill="1" applyBorder="1" applyAlignment="1">
      <alignment horizontal="center" vertical="center"/>
    </xf>
    <xf numFmtId="0" fontId="27" fillId="2" borderId="3" xfId="0" applyFont="1" applyFill="1" applyBorder="1" applyAlignment="1">
      <alignment horizontal="center" vertical="center"/>
    </xf>
    <xf numFmtId="0" fontId="27" fillId="2" borderId="8" xfId="0" applyFont="1" applyFill="1" applyBorder="1" applyAlignment="1">
      <alignment horizontal="center" vertical="center"/>
    </xf>
    <xf numFmtId="0" fontId="27" fillId="2" borderId="2" xfId="0" applyFont="1" applyFill="1" applyBorder="1" applyAlignment="1">
      <alignment vertical="center" wrapText="1"/>
    </xf>
    <xf numFmtId="0" fontId="12" fillId="0" borderId="6" xfId="5" applyFont="1" applyBorder="1" applyAlignment="1">
      <alignment horizontal="center" vertical="center"/>
    </xf>
    <xf numFmtId="0" fontId="12" fillId="0" borderId="7" xfId="5" applyFont="1" applyBorder="1" applyAlignment="1">
      <alignment horizontal="center" vertical="center"/>
    </xf>
    <xf numFmtId="0" fontId="12" fillId="0" borderId="59" xfId="5" applyFont="1" applyBorder="1" applyAlignment="1">
      <alignment horizontal="center" vertical="center"/>
    </xf>
    <xf numFmtId="0" fontId="12" fillId="0" borderId="25" xfId="5" applyFont="1" applyBorder="1" applyAlignment="1">
      <alignment horizontal="center" vertical="center"/>
    </xf>
    <xf numFmtId="0" fontId="12" fillId="0" borderId="60" xfId="5" applyFont="1" applyBorder="1" applyAlignment="1">
      <alignment horizontal="center" vertical="center"/>
    </xf>
    <xf numFmtId="0" fontId="12" fillId="0" borderId="6" xfId="5" applyFont="1" applyBorder="1" applyAlignment="1">
      <alignment horizontal="left" vertical="center"/>
    </xf>
    <xf numFmtId="0" fontId="12" fillId="0" borderId="7" xfId="5" applyFont="1" applyBorder="1" applyAlignment="1">
      <alignment horizontal="left" vertical="center"/>
    </xf>
    <xf numFmtId="0" fontId="12" fillId="0" borderId="5" xfId="5" applyFont="1" applyBorder="1" applyAlignment="1">
      <alignment horizontal="left" vertical="center"/>
    </xf>
    <xf numFmtId="0" fontId="25" fillId="2" borderId="1" xfId="5" applyFont="1" applyFill="1" applyBorder="1" applyAlignment="1">
      <alignment horizontal="center" vertical="center" wrapText="1" shrinkToFit="1"/>
    </xf>
    <xf numFmtId="0" fontId="18" fillId="0" borderId="1" xfId="0" applyFont="1" applyBorder="1" applyAlignment="1">
      <alignment horizontal="center" vertical="center"/>
    </xf>
    <xf numFmtId="176" fontId="25" fillId="0" borderId="6" xfId="5" applyNumberFormat="1" applyFont="1" applyBorder="1" applyAlignment="1">
      <alignment horizontal="center" vertical="center" wrapText="1" shrinkToFit="1"/>
    </xf>
    <xf numFmtId="176" fontId="25" fillId="0" borderId="7" xfId="5" applyNumberFormat="1" applyFont="1" applyBorder="1" applyAlignment="1">
      <alignment horizontal="center" vertical="center" wrapText="1" shrinkToFit="1"/>
    </xf>
    <xf numFmtId="176" fontId="25" fillId="0" borderId="5" xfId="5" applyNumberFormat="1" applyFont="1" applyBorder="1" applyAlignment="1">
      <alignment horizontal="center" vertical="center" wrapText="1" shrinkToFit="1"/>
    </xf>
    <xf numFmtId="176" fontId="25" fillId="0" borderId="9" xfId="5" applyNumberFormat="1" applyFont="1" applyBorder="1" applyAlignment="1">
      <alignment horizontal="center" vertical="center" wrapText="1" shrinkToFit="1"/>
    </xf>
    <xf numFmtId="176" fontId="25" fillId="0" borderId="10" xfId="5" applyNumberFormat="1" applyFont="1" applyBorder="1" applyAlignment="1">
      <alignment horizontal="center" vertical="center" wrapText="1" shrinkToFit="1"/>
    </xf>
    <xf numFmtId="176" fontId="25" fillId="0" borderId="11" xfId="5" applyNumberFormat="1" applyFont="1" applyBorder="1" applyAlignment="1">
      <alignment horizontal="center" vertical="center" wrapText="1" shrinkToFit="1"/>
    </xf>
    <xf numFmtId="0" fontId="12" fillId="2" borderId="13" xfId="5" applyFont="1" applyFill="1" applyBorder="1" applyAlignment="1">
      <alignment horizontal="center" vertical="center"/>
    </xf>
    <xf numFmtId="0" fontId="12" fillId="0" borderId="13" xfId="5" applyFont="1" applyBorder="1" applyAlignment="1">
      <alignment horizontal="left" vertical="center"/>
    </xf>
    <xf numFmtId="0" fontId="12" fillId="2" borderId="1" xfId="5" applyFont="1" applyFill="1" applyBorder="1" applyAlignment="1">
      <alignment horizontal="center" vertical="center"/>
    </xf>
    <xf numFmtId="0" fontId="12" fillId="0" borderId="1" xfId="5" applyFont="1" applyBorder="1" applyAlignment="1">
      <alignment horizontal="left" vertical="center"/>
    </xf>
    <xf numFmtId="0" fontId="12" fillId="0" borderId="9" xfId="5" applyFont="1" applyBorder="1" applyAlignment="1">
      <alignment horizontal="left" vertical="center"/>
    </xf>
    <xf numFmtId="0" fontId="12" fillId="0" borderId="10" xfId="5" applyFont="1" applyBorder="1" applyAlignment="1">
      <alignment horizontal="left" vertical="center"/>
    </xf>
    <xf numFmtId="0" fontId="12" fillId="0" borderId="11" xfId="5" applyFont="1" applyBorder="1" applyAlignment="1">
      <alignment horizontal="left" vertical="center"/>
    </xf>
    <xf numFmtId="0" fontId="12" fillId="2" borderId="14" xfId="5" applyFont="1" applyFill="1" applyBorder="1" applyAlignment="1">
      <alignment horizontal="center" vertical="center"/>
    </xf>
    <xf numFmtId="0" fontId="12" fillId="0" borderId="14" xfId="5" applyFont="1" applyBorder="1" applyAlignment="1">
      <alignment horizontal="left" vertical="center"/>
    </xf>
    <xf numFmtId="0" fontId="46" fillId="2" borderId="6" xfId="5" applyFont="1" applyFill="1" applyBorder="1" applyAlignment="1">
      <alignment horizontal="center" vertical="center" shrinkToFit="1"/>
    </xf>
    <xf numFmtId="0" fontId="46" fillId="2" borderId="5" xfId="5" applyFont="1" applyFill="1" applyBorder="1" applyAlignment="1">
      <alignment horizontal="center" vertical="center" shrinkToFit="1"/>
    </xf>
    <xf numFmtId="0" fontId="46" fillId="2" borderId="9" xfId="5" applyFont="1" applyFill="1" applyBorder="1" applyAlignment="1">
      <alignment horizontal="center" vertical="center" shrinkToFit="1"/>
    </xf>
    <xf numFmtId="0" fontId="46" fillId="2" borderId="11" xfId="5" applyFont="1" applyFill="1" applyBorder="1" applyAlignment="1">
      <alignment horizontal="center" vertical="center" shrinkToFit="1"/>
    </xf>
    <xf numFmtId="0" fontId="18" fillId="2" borderId="23" xfId="5" applyFont="1" applyFill="1" applyBorder="1" applyAlignment="1">
      <alignment horizontal="center" vertical="center" wrapText="1"/>
    </xf>
    <xf numFmtId="0" fontId="18" fillId="2" borderId="22" xfId="5" applyFont="1" applyFill="1" applyBorder="1" applyAlignment="1">
      <alignment horizontal="center" vertical="center" wrapText="1"/>
    </xf>
    <xf numFmtId="0" fontId="18" fillId="2" borderId="21" xfId="5" applyFont="1" applyFill="1" applyBorder="1" applyAlignment="1">
      <alignment horizontal="center" vertical="center" wrapText="1"/>
    </xf>
    <xf numFmtId="0" fontId="18" fillId="2" borderId="23" xfId="5" applyFont="1" applyFill="1" applyBorder="1" applyAlignment="1">
      <alignment horizontal="center" vertical="center"/>
    </xf>
    <xf numFmtId="0" fontId="18" fillId="2" borderId="22" xfId="5" applyFont="1" applyFill="1" applyBorder="1" applyAlignment="1">
      <alignment horizontal="center" vertical="center"/>
    </xf>
    <xf numFmtId="0" fontId="18" fillId="2" borderId="21" xfId="5" applyFont="1" applyFill="1" applyBorder="1" applyAlignment="1">
      <alignment horizontal="center" vertical="center"/>
    </xf>
    <xf numFmtId="0" fontId="18" fillId="2" borderId="20" xfId="5" applyFont="1" applyFill="1" applyBorder="1" applyAlignment="1">
      <alignment horizontal="center" vertical="center" wrapText="1"/>
    </xf>
    <xf numFmtId="0" fontId="18" fillId="2" borderId="18" xfId="5" applyFont="1" applyFill="1" applyBorder="1" applyAlignment="1">
      <alignment horizontal="center" vertical="center" wrapText="1"/>
    </xf>
    <xf numFmtId="0" fontId="48" fillId="2" borderId="14" xfId="5" applyFont="1" applyFill="1" applyBorder="1" applyAlignment="1">
      <alignment horizontal="center" vertical="center" wrapText="1"/>
    </xf>
    <xf numFmtId="0" fontId="48" fillId="2" borderId="15" xfId="5" applyFont="1" applyFill="1" applyBorder="1" applyAlignment="1">
      <alignment horizontal="center" vertical="center" wrapText="1"/>
    </xf>
    <xf numFmtId="0" fontId="48" fillId="2" borderId="13" xfId="5" applyFont="1" applyFill="1" applyBorder="1" applyAlignment="1">
      <alignment horizontal="center" vertical="center" wrapText="1"/>
    </xf>
    <xf numFmtId="0" fontId="48" fillId="2" borderId="33" xfId="5" applyFont="1" applyFill="1" applyBorder="1" applyAlignment="1">
      <alignment horizontal="center" vertical="center" wrapText="1"/>
    </xf>
    <xf numFmtId="0" fontId="48" fillId="2" borderId="47" xfId="5" applyFont="1" applyFill="1" applyBorder="1" applyAlignment="1">
      <alignment horizontal="center" vertical="center" wrapText="1"/>
    </xf>
    <xf numFmtId="0" fontId="18" fillId="2" borderId="19"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2" xfId="5" applyFont="1" applyFill="1" applyBorder="1" applyAlignment="1">
      <alignment horizontal="center" vertical="center"/>
    </xf>
    <xf numFmtId="0" fontId="18" fillId="2" borderId="16" xfId="5" applyFont="1" applyFill="1" applyBorder="1" applyAlignment="1">
      <alignment horizontal="center" vertical="center"/>
    </xf>
    <xf numFmtId="0" fontId="12" fillId="0" borderId="35" xfId="5" applyFont="1" applyBorder="1" applyAlignment="1">
      <alignment horizontal="center" vertical="center" shrinkToFit="1"/>
    </xf>
    <xf numFmtId="0" fontId="12" fillId="0" borderId="49" xfId="5" applyFont="1" applyBorder="1" applyAlignment="1">
      <alignment horizontal="center" vertical="center" shrinkToFit="1"/>
    </xf>
    <xf numFmtId="0" fontId="12" fillId="0" borderId="36" xfId="5" applyFont="1" applyBorder="1" applyAlignment="1">
      <alignment horizontal="center" vertical="center" shrinkToFit="1"/>
    </xf>
    <xf numFmtId="0" fontId="12" fillId="0" borderId="34" xfId="5" applyFont="1" applyBorder="1" applyAlignment="1">
      <alignment horizontal="center" vertical="center" shrinkToFit="1"/>
    </xf>
    <xf numFmtId="0" fontId="12" fillId="0" borderId="25" xfId="5" applyFont="1" applyBorder="1" applyAlignment="1">
      <alignment horizontal="center" vertical="center" shrinkToFit="1"/>
    </xf>
    <xf numFmtId="0" fontId="12" fillId="0" borderId="24" xfId="5" applyFont="1" applyBorder="1" applyAlignment="1">
      <alignment horizontal="center" vertical="center" shrinkToFit="1"/>
    </xf>
    <xf numFmtId="0" fontId="12" fillId="0" borderId="50" xfId="5" applyFont="1" applyBorder="1" applyAlignment="1">
      <alignment horizontal="center" vertical="center" shrinkToFit="1"/>
    </xf>
    <xf numFmtId="0" fontId="12" fillId="0" borderId="40" xfId="5" applyFont="1" applyBorder="1" applyAlignment="1">
      <alignment horizontal="center" vertical="center" shrinkToFit="1"/>
    </xf>
    <xf numFmtId="0" fontId="12" fillId="0" borderId="51" xfId="5" applyFont="1" applyBorder="1" applyAlignment="1">
      <alignment horizontal="center" vertical="center" shrinkToFit="1"/>
    </xf>
    <xf numFmtId="0" fontId="12" fillId="0" borderId="42" xfId="5" applyFont="1" applyBorder="1" applyAlignment="1">
      <alignment horizontal="center" vertical="center" shrinkToFit="1"/>
    </xf>
    <xf numFmtId="0" fontId="12" fillId="0" borderId="55" xfId="5" applyFont="1" applyBorder="1" applyAlignment="1">
      <alignment horizontal="center" vertical="center" shrinkToFit="1"/>
    </xf>
    <xf numFmtId="0" fontId="12" fillId="0" borderId="43" xfId="5" applyFont="1" applyBorder="1" applyAlignment="1">
      <alignment horizontal="center" vertical="center" shrinkToFit="1"/>
    </xf>
    <xf numFmtId="179" fontId="12" fillId="2" borderId="34" xfId="5" applyNumberFormat="1" applyFont="1" applyFill="1" applyBorder="1" applyAlignment="1">
      <alignment horizontal="center" vertical="center" shrinkToFit="1"/>
    </xf>
    <xf numFmtId="179" fontId="12" fillId="2" borderId="25" xfId="5" applyNumberFormat="1" applyFont="1" applyFill="1" applyBorder="1" applyAlignment="1">
      <alignment horizontal="center" vertical="center" shrinkToFit="1"/>
    </xf>
    <xf numFmtId="179" fontId="12" fillId="2" borderId="24" xfId="5" applyNumberFormat="1" applyFont="1" applyFill="1" applyBorder="1" applyAlignment="1">
      <alignment horizontal="center" vertical="center" shrinkToFit="1"/>
    </xf>
    <xf numFmtId="0" fontId="12" fillId="0" borderId="53" xfId="5" applyFont="1" applyBorder="1" applyAlignment="1">
      <alignment horizontal="center" vertical="center" shrinkToFit="1"/>
    </xf>
    <xf numFmtId="0" fontId="12" fillId="0" borderId="54" xfId="5" applyFont="1" applyBorder="1" applyAlignment="1">
      <alignment horizontal="center" vertical="center" shrinkToFit="1"/>
    </xf>
    <xf numFmtId="0" fontId="12" fillId="0" borderId="56" xfId="5" applyFont="1" applyBorder="1" applyAlignment="1">
      <alignment horizontal="center" vertical="center" shrinkToFit="1"/>
    </xf>
    <xf numFmtId="0" fontId="12" fillId="0" borderId="0" xfId="2" applyFont="1" applyAlignment="1">
      <alignment vertical="center"/>
    </xf>
    <xf numFmtId="0" fontId="28" fillId="0" borderId="0" xfId="11" applyFont="1">
      <alignment vertical="center"/>
    </xf>
    <xf numFmtId="0" fontId="12" fillId="2" borderId="2" xfId="2" applyFont="1" applyFill="1" applyBorder="1" applyAlignment="1">
      <alignment horizontal="center" vertical="center" shrinkToFit="1"/>
    </xf>
    <xf numFmtId="0" fontId="12" fillId="2" borderId="3" xfId="2" applyFont="1" applyFill="1" applyBorder="1" applyAlignment="1">
      <alignment horizontal="center" vertical="center" shrinkToFit="1"/>
    </xf>
    <xf numFmtId="0" fontId="12" fillId="2" borderId="8" xfId="2" applyFont="1" applyFill="1" applyBorder="1" applyAlignment="1">
      <alignment horizontal="center" vertical="center" shrinkToFit="1"/>
    </xf>
    <xf numFmtId="0" fontId="12" fillId="0" borderId="2" xfId="2" applyFont="1" applyBorder="1" applyAlignment="1">
      <alignment horizontal="center" vertical="center" wrapText="1" shrinkToFit="1"/>
    </xf>
    <xf numFmtId="0" fontId="12" fillId="0" borderId="3" xfId="2" applyFont="1" applyBorder="1" applyAlignment="1">
      <alignment horizontal="center" vertical="center" wrapText="1" shrinkToFit="1"/>
    </xf>
    <xf numFmtId="0" fontId="12" fillId="0" borderId="8" xfId="2" applyFont="1" applyBorder="1" applyAlignment="1">
      <alignment horizontal="center" vertical="center" wrapText="1" shrinkToFit="1"/>
    </xf>
    <xf numFmtId="0" fontId="12" fillId="2" borderId="2" xfId="2" applyFont="1" applyFill="1" applyBorder="1" applyAlignment="1">
      <alignment horizontal="center" vertical="center"/>
    </xf>
    <xf numFmtId="0" fontId="12" fillId="2" borderId="3" xfId="2" applyFont="1" applyFill="1" applyBorder="1" applyAlignment="1">
      <alignment horizontal="center" vertical="center"/>
    </xf>
    <xf numFmtId="0" fontId="12" fillId="0" borderId="2" xfId="2" applyFont="1" applyBorder="1" applyAlignment="1">
      <alignment horizontal="center" vertical="center" shrinkToFit="1"/>
    </xf>
    <xf numFmtId="0" fontId="12" fillId="0" borderId="3" xfId="2" applyFont="1" applyBorder="1" applyAlignment="1">
      <alignment horizontal="center" vertical="center" shrinkToFit="1"/>
    </xf>
    <xf numFmtId="0" fontId="12" fillId="0" borderId="8" xfId="2" applyFont="1" applyBorder="1" applyAlignment="1">
      <alignment horizontal="center" vertical="center" shrinkToFit="1"/>
    </xf>
    <xf numFmtId="0" fontId="38" fillId="0" borderId="6" xfId="2" applyFont="1" applyBorder="1" applyAlignment="1">
      <alignment vertical="center" wrapText="1"/>
    </xf>
    <xf numFmtId="0" fontId="38" fillId="0" borderId="7" xfId="2" applyFont="1" applyBorder="1" applyAlignment="1">
      <alignment vertical="center" wrapText="1"/>
    </xf>
    <xf numFmtId="0" fontId="38" fillId="0" borderId="5" xfId="2" applyFont="1" applyBorder="1" applyAlignment="1">
      <alignment vertical="center" wrapText="1"/>
    </xf>
    <xf numFmtId="0" fontId="38" fillId="0" borderId="12" xfId="2" applyFont="1" applyBorder="1" applyAlignment="1">
      <alignment vertical="center" wrapText="1"/>
    </xf>
    <xf numFmtId="0" fontId="38" fillId="0" borderId="0" xfId="2" applyFont="1" applyAlignment="1">
      <alignment vertical="center" wrapText="1"/>
    </xf>
    <xf numFmtId="0" fontId="38" fillId="0" borderId="4" xfId="2" applyFont="1" applyBorder="1" applyAlignment="1">
      <alignment vertical="center" wrapText="1"/>
    </xf>
    <xf numFmtId="0" fontId="38" fillId="0" borderId="9" xfId="2" applyFont="1" applyBorder="1" applyAlignment="1">
      <alignment vertical="center" wrapText="1"/>
    </xf>
    <xf numFmtId="0" fontId="38" fillId="0" borderId="10" xfId="2" applyFont="1" applyBorder="1" applyAlignment="1">
      <alignment vertical="center" wrapText="1"/>
    </xf>
    <xf numFmtId="0" fontId="38" fillId="0" borderId="11" xfId="2" applyFont="1" applyBorder="1" applyAlignment="1">
      <alignment vertical="center" wrapText="1"/>
    </xf>
    <xf numFmtId="0" fontId="13" fillId="2" borderId="2" xfId="2" applyFont="1" applyFill="1" applyBorder="1" applyAlignment="1">
      <alignment horizontal="center" vertical="center"/>
    </xf>
    <xf numFmtId="0" fontId="13" fillId="2" borderId="3" xfId="2" applyFont="1" applyFill="1" applyBorder="1" applyAlignment="1">
      <alignment horizontal="center" vertical="center"/>
    </xf>
    <xf numFmtId="0" fontId="13" fillId="2" borderId="8" xfId="2" applyFont="1" applyFill="1" applyBorder="1" applyAlignment="1">
      <alignment horizontal="center" vertical="center"/>
    </xf>
    <xf numFmtId="176" fontId="12" fillId="0" borderId="6" xfId="2" applyNumberFormat="1" applyFont="1" applyBorder="1" applyAlignment="1">
      <alignment horizontal="center" vertical="center" wrapText="1" shrinkToFit="1"/>
    </xf>
    <xf numFmtId="176" fontId="12" fillId="0" borderId="7" xfId="2" applyNumberFormat="1" applyFont="1" applyBorder="1" applyAlignment="1">
      <alignment horizontal="center" vertical="center" wrapText="1" shrinkToFit="1"/>
    </xf>
    <xf numFmtId="176" fontId="12" fillId="0" borderId="5" xfId="2" applyNumberFormat="1" applyFont="1" applyBorder="1" applyAlignment="1">
      <alignment horizontal="center" vertical="center" wrapText="1" shrinkToFit="1"/>
    </xf>
    <xf numFmtId="176" fontId="12" fillId="0" borderId="9" xfId="2" applyNumberFormat="1" applyFont="1" applyBorder="1" applyAlignment="1">
      <alignment horizontal="center" vertical="center" wrapText="1" shrinkToFit="1"/>
    </xf>
    <xf numFmtId="176" fontId="12" fillId="0" borderId="10" xfId="2" applyNumberFormat="1" applyFont="1" applyBorder="1" applyAlignment="1">
      <alignment horizontal="center" vertical="center" wrapText="1" shrinkToFit="1"/>
    </xf>
    <xf numFmtId="176" fontId="12" fillId="0" borderId="11" xfId="2" applyNumberFormat="1" applyFont="1" applyBorder="1" applyAlignment="1">
      <alignment horizontal="center" vertical="center" wrapText="1" shrinkToFit="1"/>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cellXfs>
  <cellStyles count="15">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2 3 2" xfId="14" xr:uid="{DD40EFC9-4479-42C8-80D5-467DF34379D2}"/>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 6" xfId="13" xr:uid="{0FD6ADB8-7869-45FF-9F73-E424B9EE2C3E}"/>
    <cellStyle name="標準_021220点検表修正案" xfId="7" xr:uid="{00000000-0005-0000-0000-000009000000}"/>
  </cellStyles>
  <dxfs count="1071">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sharedStrings" Target="sharedStrings.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13" Type="http://schemas.openxmlformats.org/officeDocument/2006/relationships/externalLink" Target="externalLinks/externalLink1.xml"/><Relationship Id="rId118"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externalLink" Target="externalLinks/externalLink2.xml"/><Relationship Id="rId119" Type="http://schemas.openxmlformats.org/officeDocument/2006/relationships/customXml" Target="../customXml/item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ustomXml" Target="../customXml/item2.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_rels/drawing9.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8.jpg"/><Relationship Id="rId2" Type="http://schemas.openxmlformats.org/officeDocument/2006/relationships/image" Target="../media/image17.jpg"/><Relationship Id="rId1" Type="http://schemas.openxmlformats.org/officeDocument/2006/relationships/image" Target="../media/image16.jpeg"/><Relationship Id="rId4" Type="http://schemas.openxmlformats.org/officeDocument/2006/relationships/image" Target="../media/image19.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22.jpeg"/><Relationship Id="rId2" Type="http://schemas.openxmlformats.org/officeDocument/2006/relationships/image" Target="../media/image21.jpeg"/><Relationship Id="rId1" Type="http://schemas.openxmlformats.org/officeDocument/2006/relationships/image" Target="../media/image20.jpeg"/><Relationship Id="rId4" Type="http://schemas.openxmlformats.org/officeDocument/2006/relationships/image" Target="../media/image23.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26.jpeg"/><Relationship Id="rId2" Type="http://schemas.openxmlformats.org/officeDocument/2006/relationships/image" Target="../media/image25.jpg"/><Relationship Id="rId1" Type="http://schemas.openxmlformats.org/officeDocument/2006/relationships/image" Target="../media/image24.jpeg"/><Relationship Id="rId4" Type="http://schemas.openxmlformats.org/officeDocument/2006/relationships/image" Target="../media/image27.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30.jpeg"/><Relationship Id="rId2" Type="http://schemas.openxmlformats.org/officeDocument/2006/relationships/image" Target="../media/image29.jpeg"/><Relationship Id="rId1" Type="http://schemas.openxmlformats.org/officeDocument/2006/relationships/image" Target="../media/image28.jpeg"/><Relationship Id="rId4" Type="http://schemas.openxmlformats.org/officeDocument/2006/relationships/image" Target="../media/image31.jpg"/></Relationships>
</file>

<file path=xl/drawings/_rels/drawing15.xml.rels><?xml version="1.0" encoding="UTF-8" standalone="yes"?>
<Relationships xmlns="http://schemas.openxmlformats.org/package/2006/relationships"><Relationship Id="rId3" Type="http://schemas.openxmlformats.org/officeDocument/2006/relationships/image" Target="../media/image34.jpg"/><Relationship Id="rId2" Type="http://schemas.openxmlformats.org/officeDocument/2006/relationships/image" Target="../media/image33.jpeg"/><Relationship Id="rId1" Type="http://schemas.openxmlformats.org/officeDocument/2006/relationships/image" Target="../media/image32.jpeg"/><Relationship Id="rId4" Type="http://schemas.openxmlformats.org/officeDocument/2006/relationships/image" Target="../media/image35.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38.jpeg"/><Relationship Id="rId2" Type="http://schemas.openxmlformats.org/officeDocument/2006/relationships/image" Target="../media/image37.jpeg"/><Relationship Id="rId1" Type="http://schemas.openxmlformats.org/officeDocument/2006/relationships/image" Target="../media/image36.jpeg"/><Relationship Id="rId4" Type="http://schemas.openxmlformats.org/officeDocument/2006/relationships/image" Target="../media/image39.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42.jpeg"/><Relationship Id="rId2" Type="http://schemas.openxmlformats.org/officeDocument/2006/relationships/image" Target="../media/image41.jpeg"/><Relationship Id="rId1" Type="http://schemas.openxmlformats.org/officeDocument/2006/relationships/image" Target="../media/image40.jpeg"/><Relationship Id="rId4" Type="http://schemas.openxmlformats.org/officeDocument/2006/relationships/image" Target="../media/image43.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46.jpeg"/><Relationship Id="rId2" Type="http://schemas.openxmlformats.org/officeDocument/2006/relationships/image" Target="../media/image45.jpeg"/><Relationship Id="rId1" Type="http://schemas.openxmlformats.org/officeDocument/2006/relationships/image" Target="../media/image44.jpeg"/><Relationship Id="rId4" Type="http://schemas.openxmlformats.org/officeDocument/2006/relationships/image" Target="../media/image47.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50.jpeg"/><Relationship Id="rId2" Type="http://schemas.openxmlformats.org/officeDocument/2006/relationships/image" Target="../media/image49.jpeg"/><Relationship Id="rId1" Type="http://schemas.openxmlformats.org/officeDocument/2006/relationships/image" Target="../media/image48.jpeg"/><Relationship Id="rId4" Type="http://schemas.openxmlformats.org/officeDocument/2006/relationships/image" Target="../media/image51.jpeg"/></Relationships>
</file>

<file path=xl/drawings/_rels/drawing20.xml.rels><?xml version="1.0" encoding="UTF-8" standalone="yes"?>
<Relationships xmlns="http://schemas.openxmlformats.org/package/2006/relationships"><Relationship Id="rId3" Type="http://schemas.openxmlformats.org/officeDocument/2006/relationships/image" Target="../media/image54.jpeg"/><Relationship Id="rId2" Type="http://schemas.openxmlformats.org/officeDocument/2006/relationships/image" Target="../media/image53.jpeg"/><Relationship Id="rId1" Type="http://schemas.openxmlformats.org/officeDocument/2006/relationships/image" Target="../media/image52.jpeg"/><Relationship Id="rId4" Type="http://schemas.openxmlformats.org/officeDocument/2006/relationships/image" Target="../media/image55.jpeg"/></Relationships>
</file>

<file path=xl/drawings/_rels/drawing21.xml.rels><?xml version="1.0" encoding="UTF-8" standalone="yes"?>
<Relationships xmlns="http://schemas.openxmlformats.org/package/2006/relationships"><Relationship Id="rId3" Type="http://schemas.openxmlformats.org/officeDocument/2006/relationships/image" Target="../media/image58.jpeg"/><Relationship Id="rId2" Type="http://schemas.openxmlformats.org/officeDocument/2006/relationships/image" Target="../media/image57.jpeg"/><Relationship Id="rId1" Type="http://schemas.openxmlformats.org/officeDocument/2006/relationships/image" Target="../media/image56.jpeg"/><Relationship Id="rId4" Type="http://schemas.openxmlformats.org/officeDocument/2006/relationships/image" Target="../media/image59.jpeg"/></Relationships>
</file>

<file path=xl/drawings/_rels/drawing22.xml.rels><?xml version="1.0" encoding="UTF-8" standalone="yes"?>
<Relationships xmlns="http://schemas.openxmlformats.org/package/2006/relationships"><Relationship Id="rId3" Type="http://schemas.openxmlformats.org/officeDocument/2006/relationships/image" Target="../media/image62.jpeg"/><Relationship Id="rId2" Type="http://schemas.openxmlformats.org/officeDocument/2006/relationships/image" Target="../media/image61.jpeg"/><Relationship Id="rId1" Type="http://schemas.openxmlformats.org/officeDocument/2006/relationships/image" Target="../media/image60.jpeg"/><Relationship Id="rId4" Type="http://schemas.openxmlformats.org/officeDocument/2006/relationships/image" Target="../media/image63.jpeg"/></Relationships>
</file>

<file path=xl/drawings/_rels/drawing23.xml.rels><?xml version="1.0" encoding="UTF-8" standalone="yes"?>
<Relationships xmlns="http://schemas.openxmlformats.org/package/2006/relationships"><Relationship Id="rId3" Type="http://schemas.openxmlformats.org/officeDocument/2006/relationships/image" Target="../media/image66.jpeg"/><Relationship Id="rId2" Type="http://schemas.openxmlformats.org/officeDocument/2006/relationships/image" Target="../media/image65.jpg"/><Relationship Id="rId1" Type="http://schemas.openxmlformats.org/officeDocument/2006/relationships/image" Target="../media/image64.jpeg"/><Relationship Id="rId4" Type="http://schemas.openxmlformats.org/officeDocument/2006/relationships/image" Target="../media/image67.jpeg"/></Relationships>
</file>

<file path=xl/drawings/_rels/drawing24.xml.rels><?xml version="1.0" encoding="UTF-8" standalone="yes"?>
<Relationships xmlns="http://schemas.openxmlformats.org/package/2006/relationships"><Relationship Id="rId3" Type="http://schemas.openxmlformats.org/officeDocument/2006/relationships/image" Target="../media/image70.jpeg"/><Relationship Id="rId2" Type="http://schemas.openxmlformats.org/officeDocument/2006/relationships/image" Target="../media/image69.jpeg"/><Relationship Id="rId1" Type="http://schemas.openxmlformats.org/officeDocument/2006/relationships/image" Target="../media/image68.jpeg"/><Relationship Id="rId4" Type="http://schemas.openxmlformats.org/officeDocument/2006/relationships/image" Target="../media/image71.jpeg"/></Relationships>
</file>

<file path=xl/drawings/_rels/drawing25.xml.rels><?xml version="1.0" encoding="UTF-8" standalone="yes"?>
<Relationships xmlns="http://schemas.openxmlformats.org/package/2006/relationships"><Relationship Id="rId3" Type="http://schemas.openxmlformats.org/officeDocument/2006/relationships/image" Target="../media/image74.jpeg"/><Relationship Id="rId2" Type="http://schemas.openxmlformats.org/officeDocument/2006/relationships/image" Target="../media/image73.jpeg"/><Relationship Id="rId1" Type="http://schemas.openxmlformats.org/officeDocument/2006/relationships/image" Target="../media/image72.jpeg"/><Relationship Id="rId4" Type="http://schemas.openxmlformats.org/officeDocument/2006/relationships/image" Target="../media/image75.jpeg"/></Relationships>
</file>

<file path=xl/drawings/_rels/drawing26.xml.rels><?xml version="1.0" encoding="UTF-8" standalone="yes"?>
<Relationships xmlns="http://schemas.openxmlformats.org/package/2006/relationships"><Relationship Id="rId3" Type="http://schemas.openxmlformats.org/officeDocument/2006/relationships/image" Target="../media/image78.jpeg"/><Relationship Id="rId2" Type="http://schemas.openxmlformats.org/officeDocument/2006/relationships/image" Target="../media/image77.jpeg"/><Relationship Id="rId1" Type="http://schemas.openxmlformats.org/officeDocument/2006/relationships/image" Target="../media/image76.jpeg"/><Relationship Id="rId4" Type="http://schemas.openxmlformats.org/officeDocument/2006/relationships/image" Target="../media/image79.jpeg"/></Relationships>
</file>

<file path=xl/drawings/_rels/drawing27.xml.rels><?xml version="1.0" encoding="UTF-8" standalone="yes"?>
<Relationships xmlns="http://schemas.openxmlformats.org/package/2006/relationships"><Relationship Id="rId3" Type="http://schemas.openxmlformats.org/officeDocument/2006/relationships/image" Target="../media/image82.jpeg"/><Relationship Id="rId2" Type="http://schemas.openxmlformats.org/officeDocument/2006/relationships/image" Target="../media/image81.jpeg"/><Relationship Id="rId1" Type="http://schemas.openxmlformats.org/officeDocument/2006/relationships/image" Target="../media/image80.jpeg"/><Relationship Id="rId4" Type="http://schemas.openxmlformats.org/officeDocument/2006/relationships/image" Target="../media/image83.jpeg"/></Relationships>
</file>

<file path=xl/drawings/_rels/drawing28.xml.rels><?xml version="1.0" encoding="UTF-8" standalone="yes"?>
<Relationships xmlns="http://schemas.openxmlformats.org/package/2006/relationships"><Relationship Id="rId3" Type="http://schemas.openxmlformats.org/officeDocument/2006/relationships/image" Target="../media/image86.jpeg"/><Relationship Id="rId2" Type="http://schemas.openxmlformats.org/officeDocument/2006/relationships/image" Target="../media/image85.jpg"/><Relationship Id="rId1" Type="http://schemas.openxmlformats.org/officeDocument/2006/relationships/image" Target="../media/image84.jpeg"/><Relationship Id="rId4" Type="http://schemas.openxmlformats.org/officeDocument/2006/relationships/image" Target="../media/image87.jpeg"/></Relationships>
</file>

<file path=xl/drawings/_rels/drawing29.xml.rels><?xml version="1.0" encoding="UTF-8" standalone="yes"?>
<Relationships xmlns="http://schemas.openxmlformats.org/package/2006/relationships"><Relationship Id="rId3" Type="http://schemas.openxmlformats.org/officeDocument/2006/relationships/image" Target="../media/image90.jpeg"/><Relationship Id="rId2" Type="http://schemas.openxmlformats.org/officeDocument/2006/relationships/image" Target="../media/image89.jpeg"/><Relationship Id="rId1" Type="http://schemas.openxmlformats.org/officeDocument/2006/relationships/image" Target="../media/image88.jpeg"/><Relationship Id="rId4" Type="http://schemas.openxmlformats.org/officeDocument/2006/relationships/image" Target="../media/image91.jpeg"/></Relationships>
</file>

<file path=xl/drawings/_rels/drawing30.xml.rels><?xml version="1.0" encoding="UTF-8" standalone="yes"?>
<Relationships xmlns="http://schemas.openxmlformats.org/package/2006/relationships"><Relationship Id="rId3" Type="http://schemas.openxmlformats.org/officeDocument/2006/relationships/image" Target="../media/image94.jpeg"/><Relationship Id="rId2" Type="http://schemas.openxmlformats.org/officeDocument/2006/relationships/image" Target="../media/image93.jpeg"/><Relationship Id="rId1" Type="http://schemas.openxmlformats.org/officeDocument/2006/relationships/image" Target="../media/image92.jpeg"/><Relationship Id="rId4" Type="http://schemas.openxmlformats.org/officeDocument/2006/relationships/image" Target="../media/image95.jpeg"/></Relationships>
</file>

<file path=xl/drawings/_rels/drawing31.xml.rels><?xml version="1.0" encoding="UTF-8" standalone="yes"?>
<Relationships xmlns="http://schemas.openxmlformats.org/package/2006/relationships"><Relationship Id="rId3" Type="http://schemas.openxmlformats.org/officeDocument/2006/relationships/image" Target="../media/image98.jpeg"/><Relationship Id="rId2" Type="http://schemas.openxmlformats.org/officeDocument/2006/relationships/image" Target="../media/image97.jpeg"/><Relationship Id="rId1" Type="http://schemas.openxmlformats.org/officeDocument/2006/relationships/image" Target="../media/image96.jpeg"/><Relationship Id="rId4" Type="http://schemas.openxmlformats.org/officeDocument/2006/relationships/image" Target="../media/image99.jpeg"/></Relationships>
</file>

<file path=xl/drawings/_rels/drawing32.xml.rels><?xml version="1.0" encoding="UTF-8" standalone="yes"?>
<Relationships xmlns="http://schemas.openxmlformats.org/package/2006/relationships"><Relationship Id="rId3" Type="http://schemas.openxmlformats.org/officeDocument/2006/relationships/image" Target="../media/image102.jpeg"/><Relationship Id="rId2" Type="http://schemas.openxmlformats.org/officeDocument/2006/relationships/image" Target="../media/image101.jpeg"/><Relationship Id="rId1" Type="http://schemas.openxmlformats.org/officeDocument/2006/relationships/image" Target="../media/image100.jpeg"/><Relationship Id="rId4" Type="http://schemas.openxmlformats.org/officeDocument/2006/relationships/image" Target="../media/image103.jpeg"/></Relationships>
</file>

<file path=xl/drawings/_rels/drawing33.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jpeg"/><Relationship Id="rId1" Type="http://schemas.openxmlformats.org/officeDocument/2006/relationships/image" Target="../media/image104.jpeg"/><Relationship Id="rId4" Type="http://schemas.openxmlformats.org/officeDocument/2006/relationships/image" Target="../media/image107.jpeg"/></Relationships>
</file>

<file path=xl/drawings/_rels/drawing34.xml.rels><?xml version="1.0" encoding="UTF-8" standalone="yes"?>
<Relationships xmlns="http://schemas.openxmlformats.org/package/2006/relationships"><Relationship Id="rId3" Type="http://schemas.openxmlformats.org/officeDocument/2006/relationships/image" Target="../media/image110.jpeg"/><Relationship Id="rId2" Type="http://schemas.openxmlformats.org/officeDocument/2006/relationships/image" Target="../media/image109.jpeg"/><Relationship Id="rId1" Type="http://schemas.openxmlformats.org/officeDocument/2006/relationships/image" Target="../media/image108.jpeg"/><Relationship Id="rId4" Type="http://schemas.openxmlformats.org/officeDocument/2006/relationships/image" Target="../media/image111.jpeg"/></Relationships>
</file>

<file path=xl/drawings/_rels/drawing35.xml.rels><?xml version="1.0" encoding="UTF-8" standalone="yes"?>
<Relationships xmlns="http://schemas.openxmlformats.org/package/2006/relationships"><Relationship Id="rId3" Type="http://schemas.openxmlformats.org/officeDocument/2006/relationships/image" Target="../media/image114.jpeg"/><Relationship Id="rId2" Type="http://schemas.openxmlformats.org/officeDocument/2006/relationships/image" Target="../media/image113.jpeg"/><Relationship Id="rId1" Type="http://schemas.openxmlformats.org/officeDocument/2006/relationships/image" Target="../media/image112.jpeg"/><Relationship Id="rId4" Type="http://schemas.openxmlformats.org/officeDocument/2006/relationships/image" Target="../media/image115.jpg"/></Relationships>
</file>

<file path=xl/drawings/_rels/drawing36.xml.rels><?xml version="1.0" encoding="UTF-8" standalone="yes"?>
<Relationships xmlns="http://schemas.openxmlformats.org/package/2006/relationships"><Relationship Id="rId3" Type="http://schemas.openxmlformats.org/officeDocument/2006/relationships/image" Target="../media/image118.jpeg"/><Relationship Id="rId2" Type="http://schemas.openxmlformats.org/officeDocument/2006/relationships/image" Target="../media/image117.jpeg"/><Relationship Id="rId1" Type="http://schemas.openxmlformats.org/officeDocument/2006/relationships/image" Target="../media/image116.jpeg"/><Relationship Id="rId4" Type="http://schemas.openxmlformats.org/officeDocument/2006/relationships/image" Target="../media/image119.jpg"/></Relationships>
</file>

<file path=xl/drawings/_rels/drawing37.xml.rels><?xml version="1.0" encoding="UTF-8" standalone="yes"?>
<Relationships xmlns="http://schemas.openxmlformats.org/package/2006/relationships"><Relationship Id="rId3" Type="http://schemas.openxmlformats.org/officeDocument/2006/relationships/image" Target="../media/image122.jpeg"/><Relationship Id="rId2" Type="http://schemas.openxmlformats.org/officeDocument/2006/relationships/image" Target="../media/image121.jpeg"/><Relationship Id="rId1" Type="http://schemas.openxmlformats.org/officeDocument/2006/relationships/image" Target="../media/image120.jpeg"/><Relationship Id="rId4" Type="http://schemas.openxmlformats.org/officeDocument/2006/relationships/image" Target="../media/image123.jpeg"/></Relationships>
</file>

<file path=xl/drawings/_rels/drawing38.xml.rels><?xml version="1.0" encoding="UTF-8" standalone="yes"?>
<Relationships xmlns="http://schemas.openxmlformats.org/package/2006/relationships"><Relationship Id="rId3" Type="http://schemas.openxmlformats.org/officeDocument/2006/relationships/image" Target="../media/image126.jpeg"/><Relationship Id="rId2" Type="http://schemas.openxmlformats.org/officeDocument/2006/relationships/image" Target="../media/image125.jpg"/><Relationship Id="rId1" Type="http://schemas.openxmlformats.org/officeDocument/2006/relationships/image" Target="../media/image124.jpeg"/><Relationship Id="rId4" Type="http://schemas.openxmlformats.org/officeDocument/2006/relationships/image" Target="../media/image127.jpeg"/></Relationships>
</file>

<file path=xl/drawings/_rels/drawing39.xml.rels><?xml version="1.0" encoding="UTF-8" standalone="yes"?>
<Relationships xmlns="http://schemas.openxmlformats.org/package/2006/relationships"><Relationship Id="rId3" Type="http://schemas.openxmlformats.org/officeDocument/2006/relationships/image" Target="../media/image130.jpeg"/><Relationship Id="rId2" Type="http://schemas.openxmlformats.org/officeDocument/2006/relationships/image" Target="../media/image129.jpeg"/><Relationship Id="rId1" Type="http://schemas.openxmlformats.org/officeDocument/2006/relationships/image" Target="../media/image128.jpeg"/><Relationship Id="rId4" Type="http://schemas.openxmlformats.org/officeDocument/2006/relationships/image" Target="../media/image131.jpg"/></Relationships>
</file>

<file path=xl/drawings/_rels/drawing40.xml.rels><?xml version="1.0" encoding="UTF-8" standalone="yes"?>
<Relationships xmlns="http://schemas.openxmlformats.org/package/2006/relationships"><Relationship Id="rId3" Type="http://schemas.openxmlformats.org/officeDocument/2006/relationships/image" Target="../media/image134.jpeg"/><Relationship Id="rId2" Type="http://schemas.openxmlformats.org/officeDocument/2006/relationships/image" Target="../media/image133.jpeg"/><Relationship Id="rId1" Type="http://schemas.openxmlformats.org/officeDocument/2006/relationships/image" Target="../media/image132.jpeg"/><Relationship Id="rId4" Type="http://schemas.openxmlformats.org/officeDocument/2006/relationships/image" Target="../media/image135.jpeg"/></Relationships>
</file>

<file path=xl/drawings/_rels/drawing41.xml.rels><?xml version="1.0" encoding="UTF-8" standalone="yes"?>
<Relationships xmlns="http://schemas.openxmlformats.org/package/2006/relationships"><Relationship Id="rId3" Type="http://schemas.openxmlformats.org/officeDocument/2006/relationships/image" Target="../media/image138.jpeg"/><Relationship Id="rId2" Type="http://schemas.openxmlformats.org/officeDocument/2006/relationships/image" Target="../media/image137.jpeg"/><Relationship Id="rId1" Type="http://schemas.openxmlformats.org/officeDocument/2006/relationships/image" Target="../media/image136.jpeg"/><Relationship Id="rId4" Type="http://schemas.openxmlformats.org/officeDocument/2006/relationships/image" Target="../media/image139.jpeg"/></Relationships>
</file>

<file path=xl/drawings/_rels/drawing42.xml.rels><?xml version="1.0" encoding="UTF-8" standalone="yes"?>
<Relationships xmlns="http://schemas.openxmlformats.org/package/2006/relationships"><Relationship Id="rId3" Type="http://schemas.openxmlformats.org/officeDocument/2006/relationships/image" Target="../media/image142.jpeg"/><Relationship Id="rId2" Type="http://schemas.openxmlformats.org/officeDocument/2006/relationships/image" Target="../media/image141.jpeg"/><Relationship Id="rId1" Type="http://schemas.openxmlformats.org/officeDocument/2006/relationships/image" Target="../media/image140.jpeg"/><Relationship Id="rId4" Type="http://schemas.openxmlformats.org/officeDocument/2006/relationships/image" Target="../media/image143.jpeg"/></Relationships>
</file>

<file path=xl/drawings/_rels/drawing43.xml.rels><?xml version="1.0" encoding="UTF-8" standalone="yes"?>
<Relationships xmlns="http://schemas.openxmlformats.org/package/2006/relationships"><Relationship Id="rId3" Type="http://schemas.openxmlformats.org/officeDocument/2006/relationships/image" Target="../media/image146.jpeg"/><Relationship Id="rId2" Type="http://schemas.openxmlformats.org/officeDocument/2006/relationships/image" Target="../media/image145.jpeg"/><Relationship Id="rId1" Type="http://schemas.openxmlformats.org/officeDocument/2006/relationships/image" Target="../media/image144.jpeg"/><Relationship Id="rId4" Type="http://schemas.openxmlformats.org/officeDocument/2006/relationships/image" Target="../media/image147.jpeg"/></Relationships>
</file>

<file path=xl/drawings/_rels/drawing44.xml.rels><?xml version="1.0" encoding="UTF-8" standalone="yes"?>
<Relationships xmlns="http://schemas.openxmlformats.org/package/2006/relationships"><Relationship Id="rId3" Type="http://schemas.openxmlformats.org/officeDocument/2006/relationships/image" Target="../media/image150.jpeg"/><Relationship Id="rId2" Type="http://schemas.openxmlformats.org/officeDocument/2006/relationships/image" Target="../media/image149.jpeg"/><Relationship Id="rId1" Type="http://schemas.openxmlformats.org/officeDocument/2006/relationships/image" Target="../media/image148.jpeg"/><Relationship Id="rId4" Type="http://schemas.openxmlformats.org/officeDocument/2006/relationships/image" Target="../media/image151.jpeg"/></Relationships>
</file>

<file path=xl/drawings/_rels/drawing45.xml.rels><?xml version="1.0" encoding="UTF-8" standalone="yes"?>
<Relationships xmlns="http://schemas.openxmlformats.org/package/2006/relationships"><Relationship Id="rId3" Type="http://schemas.openxmlformats.org/officeDocument/2006/relationships/image" Target="../media/image154.jpeg"/><Relationship Id="rId2" Type="http://schemas.openxmlformats.org/officeDocument/2006/relationships/image" Target="../media/image153.jpeg"/><Relationship Id="rId1" Type="http://schemas.openxmlformats.org/officeDocument/2006/relationships/image" Target="../media/image152.jpeg"/><Relationship Id="rId4" Type="http://schemas.openxmlformats.org/officeDocument/2006/relationships/image" Target="../media/image155.jpg"/></Relationships>
</file>

<file path=xl/drawings/_rels/drawing46.xml.rels><?xml version="1.0" encoding="UTF-8" standalone="yes"?>
<Relationships xmlns="http://schemas.openxmlformats.org/package/2006/relationships"><Relationship Id="rId3" Type="http://schemas.openxmlformats.org/officeDocument/2006/relationships/image" Target="../media/image158.jpeg"/><Relationship Id="rId2" Type="http://schemas.openxmlformats.org/officeDocument/2006/relationships/image" Target="../media/image157.jpeg"/><Relationship Id="rId1" Type="http://schemas.openxmlformats.org/officeDocument/2006/relationships/image" Target="../media/image156.jpeg"/><Relationship Id="rId4" Type="http://schemas.openxmlformats.org/officeDocument/2006/relationships/image" Target="../media/image159.jpeg"/></Relationships>
</file>

<file path=xl/drawings/_rels/drawing47.xml.rels><?xml version="1.0" encoding="UTF-8" standalone="yes"?>
<Relationships xmlns="http://schemas.openxmlformats.org/package/2006/relationships"><Relationship Id="rId3" Type="http://schemas.openxmlformats.org/officeDocument/2006/relationships/image" Target="../media/image162.jpeg"/><Relationship Id="rId2" Type="http://schemas.openxmlformats.org/officeDocument/2006/relationships/image" Target="../media/image161.jpeg"/><Relationship Id="rId1" Type="http://schemas.openxmlformats.org/officeDocument/2006/relationships/image" Target="../media/image160.jpeg"/><Relationship Id="rId4" Type="http://schemas.openxmlformats.org/officeDocument/2006/relationships/image" Target="../media/image163.jpeg"/></Relationships>
</file>

<file path=xl/drawings/_rels/drawing48.xml.rels><?xml version="1.0" encoding="UTF-8" standalone="yes"?>
<Relationships xmlns="http://schemas.openxmlformats.org/package/2006/relationships"><Relationship Id="rId3" Type="http://schemas.openxmlformats.org/officeDocument/2006/relationships/image" Target="../media/image166.jpeg"/><Relationship Id="rId2" Type="http://schemas.openxmlformats.org/officeDocument/2006/relationships/image" Target="../media/image165.jpeg"/><Relationship Id="rId1" Type="http://schemas.openxmlformats.org/officeDocument/2006/relationships/image" Target="../media/image164.jpeg"/><Relationship Id="rId4" Type="http://schemas.openxmlformats.org/officeDocument/2006/relationships/image" Target="../media/image167.jpeg"/></Relationships>
</file>

<file path=xl/drawings/_rels/drawing49.xml.rels><?xml version="1.0" encoding="UTF-8" standalone="yes"?>
<Relationships xmlns="http://schemas.openxmlformats.org/package/2006/relationships"><Relationship Id="rId3" Type="http://schemas.openxmlformats.org/officeDocument/2006/relationships/image" Target="../media/image170.jpeg"/><Relationship Id="rId2" Type="http://schemas.openxmlformats.org/officeDocument/2006/relationships/image" Target="../media/image169.jpeg"/><Relationship Id="rId1" Type="http://schemas.openxmlformats.org/officeDocument/2006/relationships/image" Target="../media/image168.jpeg"/><Relationship Id="rId4" Type="http://schemas.openxmlformats.org/officeDocument/2006/relationships/image" Target="../media/image171.jpeg"/></Relationships>
</file>

<file path=xl/drawings/_rels/drawing50.xml.rels><?xml version="1.0" encoding="UTF-8" standalone="yes"?>
<Relationships xmlns="http://schemas.openxmlformats.org/package/2006/relationships"><Relationship Id="rId3" Type="http://schemas.openxmlformats.org/officeDocument/2006/relationships/image" Target="../media/image174.jpeg"/><Relationship Id="rId2" Type="http://schemas.openxmlformats.org/officeDocument/2006/relationships/image" Target="../media/image173.jpeg"/><Relationship Id="rId1" Type="http://schemas.openxmlformats.org/officeDocument/2006/relationships/image" Target="../media/image172.jpeg"/><Relationship Id="rId4" Type="http://schemas.openxmlformats.org/officeDocument/2006/relationships/image" Target="../media/image175.jpeg"/></Relationships>
</file>

<file path=xl/drawings/_rels/drawing51.xml.rels><?xml version="1.0" encoding="UTF-8" standalone="yes"?>
<Relationships xmlns="http://schemas.openxmlformats.org/package/2006/relationships"><Relationship Id="rId3" Type="http://schemas.openxmlformats.org/officeDocument/2006/relationships/image" Target="../media/image178.jpeg"/><Relationship Id="rId2" Type="http://schemas.openxmlformats.org/officeDocument/2006/relationships/image" Target="../media/image177.jpeg"/><Relationship Id="rId1" Type="http://schemas.openxmlformats.org/officeDocument/2006/relationships/image" Target="../media/image176.jpeg"/><Relationship Id="rId4" Type="http://schemas.openxmlformats.org/officeDocument/2006/relationships/image" Target="../media/image179.jpeg"/></Relationships>
</file>

<file path=xl/drawings/_rels/drawing52.xml.rels><?xml version="1.0" encoding="UTF-8" standalone="yes"?>
<Relationships xmlns="http://schemas.openxmlformats.org/package/2006/relationships"><Relationship Id="rId2" Type="http://schemas.openxmlformats.org/officeDocument/2006/relationships/image" Target="../media/image181.jpeg"/><Relationship Id="rId1" Type="http://schemas.openxmlformats.org/officeDocument/2006/relationships/image" Target="../media/image180.jpeg"/></Relationships>
</file>

<file path=xl/drawings/_rels/drawing53.xml.rels><?xml version="1.0" encoding="UTF-8" standalone="yes"?>
<Relationships xmlns="http://schemas.openxmlformats.org/package/2006/relationships"><Relationship Id="rId3" Type="http://schemas.openxmlformats.org/officeDocument/2006/relationships/image" Target="../media/image184.jpeg"/><Relationship Id="rId2" Type="http://schemas.openxmlformats.org/officeDocument/2006/relationships/image" Target="../media/image183.jpeg"/><Relationship Id="rId1" Type="http://schemas.openxmlformats.org/officeDocument/2006/relationships/image" Target="../media/image182.jpeg"/><Relationship Id="rId6" Type="http://schemas.openxmlformats.org/officeDocument/2006/relationships/image" Target="../media/image187.jpg"/><Relationship Id="rId5" Type="http://schemas.openxmlformats.org/officeDocument/2006/relationships/image" Target="../media/image186.jpeg"/><Relationship Id="rId4" Type="http://schemas.openxmlformats.org/officeDocument/2006/relationships/image" Target="../media/image185.jpeg"/></Relationships>
</file>

<file path=xl/drawings/_rels/drawing54.xml.rels><?xml version="1.0" encoding="UTF-8" standalone="yes"?>
<Relationships xmlns="http://schemas.openxmlformats.org/package/2006/relationships"><Relationship Id="rId3" Type="http://schemas.openxmlformats.org/officeDocument/2006/relationships/image" Target="../media/image190.jpeg"/><Relationship Id="rId2" Type="http://schemas.openxmlformats.org/officeDocument/2006/relationships/image" Target="../media/image189.jpg"/><Relationship Id="rId1" Type="http://schemas.openxmlformats.org/officeDocument/2006/relationships/image" Target="../media/image188.jpeg"/><Relationship Id="rId4" Type="http://schemas.openxmlformats.org/officeDocument/2006/relationships/image" Target="../media/image191.jpeg"/></Relationships>
</file>

<file path=xl/drawings/_rels/drawing55.xml.rels><?xml version="1.0" encoding="UTF-8" standalone="yes"?>
<Relationships xmlns="http://schemas.openxmlformats.org/package/2006/relationships"><Relationship Id="rId1" Type="http://schemas.openxmlformats.org/officeDocument/2006/relationships/image" Target="../media/image192.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93.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94.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95.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96.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97.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98.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99.png"/></Relationships>
</file>

<file path=xl/drawings/_rels/drawing63.xml.rels><?xml version="1.0" encoding="UTF-8" standalone="yes"?>
<Relationships xmlns="http://schemas.openxmlformats.org/package/2006/relationships"><Relationship Id="rId1" Type="http://schemas.openxmlformats.org/officeDocument/2006/relationships/image" Target="../media/image200.png"/></Relationships>
</file>

<file path=xl/drawings/_rels/drawing64.xml.rels><?xml version="1.0" encoding="UTF-8" standalone="yes"?>
<Relationships xmlns="http://schemas.openxmlformats.org/package/2006/relationships"><Relationship Id="rId1" Type="http://schemas.openxmlformats.org/officeDocument/2006/relationships/image" Target="../media/image20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202.png"/></Relationships>
</file>

<file path=xl/drawings/_rels/drawing66.xml.rels><?xml version="1.0" encoding="UTF-8" standalone="yes"?>
<Relationships xmlns="http://schemas.openxmlformats.org/package/2006/relationships"><Relationship Id="rId1" Type="http://schemas.openxmlformats.org/officeDocument/2006/relationships/image" Target="../media/image203.png"/></Relationships>
</file>

<file path=xl/drawings/_rels/drawing67.xml.rels><?xml version="1.0" encoding="UTF-8" standalone="yes"?>
<Relationships xmlns="http://schemas.openxmlformats.org/package/2006/relationships"><Relationship Id="rId1" Type="http://schemas.openxmlformats.org/officeDocument/2006/relationships/image" Target="../media/image204.png"/></Relationships>
</file>

<file path=xl/drawings/_rels/drawing68.xml.rels><?xml version="1.0" encoding="UTF-8" standalone="yes"?>
<Relationships xmlns="http://schemas.openxmlformats.org/package/2006/relationships"><Relationship Id="rId1" Type="http://schemas.openxmlformats.org/officeDocument/2006/relationships/image" Target="../media/image205.png"/></Relationships>
</file>

<file path=xl/drawings/_rels/drawing69.xml.rels><?xml version="1.0" encoding="UTF-8" standalone="yes"?>
<Relationships xmlns="http://schemas.openxmlformats.org/package/2006/relationships"><Relationship Id="rId1" Type="http://schemas.openxmlformats.org/officeDocument/2006/relationships/image" Target="../media/image206.png"/></Relationships>
</file>

<file path=xl/drawings/_rels/drawing70.xml.rels><?xml version="1.0" encoding="UTF-8" standalone="yes"?>
<Relationships xmlns="http://schemas.openxmlformats.org/package/2006/relationships"><Relationship Id="rId1" Type="http://schemas.openxmlformats.org/officeDocument/2006/relationships/image" Target="../media/image207.png"/></Relationships>
</file>

<file path=xl/drawings/_rels/drawing71.xml.rels><?xml version="1.0" encoding="UTF-8" standalone="yes"?>
<Relationships xmlns="http://schemas.openxmlformats.org/package/2006/relationships"><Relationship Id="rId1" Type="http://schemas.openxmlformats.org/officeDocument/2006/relationships/image" Target="../media/image208.png"/></Relationships>
</file>

<file path=xl/drawings/_rels/drawing72.xml.rels><?xml version="1.0" encoding="UTF-8" standalone="yes"?>
<Relationships xmlns="http://schemas.openxmlformats.org/package/2006/relationships"><Relationship Id="rId1" Type="http://schemas.openxmlformats.org/officeDocument/2006/relationships/image" Target="../media/image209.png"/></Relationships>
</file>

<file path=xl/drawings/_rels/drawing73.xml.rels><?xml version="1.0" encoding="UTF-8" standalone="yes"?>
<Relationships xmlns="http://schemas.openxmlformats.org/package/2006/relationships"><Relationship Id="rId1" Type="http://schemas.openxmlformats.org/officeDocument/2006/relationships/image" Target="../media/image210.png"/></Relationships>
</file>

<file path=xl/drawings/_rels/drawing74.xml.rels><?xml version="1.0" encoding="UTF-8" standalone="yes"?>
<Relationships xmlns="http://schemas.openxmlformats.org/package/2006/relationships"><Relationship Id="rId1" Type="http://schemas.openxmlformats.org/officeDocument/2006/relationships/image" Target="../media/image21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212.png"/></Relationships>
</file>

<file path=xl/drawings/_rels/drawing76.xml.rels><?xml version="1.0" encoding="UTF-8" standalone="yes"?>
<Relationships xmlns="http://schemas.openxmlformats.org/package/2006/relationships"><Relationship Id="rId1" Type="http://schemas.openxmlformats.org/officeDocument/2006/relationships/image" Target="../media/image213.png"/></Relationships>
</file>

<file path=xl/drawings/_rels/drawing77.xml.rels><?xml version="1.0" encoding="UTF-8" standalone="yes"?>
<Relationships xmlns="http://schemas.openxmlformats.org/package/2006/relationships"><Relationship Id="rId1" Type="http://schemas.openxmlformats.org/officeDocument/2006/relationships/image" Target="../media/image214.png"/></Relationships>
</file>

<file path=xl/drawings/_rels/drawing78.xml.rels><?xml version="1.0" encoding="UTF-8" standalone="yes"?>
<Relationships xmlns="http://schemas.openxmlformats.org/package/2006/relationships"><Relationship Id="rId1" Type="http://schemas.openxmlformats.org/officeDocument/2006/relationships/image" Target="../media/image215.png"/></Relationships>
</file>

<file path=xl/drawings/_rels/drawing79.xml.rels><?xml version="1.0" encoding="UTF-8" standalone="yes"?>
<Relationships xmlns="http://schemas.openxmlformats.org/package/2006/relationships"><Relationship Id="rId1" Type="http://schemas.openxmlformats.org/officeDocument/2006/relationships/image" Target="../media/image216.png"/></Relationships>
</file>

<file path=xl/drawings/_rels/drawing80.xml.rels><?xml version="1.0" encoding="UTF-8" standalone="yes"?>
<Relationships xmlns="http://schemas.openxmlformats.org/package/2006/relationships"><Relationship Id="rId1" Type="http://schemas.openxmlformats.org/officeDocument/2006/relationships/image" Target="../media/image217.png"/></Relationships>
</file>

<file path=xl/drawings/_rels/drawing81.xml.rels><?xml version="1.0" encoding="UTF-8" standalone="yes"?>
<Relationships xmlns="http://schemas.openxmlformats.org/package/2006/relationships"><Relationship Id="rId1" Type="http://schemas.openxmlformats.org/officeDocument/2006/relationships/image" Target="../media/image218.png"/></Relationships>
</file>

<file path=xl/drawings/_rels/drawing82.xml.rels><?xml version="1.0" encoding="UTF-8" standalone="yes"?>
<Relationships xmlns="http://schemas.openxmlformats.org/package/2006/relationships"><Relationship Id="rId1" Type="http://schemas.openxmlformats.org/officeDocument/2006/relationships/image" Target="../media/image219.png"/></Relationships>
</file>

<file path=xl/drawings/_rels/drawing83.xml.rels><?xml version="1.0" encoding="UTF-8" standalone="yes"?>
<Relationships xmlns="http://schemas.openxmlformats.org/package/2006/relationships"><Relationship Id="rId1" Type="http://schemas.openxmlformats.org/officeDocument/2006/relationships/image" Target="../media/image220.png"/></Relationships>
</file>

<file path=xl/drawings/_rels/drawing84.xml.rels><?xml version="1.0" encoding="UTF-8" standalone="yes"?>
<Relationships xmlns="http://schemas.openxmlformats.org/package/2006/relationships"><Relationship Id="rId1" Type="http://schemas.openxmlformats.org/officeDocument/2006/relationships/image" Target="../media/image221.png"/></Relationships>
</file>

<file path=xl/drawings/_rels/drawing85.xml.rels><?xml version="1.0" encoding="UTF-8" standalone="yes"?>
<Relationships xmlns="http://schemas.openxmlformats.org/package/2006/relationships"><Relationship Id="rId1" Type="http://schemas.openxmlformats.org/officeDocument/2006/relationships/image" Target="../media/image222.png"/></Relationships>
</file>

<file path=xl/drawings/_rels/drawing86.xml.rels><?xml version="1.0" encoding="UTF-8" standalone="yes"?>
<Relationships xmlns="http://schemas.openxmlformats.org/package/2006/relationships"><Relationship Id="rId1" Type="http://schemas.openxmlformats.org/officeDocument/2006/relationships/image" Target="../media/image223.png"/></Relationships>
</file>

<file path=xl/drawings/_rels/drawing87.xml.rels><?xml version="1.0" encoding="UTF-8" standalone="yes"?>
<Relationships xmlns="http://schemas.openxmlformats.org/package/2006/relationships"><Relationship Id="rId1" Type="http://schemas.openxmlformats.org/officeDocument/2006/relationships/image" Target="../media/image224.png"/></Relationships>
</file>

<file path=xl/drawings/_rels/drawing88.xml.rels><?xml version="1.0" encoding="UTF-8" standalone="yes"?>
<Relationships xmlns="http://schemas.openxmlformats.org/package/2006/relationships"><Relationship Id="rId1" Type="http://schemas.openxmlformats.org/officeDocument/2006/relationships/image" Target="../media/image225.png"/></Relationships>
</file>

<file path=xl/drawings/_rels/drawing89.xml.rels><?xml version="1.0" encoding="UTF-8" standalone="yes"?>
<Relationships xmlns="http://schemas.openxmlformats.org/package/2006/relationships"><Relationship Id="rId1" Type="http://schemas.openxmlformats.org/officeDocument/2006/relationships/image" Target="../media/image226.png"/></Relationships>
</file>

<file path=xl/drawings/_rels/drawing90.xml.rels><?xml version="1.0" encoding="UTF-8" standalone="yes"?>
<Relationships xmlns="http://schemas.openxmlformats.org/package/2006/relationships"><Relationship Id="rId1" Type="http://schemas.openxmlformats.org/officeDocument/2006/relationships/image" Target="../media/image227.png"/></Relationships>
</file>

<file path=xl/drawings/_rels/drawing91.xml.rels><?xml version="1.0" encoding="UTF-8" standalone="yes"?>
<Relationships xmlns="http://schemas.openxmlformats.org/package/2006/relationships"><Relationship Id="rId1" Type="http://schemas.openxmlformats.org/officeDocument/2006/relationships/image" Target="../media/image228.png"/></Relationships>
</file>

<file path=xl/drawings/_rels/drawing92.xml.rels><?xml version="1.0" encoding="UTF-8" standalone="yes"?>
<Relationships xmlns="http://schemas.openxmlformats.org/package/2006/relationships"><Relationship Id="rId1" Type="http://schemas.openxmlformats.org/officeDocument/2006/relationships/image" Target="../media/image229.png"/></Relationships>
</file>

<file path=xl/drawings/_rels/drawing93.xml.rels><?xml version="1.0" encoding="UTF-8" standalone="yes"?>
<Relationships xmlns="http://schemas.openxmlformats.org/package/2006/relationships"><Relationship Id="rId1" Type="http://schemas.openxmlformats.org/officeDocument/2006/relationships/image" Target="../media/image230.png"/></Relationships>
</file>

<file path=xl/drawings/_rels/drawing94.xml.rels><?xml version="1.0" encoding="UTF-8" standalone="yes"?>
<Relationships xmlns="http://schemas.openxmlformats.org/package/2006/relationships"><Relationship Id="rId1" Type="http://schemas.openxmlformats.org/officeDocument/2006/relationships/image" Target="../media/image231.png"/></Relationships>
</file>

<file path=xl/drawings/_rels/drawing95.xml.rels><?xml version="1.0" encoding="UTF-8" standalone="yes"?>
<Relationships xmlns="http://schemas.openxmlformats.org/package/2006/relationships"><Relationship Id="rId1" Type="http://schemas.openxmlformats.org/officeDocument/2006/relationships/image" Target="../media/image232.png"/></Relationships>
</file>

<file path=xl/drawings/_rels/drawing96.xml.rels><?xml version="1.0" encoding="UTF-8" standalone="yes"?>
<Relationships xmlns="http://schemas.openxmlformats.org/package/2006/relationships"><Relationship Id="rId1" Type="http://schemas.openxmlformats.org/officeDocument/2006/relationships/image" Target="../media/image233.png"/></Relationships>
</file>

<file path=xl/drawings/_rels/drawing97.xml.rels><?xml version="1.0" encoding="UTF-8" standalone="yes"?>
<Relationships xmlns="http://schemas.openxmlformats.org/package/2006/relationships"><Relationship Id="rId1" Type="http://schemas.openxmlformats.org/officeDocument/2006/relationships/image" Target="../media/image234.png"/></Relationships>
</file>

<file path=xl/drawings/_rels/drawing98.xml.rels><?xml version="1.0" encoding="UTF-8" standalone="yes"?>
<Relationships xmlns="http://schemas.openxmlformats.org/package/2006/relationships"><Relationship Id="rId1" Type="http://schemas.openxmlformats.org/officeDocument/2006/relationships/image" Target="../media/image235.png"/></Relationships>
</file>

<file path=xl/drawings/_rels/drawing99.xml.rels><?xml version="1.0" encoding="UTF-8" standalone="yes"?>
<Relationships xmlns="http://schemas.openxmlformats.org/package/2006/relationships"><Relationship Id="rId1" Type="http://schemas.openxmlformats.org/officeDocument/2006/relationships/image" Target="../media/image236.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237.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238.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239.pn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608679</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6A3361DF-8D58-4B46-8F4E-6478C96FCE2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776288" y="2752725"/>
          <a:ext cx="6635907" cy="2171700"/>
        </a:xfrm>
        <a:prstGeom prst="rect">
          <a:avLst/>
        </a:prstGeom>
      </xdr:spPr>
    </xdr:pic>
    <xdr:clientData/>
  </xdr:twoCellAnchor>
  <xdr:oneCellAnchor>
    <xdr:from>
      <xdr:col>4</xdr:col>
      <xdr:colOff>566737</xdr:colOff>
      <xdr:row>22</xdr:row>
      <xdr:rowOff>19048</xdr:rowOff>
    </xdr:from>
    <xdr:ext cx="835422" cy="275717"/>
    <xdr:sp macro="" textlink="">
      <xdr:nvSpPr>
        <xdr:cNvPr id="3" name="テキスト ボックス 2">
          <a:extLst>
            <a:ext uri="{FF2B5EF4-FFF2-40B4-BE49-F238E27FC236}">
              <a16:creationId xmlns:a16="http://schemas.microsoft.com/office/drawing/2014/main" id="{E81FE102-84E4-4D75-BEA4-691424BF0747}"/>
            </a:ext>
          </a:extLst>
        </xdr:cNvPr>
        <xdr:cNvSpPr txBox="1"/>
      </xdr:nvSpPr>
      <xdr:spPr>
        <a:xfrm>
          <a:off x="7143750" y="358139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33CC"/>
              </a:solidFill>
            </a:rPr>
            <a:t>使用しない</a:t>
          </a:r>
        </a:p>
      </xdr:txBody>
    </xdr:sp>
    <xdr:clientData/>
  </xdr:oneCellAnchor>
  <xdr:twoCellAnchor editAs="oneCell">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C3627EEE-8B87-4C6B-A680-75701A339E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032350" y="6796089"/>
          <a:ext cx="3630512" cy="1583876"/>
        </a:xfrm>
        <a:prstGeom prst="rect">
          <a:avLst/>
        </a:prstGeom>
      </xdr:spPr>
    </xdr:pic>
    <xdr:clientData/>
  </xdr:twoCellAnchor>
  <xdr:twoCellAnchor editAs="oneCell">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D80398BC-58A9-44FE-AF3F-37F4E108467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14400" y="5233988"/>
          <a:ext cx="2900363" cy="10763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276225</xdr:colOff>
      <xdr:row>5</xdr:row>
      <xdr:rowOff>95250</xdr:rowOff>
    </xdr:from>
    <xdr:to>
      <xdr:col>22</xdr:col>
      <xdr:colOff>108083</xdr:colOff>
      <xdr:row>14</xdr:row>
      <xdr:rowOff>392475</xdr:rowOff>
    </xdr:to>
    <xdr:pic>
      <xdr:nvPicPr>
        <xdr:cNvPr id="2" name="図 1">
          <a:extLst>
            <a:ext uri="{FF2B5EF4-FFF2-40B4-BE49-F238E27FC236}">
              <a16:creationId xmlns:a16="http://schemas.microsoft.com/office/drawing/2014/main" id="{BBD5E96C-1368-423C-B4E2-485A045BEEE2}"/>
            </a:ext>
          </a:extLst>
        </xdr:cNvPr>
        <xdr:cNvPicPr>
          <a:picLocks noChangeAspect="1"/>
        </xdr:cNvPicPr>
      </xdr:nvPicPr>
      <xdr:blipFill>
        <a:blip xmlns:r="http://schemas.openxmlformats.org/officeDocument/2006/relationships" r:embed="rId1"/>
        <a:stretch>
          <a:fillRect/>
        </a:stretch>
      </xdr:blipFill>
      <xdr:spPr>
        <a:xfrm>
          <a:off x="714375" y="1162050"/>
          <a:ext cx="6118358" cy="4212000"/>
        </a:xfrm>
        <a:prstGeom prst="rect">
          <a:avLst/>
        </a:prstGeom>
      </xdr:spPr>
    </xdr:pic>
    <xdr:clientData/>
  </xdr:twoCellAnchor>
  <xdr:twoCellAnchor editAs="oneCell">
    <xdr:from>
      <xdr:col>24</xdr:col>
      <xdr:colOff>257176</xdr:colOff>
      <xdr:row>10</xdr:row>
      <xdr:rowOff>200025</xdr:rowOff>
    </xdr:from>
    <xdr:to>
      <xdr:col>32</xdr:col>
      <xdr:colOff>219076</xdr:colOff>
      <xdr:row>14</xdr:row>
      <xdr:rowOff>246555</xdr:rowOff>
    </xdr:to>
    <xdr:pic>
      <xdr:nvPicPr>
        <xdr:cNvPr id="3" name="図 4">
          <a:extLst>
            <a:ext uri="{FF2B5EF4-FFF2-40B4-BE49-F238E27FC236}">
              <a16:creationId xmlns:a16="http://schemas.microsoft.com/office/drawing/2014/main" id="{3FDDF653-FCD1-4069-A79D-53B535CD257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0138" t="8427" r="15207" b="11832"/>
        <a:stretch>
          <a:fillRect/>
        </a:stretch>
      </xdr:blipFill>
      <xdr:spPr bwMode="auto">
        <a:xfrm>
          <a:off x="7610476" y="3390900"/>
          <a:ext cx="2476500" cy="1837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24</xdr:col>
      <xdr:colOff>76200</xdr:colOff>
      <xdr:row>5</xdr:row>
      <xdr:rowOff>190500</xdr:rowOff>
    </xdr:from>
    <xdr:to>
      <xdr:col>32</xdr:col>
      <xdr:colOff>297799</xdr:colOff>
      <xdr:row>10</xdr:row>
      <xdr:rowOff>118425</xdr:rowOff>
    </xdr:to>
    <xdr:pic>
      <xdr:nvPicPr>
        <xdr:cNvPr id="4" name="図 3">
          <a:extLst>
            <a:ext uri="{FF2B5EF4-FFF2-40B4-BE49-F238E27FC236}">
              <a16:creationId xmlns:a16="http://schemas.microsoft.com/office/drawing/2014/main" id="{B848B09B-CEF3-4DF9-9516-1C669B3CD1E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429500" y="1257300"/>
          <a:ext cx="2736199" cy="2052000"/>
        </a:xfrm>
        <a:prstGeom prst="rect">
          <a:avLst/>
        </a:prstGeom>
        <a:noFill/>
        <a:ln>
          <a:noFill/>
        </a:ln>
      </xdr:spPr>
    </xdr:pic>
    <xdr:clientData/>
  </xdr:twoCellAnchor>
  <xdr:twoCellAnchor editAs="oneCell">
    <xdr:from>
      <xdr:col>20</xdr:col>
      <xdr:colOff>21987</xdr:colOff>
      <xdr:row>14</xdr:row>
      <xdr:rowOff>419100</xdr:rowOff>
    </xdr:from>
    <xdr:to>
      <xdr:col>34</xdr:col>
      <xdr:colOff>161924</xdr:colOff>
      <xdr:row>17</xdr:row>
      <xdr:rowOff>561974</xdr:rowOff>
    </xdr:to>
    <xdr:pic>
      <xdr:nvPicPr>
        <xdr:cNvPr id="5" name="図 6">
          <a:extLst>
            <a:ext uri="{FF2B5EF4-FFF2-40B4-BE49-F238E27FC236}">
              <a16:creationId xmlns:a16="http://schemas.microsoft.com/office/drawing/2014/main" id="{BEF22C15-4016-4554-B6EF-961C4ED17C6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117987" y="5400675"/>
          <a:ext cx="4540487" cy="1485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169297</xdr:colOff>
      <xdr:row>11</xdr:row>
      <xdr:rowOff>117396</xdr:rowOff>
    </xdr:from>
    <xdr:to>
      <xdr:col>21</xdr:col>
      <xdr:colOff>468879</xdr:colOff>
      <xdr:row>27</xdr:row>
      <xdr:rowOff>158830</xdr:rowOff>
    </xdr:to>
    <xdr:pic>
      <xdr:nvPicPr>
        <xdr:cNvPr id="4" name="図 3">
          <a:extLst>
            <a:ext uri="{FF2B5EF4-FFF2-40B4-BE49-F238E27FC236}">
              <a16:creationId xmlns:a16="http://schemas.microsoft.com/office/drawing/2014/main" id="{676974B5-7DE9-D221-C5F1-A924F2D6AE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1947" y="2489121"/>
          <a:ext cx="8491082" cy="446103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169297</xdr:colOff>
      <xdr:row>11</xdr:row>
      <xdr:rowOff>117396</xdr:rowOff>
    </xdr:from>
    <xdr:to>
      <xdr:col>21</xdr:col>
      <xdr:colOff>468879</xdr:colOff>
      <xdr:row>27</xdr:row>
      <xdr:rowOff>158830</xdr:rowOff>
    </xdr:to>
    <xdr:pic>
      <xdr:nvPicPr>
        <xdr:cNvPr id="3" name="図 2">
          <a:extLst>
            <a:ext uri="{FF2B5EF4-FFF2-40B4-BE49-F238E27FC236}">
              <a16:creationId xmlns:a16="http://schemas.microsoft.com/office/drawing/2014/main" id="{229193CC-15EE-69E0-285C-91B6CA6AD8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1947" y="2489121"/>
          <a:ext cx="8491082" cy="446103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169297</xdr:colOff>
      <xdr:row>11</xdr:row>
      <xdr:rowOff>117396</xdr:rowOff>
    </xdr:from>
    <xdr:to>
      <xdr:col>21</xdr:col>
      <xdr:colOff>468879</xdr:colOff>
      <xdr:row>27</xdr:row>
      <xdr:rowOff>158830</xdr:rowOff>
    </xdr:to>
    <xdr:pic>
      <xdr:nvPicPr>
        <xdr:cNvPr id="4" name="図 3">
          <a:extLst>
            <a:ext uri="{FF2B5EF4-FFF2-40B4-BE49-F238E27FC236}">
              <a16:creationId xmlns:a16="http://schemas.microsoft.com/office/drawing/2014/main" id="{B4BAB4A9-0694-1B98-4F62-55559A5DF1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1947" y="2489121"/>
          <a:ext cx="8491082" cy="446103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169297</xdr:colOff>
      <xdr:row>11</xdr:row>
      <xdr:rowOff>117396</xdr:rowOff>
    </xdr:from>
    <xdr:to>
      <xdr:col>21</xdr:col>
      <xdr:colOff>468879</xdr:colOff>
      <xdr:row>27</xdr:row>
      <xdr:rowOff>158830</xdr:rowOff>
    </xdr:to>
    <xdr:pic>
      <xdr:nvPicPr>
        <xdr:cNvPr id="4" name="図 3">
          <a:extLst>
            <a:ext uri="{FF2B5EF4-FFF2-40B4-BE49-F238E27FC236}">
              <a16:creationId xmlns:a16="http://schemas.microsoft.com/office/drawing/2014/main" id="{85F7C201-9A59-6278-6207-F0C6B7BD42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1947" y="2489121"/>
          <a:ext cx="8491082" cy="446103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169297</xdr:colOff>
      <xdr:row>11</xdr:row>
      <xdr:rowOff>117396</xdr:rowOff>
    </xdr:from>
    <xdr:to>
      <xdr:col>21</xdr:col>
      <xdr:colOff>468879</xdr:colOff>
      <xdr:row>27</xdr:row>
      <xdr:rowOff>158830</xdr:rowOff>
    </xdr:to>
    <xdr:pic>
      <xdr:nvPicPr>
        <xdr:cNvPr id="6" name="図 5">
          <a:extLst>
            <a:ext uri="{FF2B5EF4-FFF2-40B4-BE49-F238E27FC236}">
              <a16:creationId xmlns:a16="http://schemas.microsoft.com/office/drawing/2014/main" id="{F10C213F-BC20-FBFE-3B28-1F4BD585FA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1947" y="2489121"/>
          <a:ext cx="8491082" cy="446103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169297</xdr:colOff>
      <xdr:row>11</xdr:row>
      <xdr:rowOff>117396</xdr:rowOff>
    </xdr:from>
    <xdr:to>
      <xdr:col>21</xdr:col>
      <xdr:colOff>468879</xdr:colOff>
      <xdr:row>27</xdr:row>
      <xdr:rowOff>158830</xdr:rowOff>
    </xdr:to>
    <xdr:pic>
      <xdr:nvPicPr>
        <xdr:cNvPr id="4" name="図 3">
          <a:extLst>
            <a:ext uri="{FF2B5EF4-FFF2-40B4-BE49-F238E27FC236}">
              <a16:creationId xmlns:a16="http://schemas.microsoft.com/office/drawing/2014/main" id="{65A130B8-D63C-17BC-044D-13554E5FCB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1947" y="2489121"/>
          <a:ext cx="8491082" cy="446103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5" name="図 14">
          <a:extLst>
            <a:ext uri="{FF2B5EF4-FFF2-40B4-BE49-F238E27FC236}">
              <a16:creationId xmlns:a16="http://schemas.microsoft.com/office/drawing/2014/main" id="{192CD829-2BA1-4CBB-EC96-41B0833626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7" name="図 16">
          <a:extLst>
            <a:ext uri="{FF2B5EF4-FFF2-40B4-BE49-F238E27FC236}">
              <a16:creationId xmlns:a16="http://schemas.microsoft.com/office/drawing/2014/main" id="{8C732EB4-0F6F-C593-0135-413525114CA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9" name="図 18">
          <a:extLst>
            <a:ext uri="{FF2B5EF4-FFF2-40B4-BE49-F238E27FC236}">
              <a16:creationId xmlns:a16="http://schemas.microsoft.com/office/drawing/2014/main" id="{17738294-ADB7-3A26-F34A-BD4F73D68A3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21" name="図 20">
          <a:extLst>
            <a:ext uri="{FF2B5EF4-FFF2-40B4-BE49-F238E27FC236}">
              <a16:creationId xmlns:a16="http://schemas.microsoft.com/office/drawing/2014/main" id="{9C7B8C90-1579-9DB6-08E2-FDC6230E793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650D56E8-20D8-0AD7-8C40-6796135530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98695</xdr:colOff>
      <xdr:row>4</xdr:row>
      <xdr:rowOff>64770</xdr:rowOff>
    </xdr:from>
    <xdr:to>
      <xdr:col>21</xdr:col>
      <xdr:colOff>596630</xdr:colOff>
      <xdr:row>11</xdr:row>
      <xdr:rowOff>259080</xdr:rowOff>
    </xdr:to>
    <xdr:pic>
      <xdr:nvPicPr>
        <xdr:cNvPr id="13" name="図 12">
          <a:extLst>
            <a:ext uri="{FF2B5EF4-FFF2-40B4-BE49-F238E27FC236}">
              <a16:creationId xmlns:a16="http://schemas.microsoft.com/office/drawing/2014/main" id="{41B95A26-6CF9-F72F-8AD5-BF6B259FA1E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1895" y="1122045"/>
          <a:ext cx="3279235"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5688DF17-8ED4-EE40-FB9C-109BA91207B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50806A54-D6DB-7C2D-3BD3-E6A06FDCE27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94800</xdr:colOff>
      <xdr:row>4</xdr:row>
      <xdr:rowOff>64770</xdr:rowOff>
    </xdr:from>
    <xdr:to>
      <xdr:col>10</xdr:col>
      <xdr:colOff>600525</xdr:colOff>
      <xdr:row>11</xdr:row>
      <xdr:rowOff>259080</xdr:rowOff>
    </xdr:to>
    <xdr:pic>
      <xdr:nvPicPr>
        <xdr:cNvPr id="11" name="図 10">
          <a:extLst>
            <a:ext uri="{FF2B5EF4-FFF2-40B4-BE49-F238E27FC236}">
              <a16:creationId xmlns:a16="http://schemas.microsoft.com/office/drawing/2014/main" id="{19554628-8FDB-649E-DD8F-3896ABFC1C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7100" y="1122045"/>
          <a:ext cx="3287025" cy="2461260"/>
        </a:xfrm>
        <a:prstGeom prst="rect">
          <a:avLst/>
        </a:prstGeom>
      </xdr:spPr>
    </xdr:pic>
    <xdr:clientData/>
  </xdr:twoCellAnchor>
  <xdr:twoCellAnchor editAs="oneCell">
    <xdr:from>
      <xdr:col>17</xdr:col>
      <xdr:colOff>99175</xdr:colOff>
      <xdr:row>4</xdr:row>
      <xdr:rowOff>64770</xdr:rowOff>
    </xdr:from>
    <xdr:to>
      <xdr:col>21</xdr:col>
      <xdr:colOff>596151</xdr:colOff>
      <xdr:row>11</xdr:row>
      <xdr:rowOff>259080</xdr:rowOff>
    </xdr:to>
    <xdr:pic>
      <xdr:nvPicPr>
        <xdr:cNvPr id="13" name="図 12">
          <a:extLst>
            <a:ext uri="{FF2B5EF4-FFF2-40B4-BE49-F238E27FC236}">
              <a16:creationId xmlns:a16="http://schemas.microsoft.com/office/drawing/2014/main" id="{E94C4297-5FD3-26AD-83AE-77F1DC35696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462375" y="1122045"/>
          <a:ext cx="3278276"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8CBBB1A0-B1F4-FA57-5B6C-D4DF05F0A0B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AFE80783-4716-817F-F605-D96D4663277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D5D48BD2-F550-E221-3BB7-D13D37DF14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8FF53888-6A96-9762-C0F4-7E4BE9CC041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9981982A-B79B-2AC0-FB19-F6FA86EE1DF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8FED52EF-67F6-3904-CCF1-9E491179B4B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CA0E77DB-ED44-7DE9-8AB2-B79B1FEE91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030E7462-5BD5-0416-DA76-13EFE331CE8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90B8D5BF-98FB-AF87-FF42-26EC99FC215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4B7CB2B2-1C50-35EA-AD5D-3F013122149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7B7EF779-DE29-2263-9A71-F784E297F3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F5BAED19-7FC0-A48B-2811-7EBA6234AFE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D9A3A6DC-E4DD-ABC1-1566-55FB0F66F2F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CE27C849-A0AC-81C3-EDB4-931860833E9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7147BE0D-5C7D-3995-F04E-DEDCC9A2EF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5EA3ABD3-D50F-1CEB-0D27-1FB91C4F8CD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E566022C-EC0C-D765-3B6F-61964D43CED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97037</xdr:colOff>
      <xdr:row>15</xdr:row>
      <xdr:rowOff>64770</xdr:rowOff>
    </xdr:from>
    <xdr:to>
      <xdr:col>21</xdr:col>
      <xdr:colOff>598289</xdr:colOff>
      <xdr:row>22</xdr:row>
      <xdr:rowOff>259080</xdr:rowOff>
    </xdr:to>
    <xdr:pic>
      <xdr:nvPicPr>
        <xdr:cNvPr id="17" name="図 16">
          <a:extLst>
            <a:ext uri="{FF2B5EF4-FFF2-40B4-BE49-F238E27FC236}">
              <a16:creationId xmlns:a16="http://schemas.microsoft.com/office/drawing/2014/main" id="{B3EF034D-9AC9-6366-633D-D57D96A2FD6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237" y="4865370"/>
          <a:ext cx="3282552" cy="246126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47EF9CAB-2378-7119-E5CA-6B4D55D2BB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59A02AB8-1CDE-1D92-F94A-B2E4A4F0DD3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02FB90E3-D0FF-ADB5-47BE-9990D8BE381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472E7C71-1239-EEAD-097C-C26CE05A2BB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C005AAE5-3DA9-78EE-041E-1F8A723FD6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07784285-D0BE-45E0-B4E8-DEEE95A23CD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3D38D5A3-802B-D44D-9251-3C98E8E25C2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FD0B3208-00A1-512E-0629-E7D42CDE0AB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6367B92E-5D91-9303-67AD-72E88636BA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395B461C-32D9-F1FA-DE58-463A77240DE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EB73A211-D317-80E7-29A1-D242038A723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A83D0BDD-C12E-13D4-17FC-971C668F579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98025</xdr:colOff>
      <xdr:row>4</xdr:row>
      <xdr:rowOff>64770</xdr:rowOff>
    </xdr:from>
    <xdr:to>
      <xdr:col>10</xdr:col>
      <xdr:colOff>597299</xdr:colOff>
      <xdr:row>11</xdr:row>
      <xdr:rowOff>259080</xdr:rowOff>
    </xdr:to>
    <xdr:pic>
      <xdr:nvPicPr>
        <xdr:cNvPr id="11" name="図 10">
          <a:extLst>
            <a:ext uri="{FF2B5EF4-FFF2-40B4-BE49-F238E27FC236}">
              <a16:creationId xmlns:a16="http://schemas.microsoft.com/office/drawing/2014/main" id="{381FB88E-53A2-B71D-D0D0-8FB77816D5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60325" y="1122045"/>
          <a:ext cx="3280574"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88D62B46-AE7E-EA0C-38C0-C17B2631A9A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A6BBCAE2-631D-147D-09FB-8A1A822E8E0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9D360283-4774-07C4-5F2B-16F89C90FA8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0A7EBC7D-A650-7B95-94A2-76B32C5296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9FF4D842-4B60-4C6B-A246-4DD141FFBC5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B5798ADC-FB52-DDC8-09C5-EE6E3682541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163228D0-3657-CF54-36FA-5FF18E1571C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81FA851F-F9B4-6828-4E50-433BB60EEA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96948</xdr:colOff>
      <xdr:row>4</xdr:row>
      <xdr:rowOff>64770</xdr:rowOff>
    </xdr:from>
    <xdr:to>
      <xdr:col>21</xdr:col>
      <xdr:colOff>598377</xdr:colOff>
      <xdr:row>11</xdr:row>
      <xdr:rowOff>259080</xdr:rowOff>
    </xdr:to>
    <xdr:pic>
      <xdr:nvPicPr>
        <xdr:cNvPr id="13" name="図 12">
          <a:extLst>
            <a:ext uri="{FF2B5EF4-FFF2-40B4-BE49-F238E27FC236}">
              <a16:creationId xmlns:a16="http://schemas.microsoft.com/office/drawing/2014/main" id="{AF524C2D-C18B-42C0-CD6F-818E52BD54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148" y="1122045"/>
          <a:ext cx="3282729"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F91117ED-4A0B-0E1E-DCFC-71E54CB54BE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EBD71E00-9C81-D899-C30E-5325AA5E983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08F75DF0-F5E7-9ADC-A22D-37BF58F6A5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85707BA8-8744-8530-00CC-8E120FF1687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AFE72DB8-4C33-D2F1-03BA-7080628D077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E5908867-3409-1C26-9DE6-725A9BF0782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E37218C6-1FF8-F0A4-0CFA-F63A56EC19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08770375-6BE6-BDFE-EF97-36DE9D7F89B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B04C7C1E-2D9B-11A1-5125-9B3D00A0299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F6BC2F0C-ED97-855A-8CF2-5195BA00652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C242272E-CFAD-D04D-8B26-AAD22EFC3B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CCA4CC8E-2B8C-EB52-CE97-C641107F4C0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BAE47D99-04DE-CC58-FA6B-9E586AEEEBF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DB63EA46-D0AC-E34B-7C3C-EB02CBF2CFB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C73051BD-37C1-D713-7A00-0D8B623160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31F36D7C-675C-1BED-FC26-E3C0BD2D03F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45FACBE1-EE01-35C3-9404-FC655A54799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E8D40219-ADB0-BB66-D26F-EFF090F3600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2491899A-AB8F-8106-0F77-EF8D408814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13DE812F-4088-950A-2D50-71B8CE70E6F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97BB3176-DAF0-607C-85DB-DD0F09FDD6B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8E231C49-3AF9-4F89-AECF-6EAF8D6E208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5E0037DE-390C-0010-748E-C2F6C43615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97079</xdr:colOff>
      <xdr:row>4</xdr:row>
      <xdr:rowOff>64770</xdr:rowOff>
    </xdr:from>
    <xdr:to>
      <xdr:col>21</xdr:col>
      <xdr:colOff>598246</xdr:colOff>
      <xdr:row>11</xdr:row>
      <xdr:rowOff>259080</xdr:rowOff>
    </xdr:to>
    <xdr:pic>
      <xdr:nvPicPr>
        <xdr:cNvPr id="13" name="図 12">
          <a:extLst>
            <a:ext uri="{FF2B5EF4-FFF2-40B4-BE49-F238E27FC236}">
              <a16:creationId xmlns:a16="http://schemas.microsoft.com/office/drawing/2014/main" id="{505D7377-14B9-4258-A4F9-CD47D5BEF31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279" y="1122045"/>
          <a:ext cx="3282467"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10D13111-268F-245A-5146-070CFCDC8EB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19ED0F78-0406-2EDF-EA4C-84F0EC463D6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063483CE-0236-CDA0-6B7B-B8A1AAABD2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30B7654A-FDBD-A584-12EC-ADAB8578E33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E8BA54D7-BCE8-400F-6947-217F4F54DBA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B425ADA8-BDB8-B761-BA76-9A790C1B252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6</xdr:col>
      <xdr:colOff>96166</xdr:colOff>
      <xdr:row>4</xdr:row>
      <xdr:rowOff>64770</xdr:rowOff>
    </xdr:from>
    <xdr:to>
      <xdr:col>10</xdr:col>
      <xdr:colOff>599159</xdr:colOff>
      <xdr:row>11</xdr:row>
      <xdr:rowOff>259080</xdr:rowOff>
    </xdr:to>
    <xdr:pic>
      <xdr:nvPicPr>
        <xdr:cNvPr id="11" name="図 10">
          <a:extLst>
            <a:ext uri="{FF2B5EF4-FFF2-40B4-BE49-F238E27FC236}">
              <a16:creationId xmlns:a16="http://schemas.microsoft.com/office/drawing/2014/main" id="{B663AB22-69E2-627A-09AD-E90C4E868A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8466" y="1122045"/>
          <a:ext cx="3284293" cy="2461260"/>
        </a:xfrm>
        <a:prstGeom prst="rect">
          <a:avLst/>
        </a:prstGeom>
      </xdr:spPr>
    </xdr:pic>
    <xdr:clientData/>
  </xdr:twoCellAnchor>
  <xdr:twoCellAnchor editAs="oneCell">
    <xdr:from>
      <xdr:col>17</xdr:col>
      <xdr:colOff>100046</xdr:colOff>
      <xdr:row>4</xdr:row>
      <xdr:rowOff>64770</xdr:rowOff>
    </xdr:from>
    <xdr:to>
      <xdr:col>21</xdr:col>
      <xdr:colOff>595279</xdr:colOff>
      <xdr:row>11</xdr:row>
      <xdr:rowOff>259080</xdr:rowOff>
    </xdr:to>
    <xdr:pic>
      <xdr:nvPicPr>
        <xdr:cNvPr id="13" name="図 12">
          <a:extLst>
            <a:ext uri="{FF2B5EF4-FFF2-40B4-BE49-F238E27FC236}">
              <a16:creationId xmlns:a16="http://schemas.microsoft.com/office/drawing/2014/main" id="{6709F283-FF01-F104-E9C9-CB8E3EFD4F9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3246" y="1122045"/>
          <a:ext cx="3276533"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328BCEEB-CEB1-6782-1B24-30727740DCB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379940DE-3879-BC9D-2839-A5C06BE0382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7575F0B3-FB9C-9CE9-49D9-A1EDD64D50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DC1FF68B-E7F4-B64B-5AC5-CB8B2098A64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7BC7D92B-3931-576D-17A1-5C567A8670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876C98FA-7BB1-C573-93F6-037E5AB24F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62EC0738-1D48-C003-E23A-7027FF550F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19B7C4DD-D9CB-E3FE-8D38-C603DC069F2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341FAD4D-B782-FF66-1F26-F9920E80263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5356B8A8-678B-C4C8-5AEA-88902B996E0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850F78BF-8740-D926-0460-5B17F1CA45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4E9F0438-54ED-1498-63C6-F5F069BCE37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5AA32811-4A7F-58C9-4E78-80E614C4861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6285CA02-AB97-8E76-19F6-2BDF84E1176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0D3A61AD-53F9-D27D-E181-9E4B332C88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97088</xdr:colOff>
      <xdr:row>4</xdr:row>
      <xdr:rowOff>64770</xdr:rowOff>
    </xdr:from>
    <xdr:to>
      <xdr:col>21</xdr:col>
      <xdr:colOff>598237</xdr:colOff>
      <xdr:row>11</xdr:row>
      <xdr:rowOff>259080</xdr:rowOff>
    </xdr:to>
    <xdr:pic>
      <xdr:nvPicPr>
        <xdr:cNvPr id="13" name="図 12">
          <a:extLst>
            <a:ext uri="{FF2B5EF4-FFF2-40B4-BE49-F238E27FC236}">
              <a16:creationId xmlns:a16="http://schemas.microsoft.com/office/drawing/2014/main" id="{B26AA967-E3B8-3AD5-7E84-CBCD8B69CFA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288" y="1122045"/>
          <a:ext cx="3282449"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607313AA-3C83-1B80-FD43-ABD8AC0BB35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97016</xdr:colOff>
      <xdr:row>15</xdr:row>
      <xdr:rowOff>64770</xdr:rowOff>
    </xdr:from>
    <xdr:to>
      <xdr:col>21</xdr:col>
      <xdr:colOff>598309</xdr:colOff>
      <xdr:row>22</xdr:row>
      <xdr:rowOff>259080</xdr:rowOff>
    </xdr:to>
    <xdr:pic>
      <xdr:nvPicPr>
        <xdr:cNvPr id="17" name="図 16">
          <a:extLst>
            <a:ext uri="{FF2B5EF4-FFF2-40B4-BE49-F238E27FC236}">
              <a16:creationId xmlns:a16="http://schemas.microsoft.com/office/drawing/2014/main" id="{96645096-ECBD-D872-70EA-071392A4AC4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216" y="4865370"/>
          <a:ext cx="3282593" cy="246126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869EF808-1794-595B-2BAA-8811DA2F07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9BE092B1-2C64-0992-9A3B-ED3F98D4C9D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35A8F4C2-BA7E-56B6-A6C1-2E40F0E196C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6CEE2468-F1A3-5DF6-86B2-6C18E4E5CBC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6</xdr:col>
      <xdr:colOff>98355</xdr:colOff>
      <xdr:row>4</xdr:row>
      <xdr:rowOff>64770</xdr:rowOff>
    </xdr:from>
    <xdr:to>
      <xdr:col>10</xdr:col>
      <xdr:colOff>596969</xdr:colOff>
      <xdr:row>11</xdr:row>
      <xdr:rowOff>259080</xdr:rowOff>
    </xdr:to>
    <xdr:pic>
      <xdr:nvPicPr>
        <xdr:cNvPr id="11" name="図 10">
          <a:extLst>
            <a:ext uri="{FF2B5EF4-FFF2-40B4-BE49-F238E27FC236}">
              <a16:creationId xmlns:a16="http://schemas.microsoft.com/office/drawing/2014/main" id="{CF88F24C-AC70-1767-26D1-44201D68E0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60655" y="1122045"/>
          <a:ext cx="3279914"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B735F87A-779F-F1CB-53FB-E0EBC6424A4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1D275225-B4D3-E9E8-7F0D-1B167635B77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F5BE8F56-4AD4-076A-C683-8C16084F534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6</xdr:col>
      <xdr:colOff>96681</xdr:colOff>
      <xdr:row>4</xdr:row>
      <xdr:rowOff>64770</xdr:rowOff>
    </xdr:from>
    <xdr:to>
      <xdr:col>10</xdr:col>
      <xdr:colOff>598645</xdr:colOff>
      <xdr:row>11</xdr:row>
      <xdr:rowOff>259080</xdr:rowOff>
    </xdr:to>
    <xdr:pic>
      <xdr:nvPicPr>
        <xdr:cNvPr id="11" name="図 10">
          <a:extLst>
            <a:ext uri="{FF2B5EF4-FFF2-40B4-BE49-F238E27FC236}">
              <a16:creationId xmlns:a16="http://schemas.microsoft.com/office/drawing/2014/main" id="{707C5073-F988-AF8B-4436-706C646DC0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8981" y="1122045"/>
          <a:ext cx="3283264" cy="2461260"/>
        </a:xfrm>
        <a:prstGeom prst="rect">
          <a:avLst/>
        </a:prstGeom>
      </xdr:spPr>
    </xdr:pic>
    <xdr:clientData/>
  </xdr:twoCellAnchor>
  <xdr:twoCellAnchor editAs="oneCell">
    <xdr:from>
      <xdr:col>17</xdr:col>
      <xdr:colOff>96983</xdr:colOff>
      <xdr:row>4</xdr:row>
      <xdr:rowOff>64770</xdr:rowOff>
    </xdr:from>
    <xdr:to>
      <xdr:col>21</xdr:col>
      <xdr:colOff>598341</xdr:colOff>
      <xdr:row>11</xdr:row>
      <xdr:rowOff>259080</xdr:rowOff>
    </xdr:to>
    <xdr:pic>
      <xdr:nvPicPr>
        <xdr:cNvPr id="13" name="図 12">
          <a:extLst>
            <a:ext uri="{FF2B5EF4-FFF2-40B4-BE49-F238E27FC236}">
              <a16:creationId xmlns:a16="http://schemas.microsoft.com/office/drawing/2014/main" id="{E4E13190-B75C-8010-12D4-791012C93C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183" y="1122045"/>
          <a:ext cx="3282658"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E9D6C33E-9C2D-CC93-8393-5101DDBAD8C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96616</xdr:colOff>
      <xdr:row>15</xdr:row>
      <xdr:rowOff>64770</xdr:rowOff>
    </xdr:from>
    <xdr:to>
      <xdr:col>21</xdr:col>
      <xdr:colOff>598709</xdr:colOff>
      <xdr:row>22</xdr:row>
      <xdr:rowOff>259080</xdr:rowOff>
    </xdr:to>
    <xdr:pic>
      <xdr:nvPicPr>
        <xdr:cNvPr id="17" name="図 16">
          <a:extLst>
            <a:ext uri="{FF2B5EF4-FFF2-40B4-BE49-F238E27FC236}">
              <a16:creationId xmlns:a16="http://schemas.microsoft.com/office/drawing/2014/main" id="{7E4CF94B-F5E4-CC61-8AF3-799848AAF4E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59816" y="4865370"/>
          <a:ext cx="3283393" cy="246126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C8A0CE01-7E4F-9E40-5938-A1E6ADB512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4CBB293C-621C-43FC-B795-FF86AEE1D1B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DBE0E233-D7A7-DB7F-E807-E498417E15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98871</xdr:colOff>
      <xdr:row>15</xdr:row>
      <xdr:rowOff>64770</xdr:rowOff>
    </xdr:from>
    <xdr:to>
      <xdr:col>21</xdr:col>
      <xdr:colOff>596455</xdr:colOff>
      <xdr:row>22</xdr:row>
      <xdr:rowOff>259080</xdr:rowOff>
    </xdr:to>
    <xdr:pic>
      <xdr:nvPicPr>
        <xdr:cNvPr id="17" name="図 16">
          <a:extLst>
            <a:ext uri="{FF2B5EF4-FFF2-40B4-BE49-F238E27FC236}">
              <a16:creationId xmlns:a16="http://schemas.microsoft.com/office/drawing/2014/main" id="{E353ED6E-4D8A-EB6E-974F-AB71214D9B4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462071" y="4865370"/>
          <a:ext cx="3278884" cy="246126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08E09B7D-78D9-4C3A-2197-8C5885D577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3C87B54F-EB70-3569-30DD-09A00640DA8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ACE56451-E5B5-2BF6-3A7C-09E5EE28E26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5CD60DFB-BD83-ABA6-0E07-191625513AE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95ADD222-E703-6D63-83F3-364F5B92AD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EC627540-4F18-34CC-1635-07C335FC837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01E2B5CD-CFC6-DCB6-184F-052A38E94D7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D0702DBB-D6A8-1508-FB2A-DE07B638CD8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DD45ED71-B16E-52BD-15D7-AB1AB4E6DB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C4A42DE5-4CC6-665A-11AA-3C9E0C6FDA1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7C320995-F56B-F584-DCC9-8D4446292BB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8B56AC64-A5C4-1E45-4869-F2977905DDA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676FD016-BAD0-9817-C377-60446BF7A2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3FBBB04F-B821-566D-4C82-0AF60A3A902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469A6AE3-46A5-36C1-34F0-EFF1BD4697E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7EC15A47-3F34-DDA8-CB5D-05CBA4D0C7B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366252B3-6A94-39D2-3953-E567254807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C6E67C7B-606F-DF80-EE7A-0CE4DB6881F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21E70A39-7086-EC79-DA50-4BBDC94C923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299CA6F5-26B8-8830-0846-5115E22850D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D40A74B1-4EE5-A5EB-E947-DAB220B341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98518</xdr:colOff>
      <xdr:row>4</xdr:row>
      <xdr:rowOff>64770</xdr:rowOff>
    </xdr:from>
    <xdr:to>
      <xdr:col>21</xdr:col>
      <xdr:colOff>596807</xdr:colOff>
      <xdr:row>11</xdr:row>
      <xdr:rowOff>259080</xdr:rowOff>
    </xdr:to>
    <xdr:pic>
      <xdr:nvPicPr>
        <xdr:cNvPr id="13" name="図 12">
          <a:extLst>
            <a:ext uri="{FF2B5EF4-FFF2-40B4-BE49-F238E27FC236}">
              <a16:creationId xmlns:a16="http://schemas.microsoft.com/office/drawing/2014/main" id="{C04333B8-58F6-6F89-4AA1-9052392B2B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1718" y="1122045"/>
          <a:ext cx="3279589"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D2C5B4E9-3259-35FE-6BF5-E6FC2A9AB6B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101417</xdr:colOff>
      <xdr:row>15</xdr:row>
      <xdr:rowOff>64770</xdr:rowOff>
    </xdr:from>
    <xdr:to>
      <xdr:col>21</xdr:col>
      <xdr:colOff>593908</xdr:colOff>
      <xdr:row>22</xdr:row>
      <xdr:rowOff>259080</xdr:rowOff>
    </xdr:to>
    <xdr:pic>
      <xdr:nvPicPr>
        <xdr:cNvPr id="17" name="図 16">
          <a:extLst>
            <a:ext uri="{FF2B5EF4-FFF2-40B4-BE49-F238E27FC236}">
              <a16:creationId xmlns:a16="http://schemas.microsoft.com/office/drawing/2014/main" id="{343A4C48-3120-9C2E-EC1F-7F667844310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4617" y="4865370"/>
          <a:ext cx="3273791" cy="246126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021A4E03-E642-787F-EB57-236CBE4BB1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FC9BAECC-E214-5BC2-0813-61CBF7EF859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6A210E32-0A84-431B-86E4-2115BCFF317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206BAE3D-3DF1-815F-1CB6-3391D462009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C574CE86-18D1-3CC0-0224-D2993E245E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0CC0614F-7ACD-FA84-67A0-56F3E90B874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EAA8DC8F-5C81-171C-6AD7-08E3034B87C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EB5DAA01-307D-3592-7E22-78BBD91F477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A0438E69-B8D3-7191-7AAF-9D62027D6A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C1554137-38D6-EAE1-0134-C1E2812AD38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660BB49C-6003-BD12-2076-D93AEC40929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4D9C9B6B-8EB7-EEBE-A6B0-433E7BFC2AC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6</xdr:col>
      <xdr:colOff>99356</xdr:colOff>
      <xdr:row>4</xdr:row>
      <xdr:rowOff>64770</xdr:rowOff>
    </xdr:from>
    <xdr:to>
      <xdr:col>10</xdr:col>
      <xdr:colOff>595969</xdr:colOff>
      <xdr:row>11</xdr:row>
      <xdr:rowOff>259080</xdr:rowOff>
    </xdr:to>
    <xdr:pic>
      <xdr:nvPicPr>
        <xdr:cNvPr id="11" name="図 10">
          <a:extLst>
            <a:ext uri="{FF2B5EF4-FFF2-40B4-BE49-F238E27FC236}">
              <a16:creationId xmlns:a16="http://schemas.microsoft.com/office/drawing/2014/main" id="{3B47F771-72AF-EDEA-FBB7-CF881473FE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61656" y="1122045"/>
          <a:ext cx="3277913"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8D7006EA-E7AE-3F2F-2D9E-728DAE7EAFC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4663D46A-5E11-86B2-3AAB-FB7BEAB7C8E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68FF1FF0-0230-505C-26E7-B4D4E7A3D87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411C0CB6-18D6-950B-F2FC-DCCA400ABD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13" name="図 12">
          <a:extLst>
            <a:ext uri="{FF2B5EF4-FFF2-40B4-BE49-F238E27FC236}">
              <a16:creationId xmlns:a16="http://schemas.microsoft.com/office/drawing/2014/main" id="{0FE06D70-732E-E4B2-B73C-DF0DDA137A6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twoCellAnchor editAs="oneCell">
    <xdr:from>
      <xdr:col>6</xdr:col>
      <xdr:colOff>96909</xdr:colOff>
      <xdr:row>15</xdr:row>
      <xdr:rowOff>64770</xdr:rowOff>
    </xdr:from>
    <xdr:to>
      <xdr:col>10</xdr:col>
      <xdr:colOff>598416</xdr:colOff>
      <xdr:row>22</xdr:row>
      <xdr:rowOff>259080</xdr:rowOff>
    </xdr:to>
    <xdr:pic>
      <xdr:nvPicPr>
        <xdr:cNvPr id="15" name="図 14">
          <a:extLst>
            <a:ext uri="{FF2B5EF4-FFF2-40B4-BE49-F238E27FC236}">
              <a16:creationId xmlns:a16="http://schemas.microsoft.com/office/drawing/2014/main" id="{1B6A8C88-5E2A-3C0C-3DF4-B3557C6D101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209" y="4865370"/>
          <a:ext cx="3282807"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DECDF47A-115F-4490-FB38-5C3FB973E37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11" name="図 10">
          <a:extLst>
            <a:ext uri="{FF2B5EF4-FFF2-40B4-BE49-F238E27FC236}">
              <a16:creationId xmlns:a16="http://schemas.microsoft.com/office/drawing/2014/main" id="{EF4FC340-8140-D271-C7E5-86EA24FAAB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97030</xdr:colOff>
      <xdr:row>4</xdr:row>
      <xdr:rowOff>64770</xdr:rowOff>
    </xdr:from>
    <xdr:to>
      <xdr:col>21</xdr:col>
      <xdr:colOff>598296</xdr:colOff>
      <xdr:row>11</xdr:row>
      <xdr:rowOff>259080</xdr:rowOff>
    </xdr:to>
    <xdr:pic>
      <xdr:nvPicPr>
        <xdr:cNvPr id="13" name="図 12">
          <a:extLst>
            <a:ext uri="{FF2B5EF4-FFF2-40B4-BE49-F238E27FC236}">
              <a16:creationId xmlns:a16="http://schemas.microsoft.com/office/drawing/2014/main" id="{4032F577-19BE-51F9-2EE6-5627C53A45D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230" y="1122045"/>
          <a:ext cx="3282566"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15" name="図 14">
          <a:extLst>
            <a:ext uri="{FF2B5EF4-FFF2-40B4-BE49-F238E27FC236}">
              <a16:creationId xmlns:a16="http://schemas.microsoft.com/office/drawing/2014/main" id="{9FE8B63A-982A-0AD0-EB01-A19BA4E8989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17" name="図 16">
          <a:extLst>
            <a:ext uri="{FF2B5EF4-FFF2-40B4-BE49-F238E27FC236}">
              <a16:creationId xmlns:a16="http://schemas.microsoft.com/office/drawing/2014/main" id="{B171A4EA-C01E-2ACC-D7F4-87266EBB4FC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60672" y="4865370"/>
          <a:ext cx="3281680" cy="246126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5" name="図 4">
          <a:extLst>
            <a:ext uri="{FF2B5EF4-FFF2-40B4-BE49-F238E27FC236}">
              <a16:creationId xmlns:a16="http://schemas.microsoft.com/office/drawing/2014/main" id="{A9D36ADB-8C78-F04F-4587-B22E8E489D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7" name="図 6">
          <a:extLst>
            <a:ext uri="{FF2B5EF4-FFF2-40B4-BE49-F238E27FC236}">
              <a16:creationId xmlns:a16="http://schemas.microsoft.com/office/drawing/2014/main" id="{0B74BD78-FA56-BA05-43AE-068397DA82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672" y="1122045"/>
          <a:ext cx="3281680" cy="246126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102869</xdr:colOff>
      <xdr:row>8</xdr:row>
      <xdr:rowOff>55721</xdr:rowOff>
    </xdr:from>
    <xdr:to>
      <xdr:col>8</xdr:col>
      <xdr:colOff>11430</xdr:colOff>
      <xdr:row>20</xdr:row>
      <xdr:rowOff>115729</xdr:rowOff>
    </xdr:to>
    <xdr:pic>
      <xdr:nvPicPr>
        <xdr:cNvPr id="3" name="図 2">
          <a:extLst>
            <a:ext uri="{FF2B5EF4-FFF2-40B4-BE49-F238E27FC236}">
              <a16:creationId xmlns:a16="http://schemas.microsoft.com/office/drawing/2014/main" id="{7A62F984-4E85-1CF3-FE2F-916872C58B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244" y="1789271"/>
          <a:ext cx="2823211" cy="2117408"/>
        </a:xfrm>
        <a:prstGeom prst="rect">
          <a:avLst/>
        </a:prstGeom>
      </xdr:spPr>
    </xdr:pic>
    <xdr:clientData/>
  </xdr:twoCellAnchor>
  <xdr:twoCellAnchor editAs="oneCell">
    <xdr:from>
      <xdr:col>10</xdr:col>
      <xdr:colOff>89877</xdr:colOff>
      <xdr:row>8</xdr:row>
      <xdr:rowOff>55721</xdr:rowOff>
    </xdr:from>
    <xdr:to>
      <xdr:col>16</xdr:col>
      <xdr:colOff>24423</xdr:colOff>
      <xdr:row>20</xdr:row>
      <xdr:rowOff>115729</xdr:rowOff>
    </xdr:to>
    <xdr:pic>
      <xdr:nvPicPr>
        <xdr:cNvPr id="6" name="図 5">
          <a:extLst>
            <a:ext uri="{FF2B5EF4-FFF2-40B4-BE49-F238E27FC236}">
              <a16:creationId xmlns:a16="http://schemas.microsoft.com/office/drawing/2014/main" id="{C7FCB6C6-D091-9D6B-E8F6-4604A8AA158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38152" y="1789271"/>
          <a:ext cx="2820621" cy="2117408"/>
        </a:xfrm>
        <a:prstGeom prst="rect">
          <a:avLst/>
        </a:prstGeom>
      </xdr:spPr>
    </xdr:pic>
    <xdr:clientData/>
  </xdr:twoCellAnchor>
  <xdr:twoCellAnchor editAs="oneCell">
    <xdr:from>
      <xdr:col>18</xdr:col>
      <xdr:colOff>88767</xdr:colOff>
      <xdr:row>8</xdr:row>
      <xdr:rowOff>55721</xdr:rowOff>
    </xdr:from>
    <xdr:to>
      <xdr:col>24</xdr:col>
      <xdr:colOff>25534</xdr:colOff>
      <xdr:row>20</xdr:row>
      <xdr:rowOff>115729</xdr:rowOff>
    </xdr:to>
    <xdr:pic>
      <xdr:nvPicPr>
        <xdr:cNvPr id="9" name="図 8">
          <a:extLst>
            <a:ext uri="{FF2B5EF4-FFF2-40B4-BE49-F238E27FC236}">
              <a16:creationId xmlns:a16="http://schemas.microsoft.com/office/drawing/2014/main" id="{0D8994BA-5F71-DC3D-47C8-DB7E6651C4A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461367" y="1789271"/>
          <a:ext cx="2822842" cy="2117408"/>
        </a:xfrm>
        <a:prstGeom prst="rect">
          <a:avLst/>
        </a:prstGeom>
      </xdr:spPr>
    </xdr:pic>
    <xdr:clientData/>
  </xdr:twoCellAnchor>
  <xdr:twoCellAnchor editAs="oneCell">
    <xdr:from>
      <xdr:col>2</xdr:col>
      <xdr:colOff>103146</xdr:colOff>
      <xdr:row>25</xdr:row>
      <xdr:rowOff>55721</xdr:rowOff>
    </xdr:from>
    <xdr:to>
      <xdr:col>8</xdr:col>
      <xdr:colOff>11155</xdr:colOff>
      <xdr:row>37</xdr:row>
      <xdr:rowOff>115729</xdr:rowOff>
    </xdr:to>
    <xdr:pic>
      <xdr:nvPicPr>
        <xdr:cNvPr id="11" name="図 10">
          <a:extLst>
            <a:ext uri="{FF2B5EF4-FFF2-40B4-BE49-F238E27FC236}">
              <a16:creationId xmlns:a16="http://schemas.microsoft.com/office/drawing/2014/main" id="{D50B5CC6-FDBE-C131-C66C-EAEE18C6305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98521" y="4780121"/>
          <a:ext cx="2822659" cy="2117408"/>
        </a:xfrm>
        <a:prstGeom prst="rect">
          <a:avLst/>
        </a:prstGeom>
      </xdr:spPr>
    </xdr:pic>
    <xdr:clientData/>
  </xdr:twoCellAnchor>
  <xdr:twoCellAnchor editAs="oneCell">
    <xdr:from>
      <xdr:col>10</xdr:col>
      <xdr:colOff>87022</xdr:colOff>
      <xdr:row>25</xdr:row>
      <xdr:rowOff>55721</xdr:rowOff>
    </xdr:from>
    <xdr:to>
      <xdr:col>16</xdr:col>
      <xdr:colOff>27278</xdr:colOff>
      <xdr:row>37</xdr:row>
      <xdr:rowOff>115729</xdr:rowOff>
    </xdr:to>
    <xdr:pic>
      <xdr:nvPicPr>
        <xdr:cNvPr id="13" name="図 12">
          <a:extLst>
            <a:ext uri="{FF2B5EF4-FFF2-40B4-BE49-F238E27FC236}">
              <a16:creationId xmlns:a16="http://schemas.microsoft.com/office/drawing/2014/main" id="{CD2ED3CF-2D7B-4CBE-925E-2596ECD4011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335297" y="4780121"/>
          <a:ext cx="2826331" cy="2117408"/>
        </a:xfrm>
        <a:prstGeom prst="rect">
          <a:avLst/>
        </a:prstGeom>
      </xdr:spPr>
    </xdr:pic>
    <xdr:clientData/>
  </xdr:twoCellAnchor>
  <xdr:twoCellAnchor editAs="oneCell">
    <xdr:from>
      <xdr:col>18</xdr:col>
      <xdr:colOff>89602</xdr:colOff>
      <xdr:row>25</xdr:row>
      <xdr:rowOff>55721</xdr:rowOff>
    </xdr:from>
    <xdr:to>
      <xdr:col>24</xdr:col>
      <xdr:colOff>24697</xdr:colOff>
      <xdr:row>37</xdr:row>
      <xdr:rowOff>115729</xdr:rowOff>
    </xdr:to>
    <xdr:pic>
      <xdr:nvPicPr>
        <xdr:cNvPr id="4" name="図 3">
          <a:extLst>
            <a:ext uri="{FF2B5EF4-FFF2-40B4-BE49-F238E27FC236}">
              <a16:creationId xmlns:a16="http://schemas.microsoft.com/office/drawing/2014/main" id="{87BE4302-DFA4-0B14-A186-4A45D770C5D5}"/>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9462202" y="4780121"/>
          <a:ext cx="2821170" cy="2117408"/>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102558</xdr:colOff>
      <xdr:row>8</xdr:row>
      <xdr:rowOff>55721</xdr:rowOff>
    </xdr:from>
    <xdr:to>
      <xdr:col>8</xdr:col>
      <xdr:colOff>11742</xdr:colOff>
      <xdr:row>20</xdr:row>
      <xdr:rowOff>115729</xdr:rowOff>
    </xdr:to>
    <xdr:pic>
      <xdr:nvPicPr>
        <xdr:cNvPr id="3" name="図 2">
          <a:extLst>
            <a:ext uri="{FF2B5EF4-FFF2-40B4-BE49-F238E27FC236}">
              <a16:creationId xmlns:a16="http://schemas.microsoft.com/office/drawing/2014/main" id="{7C79EB68-0DD0-090E-4680-C0C09869E6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7933" y="1789271"/>
          <a:ext cx="2823834" cy="2117408"/>
        </a:xfrm>
        <a:prstGeom prst="rect">
          <a:avLst/>
        </a:prstGeom>
      </xdr:spPr>
    </xdr:pic>
    <xdr:clientData/>
  </xdr:twoCellAnchor>
  <xdr:twoCellAnchor editAs="oneCell">
    <xdr:from>
      <xdr:col>10</xdr:col>
      <xdr:colOff>90279</xdr:colOff>
      <xdr:row>8</xdr:row>
      <xdr:rowOff>55721</xdr:rowOff>
    </xdr:from>
    <xdr:to>
      <xdr:col>16</xdr:col>
      <xdr:colOff>24021</xdr:colOff>
      <xdr:row>20</xdr:row>
      <xdr:rowOff>115729</xdr:rowOff>
    </xdr:to>
    <xdr:pic>
      <xdr:nvPicPr>
        <xdr:cNvPr id="6" name="図 5">
          <a:extLst>
            <a:ext uri="{FF2B5EF4-FFF2-40B4-BE49-F238E27FC236}">
              <a16:creationId xmlns:a16="http://schemas.microsoft.com/office/drawing/2014/main" id="{C4253CA3-7B72-BAE7-38E7-5FD51C1A794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338554" y="1789271"/>
          <a:ext cx="2819817" cy="2117408"/>
        </a:xfrm>
        <a:prstGeom prst="rect">
          <a:avLst/>
        </a:prstGeom>
      </xdr:spPr>
    </xdr:pic>
    <xdr:clientData/>
  </xdr:twoCellAnchor>
  <xdr:twoCellAnchor editAs="oneCell">
    <xdr:from>
      <xdr:col>18</xdr:col>
      <xdr:colOff>88582</xdr:colOff>
      <xdr:row>8</xdr:row>
      <xdr:rowOff>55721</xdr:rowOff>
    </xdr:from>
    <xdr:to>
      <xdr:col>24</xdr:col>
      <xdr:colOff>25717</xdr:colOff>
      <xdr:row>20</xdr:row>
      <xdr:rowOff>115729</xdr:rowOff>
    </xdr:to>
    <xdr:pic>
      <xdr:nvPicPr>
        <xdr:cNvPr id="8" name="図 7">
          <a:extLst>
            <a:ext uri="{FF2B5EF4-FFF2-40B4-BE49-F238E27FC236}">
              <a16:creationId xmlns:a16="http://schemas.microsoft.com/office/drawing/2014/main" id="{32481477-1CA8-55DF-C587-DE283E749C4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461182" y="1789271"/>
          <a:ext cx="2823210" cy="2117408"/>
        </a:xfrm>
        <a:prstGeom prst="rect">
          <a:avLst/>
        </a:prstGeom>
      </xdr:spPr>
    </xdr:pic>
    <xdr:clientData/>
  </xdr:twoCellAnchor>
  <xdr:twoCellAnchor editAs="oneCell">
    <xdr:from>
      <xdr:col>2</xdr:col>
      <xdr:colOff>102869</xdr:colOff>
      <xdr:row>25</xdr:row>
      <xdr:rowOff>55721</xdr:rowOff>
    </xdr:from>
    <xdr:to>
      <xdr:col>8</xdr:col>
      <xdr:colOff>11430</xdr:colOff>
      <xdr:row>37</xdr:row>
      <xdr:rowOff>115729</xdr:rowOff>
    </xdr:to>
    <xdr:pic>
      <xdr:nvPicPr>
        <xdr:cNvPr id="10" name="図 9">
          <a:extLst>
            <a:ext uri="{FF2B5EF4-FFF2-40B4-BE49-F238E27FC236}">
              <a16:creationId xmlns:a16="http://schemas.microsoft.com/office/drawing/2014/main" id="{47F4983D-D17D-EB27-4E61-A2BC051DFDC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98244" y="4780121"/>
          <a:ext cx="2823211" cy="2117408"/>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8</xdr:col>
      <xdr:colOff>98174</xdr:colOff>
      <xdr:row>6</xdr:row>
      <xdr:rowOff>119063</xdr:rowOff>
    </xdr:from>
    <xdr:to>
      <xdr:col>28</xdr:col>
      <xdr:colOff>216151</xdr:colOff>
      <xdr:row>16</xdr:row>
      <xdr:rowOff>166688</xdr:rowOff>
    </xdr:to>
    <xdr:pic>
      <xdr:nvPicPr>
        <xdr:cNvPr id="3" name="図 2">
          <a:extLst>
            <a:ext uri="{FF2B5EF4-FFF2-40B4-BE49-F238E27FC236}">
              <a16:creationId xmlns:a16="http://schemas.microsoft.com/office/drawing/2014/main" id="{DDE59A59-D47C-826D-503F-A02294163D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5599" y="1519238"/>
          <a:ext cx="6404477" cy="4524375"/>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8</xdr:col>
      <xdr:colOff>98174</xdr:colOff>
      <xdr:row>6</xdr:row>
      <xdr:rowOff>119063</xdr:rowOff>
    </xdr:from>
    <xdr:to>
      <xdr:col>28</xdr:col>
      <xdr:colOff>216151</xdr:colOff>
      <xdr:row>16</xdr:row>
      <xdr:rowOff>166688</xdr:rowOff>
    </xdr:to>
    <xdr:pic>
      <xdr:nvPicPr>
        <xdr:cNvPr id="3" name="図 2">
          <a:extLst>
            <a:ext uri="{FF2B5EF4-FFF2-40B4-BE49-F238E27FC236}">
              <a16:creationId xmlns:a16="http://schemas.microsoft.com/office/drawing/2014/main" id="{0DF44B9E-C7EE-2658-2AA4-BB22E683FB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5599" y="1519238"/>
          <a:ext cx="6404477" cy="4524375"/>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8</xdr:col>
      <xdr:colOff>98174</xdr:colOff>
      <xdr:row>6</xdr:row>
      <xdr:rowOff>119063</xdr:rowOff>
    </xdr:from>
    <xdr:to>
      <xdr:col>28</xdr:col>
      <xdr:colOff>216151</xdr:colOff>
      <xdr:row>16</xdr:row>
      <xdr:rowOff>166688</xdr:rowOff>
    </xdr:to>
    <xdr:pic>
      <xdr:nvPicPr>
        <xdr:cNvPr id="4" name="図 3">
          <a:extLst>
            <a:ext uri="{FF2B5EF4-FFF2-40B4-BE49-F238E27FC236}">
              <a16:creationId xmlns:a16="http://schemas.microsoft.com/office/drawing/2014/main" id="{4BF5C72E-A1B1-68F7-9316-BF11E4A53A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5599" y="1519238"/>
          <a:ext cx="6404477" cy="4524375"/>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8</xdr:col>
      <xdr:colOff>98174</xdr:colOff>
      <xdr:row>6</xdr:row>
      <xdr:rowOff>119063</xdr:rowOff>
    </xdr:from>
    <xdr:to>
      <xdr:col>28</xdr:col>
      <xdr:colOff>216151</xdr:colOff>
      <xdr:row>16</xdr:row>
      <xdr:rowOff>166688</xdr:rowOff>
    </xdr:to>
    <xdr:pic>
      <xdr:nvPicPr>
        <xdr:cNvPr id="4" name="図 3">
          <a:extLst>
            <a:ext uri="{FF2B5EF4-FFF2-40B4-BE49-F238E27FC236}">
              <a16:creationId xmlns:a16="http://schemas.microsoft.com/office/drawing/2014/main" id="{553826AB-E53C-EEC9-A7BC-CBEF7D1A40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5599" y="1519238"/>
          <a:ext cx="6404477" cy="4524375"/>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8</xdr:col>
      <xdr:colOff>98174</xdr:colOff>
      <xdr:row>6</xdr:row>
      <xdr:rowOff>119063</xdr:rowOff>
    </xdr:from>
    <xdr:to>
      <xdr:col>28</xdr:col>
      <xdr:colOff>216151</xdr:colOff>
      <xdr:row>16</xdr:row>
      <xdr:rowOff>166688</xdr:rowOff>
    </xdr:to>
    <xdr:pic>
      <xdr:nvPicPr>
        <xdr:cNvPr id="3" name="図 2">
          <a:extLst>
            <a:ext uri="{FF2B5EF4-FFF2-40B4-BE49-F238E27FC236}">
              <a16:creationId xmlns:a16="http://schemas.microsoft.com/office/drawing/2014/main" id="{6955EB22-6A9B-8F01-0B72-1F8ED41056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5599" y="1519238"/>
          <a:ext cx="6404477" cy="4524375"/>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8</xdr:col>
      <xdr:colOff>98174</xdr:colOff>
      <xdr:row>6</xdr:row>
      <xdr:rowOff>119063</xdr:rowOff>
    </xdr:from>
    <xdr:to>
      <xdr:col>28</xdr:col>
      <xdr:colOff>216151</xdr:colOff>
      <xdr:row>16</xdr:row>
      <xdr:rowOff>166688</xdr:rowOff>
    </xdr:to>
    <xdr:pic>
      <xdr:nvPicPr>
        <xdr:cNvPr id="4" name="図 3">
          <a:extLst>
            <a:ext uri="{FF2B5EF4-FFF2-40B4-BE49-F238E27FC236}">
              <a16:creationId xmlns:a16="http://schemas.microsoft.com/office/drawing/2014/main" id="{A72AA3EC-C0E4-7864-490C-6E72B9509C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5599" y="1519238"/>
          <a:ext cx="6404477" cy="4524375"/>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62865</xdr:colOff>
      <xdr:row>6</xdr:row>
      <xdr:rowOff>87533</xdr:rowOff>
    </xdr:from>
    <xdr:to>
      <xdr:col>9</xdr:col>
      <xdr:colOff>251460</xdr:colOff>
      <xdr:row>43</xdr:row>
      <xdr:rowOff>64866</xdr:rowOff>
    </xdr:to>
    <xdr:pic>
      <xdr:nvPicPr>
        <xdr:cNvPr id="4" name="図 3">
          <a:extLst>
            <a:ext uri="{FF2B5EF4-FFF2-40B4-BE49-F238E27FC236}">
              <a16:creationId xmlns:a16="http://schemas.microsoft.com/office/drawing/2014/main" id="{589B088D-89BC-5CD3-6E1B-420829881E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1015" y="1268633"/>
          <a:ext cx="2388870" cy="5673283"/>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3</xdr:col>
      <xdr:colOff>303624</xdr:colOff>
      <xdr:row>6</xdr:row>
      <xdr:rowOff>1429</xdr:rowOff>
    </xdr:from>
    <xdr:to>
      <xdr:col>8</xdr:col>
      <xdr:colOff>10701</xdr:colOff>
      <xdr:row>43</xdr:row>
      <xdr:rowOff>150971</xdr:rowOff>
    </xdr:to>
    <xdr:pic>
      <xdr:nvPicPr>
        <xdr:cNvPr id="4" name="図 3">
          <a:extLst>
            <a:ext uri="{FF2B5EF4-FFF2-40B4-BE49-F238E27FC236}">
              <a16:creationId xmlns:a16="http://schemas.microsoft.com/office/drawing/2014/main" id="{6811DF8E-5E97-903C-EDA2-C410D529FE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6099" y="1182529"/>
          <a:ext cx="1278702" cy="5845492"/>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3</xdr:col>
      <xdr:colOff>227511</xdr:colOff>
      <xdr:row>6</xdr:row>
      <xdr:rowOff>1429</xdr:rowOff>
    </xdr:from>
    <xdr:to>
      <xdr:col>8</xdr:col>
      <xdr:colOff>86814</xdr:colOff>
      <xdr:row>43</xdr:row>
      <xdr:rowOff>150971</xdr:rowOff>
    </xdr:to>
    <xdr:pic>
      <xdr:nvPicPr>
        <xdr:cNvPr id="4" name="図 3">
          <a:extLst>
            <a:ext uri="{FF2B5EF4-FFF2-40B4-BE49-F238E27FC236}">
              <a16:creationId xmlns:a16="http://schemas.microsoft.com/office/drawing/2014/main" id="{463BAB82-67FC-E767-3ACC-488373B5CC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9986" y="1182529"/>
          <a:ext cx="1430928" cy="5845492"/>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3</xdr:col>
      <xdr:colOff>227511</xdr:colOff>
      <xdr:row>6</xdr:row>
      <xdr:rowOff>1429</xdr:rowOff>
    </xdr:from>
    <xdr:to>
      <xdr:col>8</xdr:col>
      <xdr:colOff>86814</xdr:colOff>
      <xdr:row>43</xdr:row>
      <xdr:rowOff>150971</xdr:rowOff>
    </xdr:to>
    <xdr:pic>
      <xdr:nvPicPr>
        <xdr:cNvPr id="4" name="図 3">
          <a:extLst>
            <a:ext uri="{FF2B5EF4-FFF2-40B4-BE49-F238E27FC236}">
              <a16:creationId xmlns:a16="http://schemas.microsoft.com/office/drawing/2014/main" id="{EBEBB595-DBB5-158A-606C-A1E3C96811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9986" y="1182529"/>
          <a:ext cx="1430928" cy="5845492"/>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3</xdr:col>
      <xdr:colOff>227511</xdr:colOff>
      <xdr:row>6</xdr:row>
      <xdr:rowOff>1429</xdr:rowOff>
    </xdr:from>
    <xdr:to>
      <xdr:col>8</xdr:col>
      <xdr:colOff>86814</xdr:colOff>
      <xdr:row>43</xdr:row>
      <xdr:rowOff>150971</xdr:rowOff>
    </xdr:to>
    <xdr:pic>
      <xdr:nvPicPr>
        <xdr:cNvPr id="4" name="図 3">
          <a:extLst>
            <a:ext uri="{FF2B5EF4-FFF2-40B4-BE49-F238E27FC236}">
              <a16:creationId xmlns:a16="http://schemas.microsoft.com/office/drawing/2014/main" id="{29B14FFF-D60E-5833-06F0-8FA5BA0FAF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9986" y="1182529"/>
          <a:ext cx="1430928" cy="5845492"/>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3</xdr:col>
      <xdr:colOff>227511</xdr:colOff>
      <xdr:row>6</xdr:row>
      <xdr:rowOff>1429</xdr:rowOff>
    </xdr:from>
    <xdr:to>
      <xdr:col>8</xdr:col>
      <xdr:colOff>86814</xdr:colOff>
      <xdr:row>43</xdr:row>
      <xdr:rowOff>150971</xdr:rowOff>
    </xdr:to>
    <xdr:pic>
      <xdr:nvPicPr>
        <xdr:cNvPr id="4" name="図 3">
          <a:extLst>
            <a:ext uri="{FF2B5EF4-FFF2-40B4-BE49-F238E27FC236}">
              <a16:creationId xmlns:a16="http://schemas.microsoft.com/office/drawing/2014/main" id="{C1653DAA-8FA6-FC8B-BCF5-BEBEB094A5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9986" y="1182529"/>
          <a:ext cx="1430928" cy="5845492"/>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3</xdr:col>
      <xdr:colOff>227511</xdr:colOff>
      <xdr:row>6</xdr:row>
      <xdr:rowOff>1429</xdr:rowOff>
    </xdr:from>
    <xdr:to>
      <xdr:col>8</xdr:col>
      <xdr:colOff>86814</xdr:colOff>
      <xdr:row>43</xdr:row>
      <xdr:rowOff>150971</xdr:rowOff>
    </xdr:to>
    <xdr:pic>
      <xdr:nvPicPr>
        <xdr:cNvPr id="4" name="図 3">
          <a:extLst>
            <a:ext uri="{FF2B5EF4-FFF2-40B4-BE49-F238E27FC236}">
              <a16:creationId xmlns:a16="http://schemas.microsoft.com/office/drawing/2014/main" id="{5B3B6E8D-4502-30EF-A53B-4B2D0ACCDC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9986" y="1182529"/>
          <a:ext cx="1430928" cy="5845492"/>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3</xdr:col>
      <xdr:colOff>255614</xdr:colOff>
      <xdr:row>6</xdr:row>
      <xdr:rowOff>1429</xdr:rowOff>
    </xdr:from>
    <xdr:to>
      <xdr:col>8</xdr:col>
      <xdr:colOff>58710</xdr:colOff>
      <xdr:row>43</xdr:row>
      <xdr:rowOff>150971</xdr:rowOff>
    </xdr:to>
    <xdr:pic>
      <xdr:nvPicPr>
        <xdr:cNvPr id="4" name="図 3">
          <a:extLst>
            <a:ext uri="{FF2B5EF4-FFF2-40B4-BE49-F238E27FC236}">
              <a16:creationId xmlns:a16="http://schemas.microsoft.com/office/drawing/2014/main" id="{FC579229-901E-3932-6325-1F5703C1ED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89" y="1182529"/>
          <a:ext cx="1374721" cy="5845492"/>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3</xdr:col>
      <xdr:colOff>223998</xdr:colOff>
      <xdr:row>6</xdr:row>
      <xdr:rowOff>1429</xdr:rowOff>
    </xdr:from>
    <xdr:to>
      <xdr:col>8</xdr:col>
      <xdr:colOff>90327</xdr:colOff>
      <xdr:row>43</xdr:row>
      <xdr:rowOff>150971</xdr:rowOff>
    </xdr:to>
    <xdr:pic>
      <xdr:nvPicPr>
        <xdr:cNvPr id="3" name="図 2">
          <a:extLst>
            <a:ext uri="{FF2B5EF4-FFF2-40B4-BE49-F238E27FC236}">
              <a16:creationId xmlns:a16="http://schemas.microsoft.com/office/drawing/2014/main" id="{6FB0C25C-5CCD-C0C2-3F46-8108E58196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473" y="1182529"/>
          <a:ext cx="1437954" cy="5845492"/>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3</xdr:col>
      <xdr:colOff>202921</xdr:colOff>
      <xdr:row>6</xdr:row>
      <xdr:rowOff>1429</xdr:rowOff>
    </xdr:from>
    <xdr:to>
      <xdr:col>8</xdr:col>
      <xdr:colOff>111404</xdr:colOff>
      <xdr:row>43</xdr:row>
      <xdr:rowOff>150971</xdr:rowOff>
    </xdr:to>
    <xdr:pic>
      <xdr:nvPicPr>
        <xdr:cNvPr id="4" name="図 3">
          <a:extLst>
            <a:ext uri="{FF2B5EF4-FFF2-40B4-BE49-F238E27FC236}">
              <a16:creationId xmlns:a16="http://schemas.microsoft.com/office/drawing/2014/main" id="{2657EFC7-A5A8-E4C0-302A-E05898B85C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5396" y="1182529"/>
          <a:ext cx="1480108" cy="5845492"/>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3</xdr:col>
      <xdr:colOff>202921</xdr:colOff>
      <xdr:row>6</xdr:row>
      <xdr:rowOff>1429</xdr:rowOff>
    </xdr:from>
    <xdr:to>
      <xdr:col>8</xdr:col>
      <xdr:colOff>111404</xdr:colOff>
      <xdr:row>43</xdr:row>
      <xdr:rowOff>150971</xdr:rowOff>
    </xdr:to>
    <xdr:pic>
      <xdr:nvPicPr>
        <xdr:cNvPr id="4" name="図 3">
          <a:extLst>
            <a:ext uri="{FF2B5EF4-FFF2-40B4-BE49-F238E27FC236}">
              <a16:creationId xmlns:a16="http://schemas.microsoft.com/office/drawing/2014/main" id="{894D159A-D741-CFF5-AB02-53F94F8121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5396" y="1182529"/>
          <a:ext cx="1480108" cy="5845492"/>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3</xdr:col>
      <xdr:colOff>202921</xdr:colOff>
      <xdr:row>6</xdr:row>
      <xdr:rowOff>1429</xdr:rowOff>
    </xdr:from>
    <xdr:to>
      <xdr:col>8</xdr:col>
      <xdr:colOff>111404</xdr:colOff>
      <xdr:row>43</xdr:row>
      <xdr:rowOff>150971</xdr:rowOff>
    </xdr:to>
    <xdr:pic>
      <xdr:nvPicPr>
        <xdr:cNvPr id="4" name="図 3">
          <a:extLst>
            <a:ext uri="{FF2B5EF4-FFF2-40B4-BE49-F238E27FC236}">
              <a16:creationId xmlns:a16="http://schemas.microsoft.com/office/drawing/2014/main" id="{8C131842-1259-15E2-81D9-78BEED2894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5396" y="1182529"/>
          <a:ext cx="1480108" cy="5845492"/>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3</xdr:col>
      <xdr:colOff>202921</xdr:colOff>
      <xdr:row>6</xdr:row>
      <xdr:rowOff>1429</xdr:rowOff>
    </xdr:from>
    <xdr:to>
      <xdr:col>8</xdr:col>
      <xdr:colOff>111404</xdr:colOff>
      <xdr:row>43</xdr:row>
      <xdr:rowOff>150971</xdr:rowOff>
    </xdr:to>
    <xdr:pic>
      <xdr:nvPicPr>
        <xdr:cNvPr id="4" name="図 3">
          <a:extLst>
            <a:ext uri="{FF2B5EF4-FFF2-40B4-BE49-F238E27FC236}">
              <a16:creationId xmlns:a16="http://schemas.microsoft.com/office/drawing/2014/main" id="{D3AC01C0-9CA4-CAE5-5F06-C68FF5FEE4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5396" y="1182529"/>
          <a:ext cx="1480108" cy="5845492"/>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3</xdr:col>
      <xdr:colOff>202921</xdr:colOff>
      <xdr:row>6</xdr:row>
      <xdr:rowOff>1429</xdr:rowOff>
    </xdr:from>
    <xdr:to>
      <xdr:col>8</xdr:col>
      <xdr:colOff>111404</xdr:colOff>
      <xdr:row>43</xdr:row>
      <xdr:rowOff>150971</xdr:rowOff>
    </xdr:to>
    <xdr:pic>
      <xdr:nvPicPr>
        <xdr:cNvPr id="4" name="図 3">
          <a:extLst>
            <a:ext uri="{FF2B5EF4-FFF2-40B4-BE49-F238E27FC236}">
              <a16:creationId xmlns:a16="http://schemas.microsoft.com/office/drawing/2014/main" id="{8940F62B-33C4-E0E4-8871-6D6077C4DC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5396" y="1182529"/>
          <a:ext cx="1480108" cy="5845492"/>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3</xdr:col>
      <xdr:colOff>202921</xdr:colOff>
      <xdr:row>6</xdr:row>
      <xdr:rowOff>1429</xdr:rowOff>
    </xdr:from>
    <xdr:to>
      <xdr:col>8</xdr:col>
      <xdr:colOff>111404</xdr:colOff>
      <xdr:row>43</xdr:row>
      <xdr:rowOff>150971</xdr:rowOff>
    </xdr:to>
    <xdr:pic>
      <xdr:nvPicPr>
        <xdr:cNvPr id="4" name="図 3">
          <a:extLst>
            <a:ext uri="{FF2B5EF4-FFF2-40B4-BE49-F238E27FC236}">
              <a16:creationId xmlns:a16="http://schemas.microsoft.com/office/drawing/2014/main" id="{65DE3DB0-C0A5-AFAF-FC4B-117DA717FB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5396" y="1182529"/>
          <a:ext cx="1480108" cy="5845492"/>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3</xdr:col>
      <xdr:colOff>202921</xdr:colOff>
      <xdr:row>6</xdr:row>
      <xdr:rowOff>1429</xdr:rowOff>
    </xdr:from>
    <xdr:to>
      <xdr:col>8</xdr:col>
      <xdr:colOff>111404</xdr:colOff>
      <xdr:row>43</xdr:row>
      <xdr:rowOff>150971</xdr:rowOff>
    </xdr:to>
    <xdr:pic>
      <xdr:nvPicPr>
        <xdr:cNvPr id="4" name="図 3">
          <a:extLst>
            <a:ext uri="{FF2B5EF4-FFF2-40B4-BE49-F238E27FC236}">
              <a16:creationId xmlns:a16="http://schemas.microsoft.com/office/drawing/2014/main" id="{9E51B303-1756-BD23-662B-29A59AC8FD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5396" y="1182529"/>
          <a:ext cx="1480108" cy="5845492"/>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3</xdr:col>
      <xdr:colOff>201750</xdr:colOff>
      <xdr:row>6</xdr:row>
      <xdr:rowOff>1429</xdr:rowOff>
    </xdr:from>
    <xdr:to>
      <xdr:col>8</xdr:col>
      <xdr:colOff>112576</xdr:colOff>
      <xdr:row>43</xdr:row>
      <xdr:rowOff>150971</xdr:rowOff>
    </xdr:to>
    <xdr:pic>
      <xdr:nvPicPr>
        <xdr:cNvPr id="4" name="図 3">
          <a:extLst>
            <a:ext uri="{FF2B5EF4-FFF2-40B4-BE49-F238E27FC236}">
              <a16:creationId xmlns:a16="http://schemas.microsoft.com/office/drawing/2014/main" id="{D9A07356-03A1-9A20-AD60-F148B3115C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4225" y="1182529"/>
          <a:ext cx="1482451" cy="5845492"/>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3</xdr:col>
      <xdr:colOff>270837</xdr:colOff>
      <xdr:row>6</xdr:row>
      <xdr:rowOff>1429</xdr:rowOff>
    </xdr:from>
    <xdr:to>
      <xdr:col>8</xdr:col>
      <xdr:colOff>43488</xdr:colOff>
      <xdr:row>43</xdr:row>
      <xdr:rowOff>150971</xdr:rowOff>
    </xdr:to>
    <xdr:pic>
      <xdr:nvPicPr>
        <xdr:cNvPr id="4" name="図 3">
          <a:extLst>
            <a:ext uri="{FF2B5EF4-FFF2-40B4-BE49-F238E27FC236}">
              <a16:creationId xmlns:a16="http://schemas.microsoft.com/office/drawing/2014/main" id="{EB0763B0-A9F8-AE51-F179-E8AC462EAD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3312" y="1182529"/>
          <a:ext cx="1344276" cy="5845492"/>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3</xdr:col>
      <xdr:colOff>201750</xdr:colOff>
      <xdr:row>6</xdr:row>
      <xdr:rowOff>1429</xdr:rowOff>
    </xdr:from>
    <xdr:to>
      <xdr:col>8</xdr:col>
      <xdr:colOff>112576</xdr:colOff>
      <xdr:row>43</xdr:row>
      <xdr:rowOff>150971</xdr:rowOff>
    </xdr:to>
    <xdr:pic>
      <xdr:nvPicPr>
        <xdr:cNvPr id="4" name="図 3">
          <a:extLst>
            <a:ext uri="{FF2B5EF4-FFF2-40B4-BE49-F238E27FC236}">
              <a16:creationId xmlns:a16="http://schemas.microsoft.com/office/drawing/2014/main" id="{48F8EE78-B2EF-545E-FD92-4734CE1B71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4225" y="1182529"/>
          <a:ext cx="1482451" cy="5845492"/>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3</xdr:col>
      <xdr:colOff>201750</xdr:colOff>
      <xdr:row>6</xdr:row>
      <xdr:rowOff>1429</xdr:rowOff>
    </xdr:from>
    <xdr:to>
      <xdr:col>8</xdr:col>
      <xdr:colOff>112576</xdr:colOff>
      <xdr:row>43</xdr:row>
      <xdr:rowOff>150971</xdr:rowOff>
    </xdr:to>
    <xdr:pic>
      <xdr:nvPicPr>
        <xdr:cNvPr id="4" name="図 3">
          <a:extLst>
            <a:ext uri="{FF2B5EF4-FFF2-40B4-BE49-F238E27FC236}">
              <a16:creationId xmlns:a16="http://schemas.microsoft.com/office/drawing/2014/main" id="{CE2EF053-8330-EC8C-54A3-715CC6339D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4225" y="1182529"/>
          <a:ext cx="1482451" cy="5845492"/>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3</xdr:col>
      <xdr:colOff>201750</xdr:colOff>
      <xdr:row>6</xdr:row>
      <xdr:rowOff>1429</xdr:rowOff>
    </xdr:from>
    <xdr:to>
      <xdr:col>8</xdr:col>
      <xdr:colOff>112576</xdr:colOff>
      <xdr:row>43</xdr:row>
      <xdr:rowOff>150971</xdr:rowOff>
    </xdr:to>
    <xdr:pic>
      <xdr:nvPicPr>
        <xdr:cNvPr id="4" name="図 3">
          <a:extLst>
            <a:ext uri="{FF2B5EF4-FFF2-40B4-BE49-F238E27FC236}">
              <a16:creationId xmlns:a16="http://schemas.microsoft.com/office/drawing/2014/main" id="{0BDA2F7C-1F95-504F-1D27-2CF3C59BF8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4225" y="1182529"/>
          <a:ext cx="1482451" cy="5845492"/>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3</xdr:col>
      <xdr:colOff>201750</xdr:colOff>
      <xdr:row>6</xdr:row>
      <xdr:rowOff>1429</xdr:rowOff>
    </xdr:from>
    <xdr:to>
      <xdr:col>8</xdr:col>
      <xdr:colOff>112576</xdr:colOff>
      <xdr:row>43</xdr:row>
      <xdr:rowOff>150971</xdr:rowOff>
    </xdr:to>
    <xdr:pic>
      <xdr:nvPicPr>
        <xdr:cNvPr id="4" name="図 3">
          <a:extLst>
            <a:ext uri="{FF2B5EF4-FFF2-40B4-BE49-F238E27FC236}">
              <a16:creationId xmlns:a16="http://schemas.microsoft.com/office/drawing/2014/main" id="{06557820-ADD9-E83E-C02F-32944FC1D9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4225" y="1182529"/>
          <a:ext cx="1482451" cy="5845492"/>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3</xdr:col>
      <xdr:colOff>201750</xdr:colOff>
      <xdr:row>6</xdr:row>
      <xdr:rowOff>1429</xdr:rowOff>
    </xdr:from>
    <xdr:to>
      <xdr:col>8</xdr:col>
      <xdr:colOff>112576</xdr:colOff>
      <xdr:row>43</xdr:row>
      <xdr:rowOff>150971</xdr:rowOff>
    </xdr:to>
    <xdr:pic>
      <xdr:nvPicPr>
        <xdr:cNvPr id="4" name="図 3">
          <a:extLst>
            <a:ext uri="{FF2B5EF4-FFF2-40B4-BE49-F238E27FC236}">
              <a16:creationId xmlns:a16="http://schemas.microsoft.com/office/drawing/2014/main" id="{F5A8048A-9A61-B322-48E7-29D84CB1E1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4225" y="1182529"/>
          <a:ext cx="1482451" cy="5845492"/>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3</xdr:col>
      <xdr:colOff>201750</xdr:colOff>
      <xdr:row>6</xdr:row>
      <xdr:rowOff>1429</xdr:rowOff>
    </xdr:from>
    <xdr:to>
      <xdr:col>8</xdr:col>
      <xdr:colOff>112576</xdr:colOff>
      <xdr:row>43</xdr:row>
      <xdr:rowOff>150971</xdr:rowOff>
    </xdr:to>
    <xdr:pic>
      <xdr:nvPicPr>
        <xdr:cNvPr id="4" name="図 3">
          <a:extLst>
            <a:ext uri="{FF2B5EF4-FFF2-40B4-BE49-F238E27FC236}">
              <a16:creationId xmlns:a16="http://schemas.microsoft.com/office/drawing/2014/main" id="{2737AE7D-0A8C-4D33-D24C-22444489EA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4225" y="1182529"/>
          <a:ext cx="1482451" cy="5845492"/>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3</xdr:col>
      <xdr:colOff>218143</xdr:colOff>
      <xdr:row>6</xdr:row>
      <xdr:rowOff>1429</xdr:rowOff>
    </xdr:from>
    <xdr:to>
      <xdr:col>8</xdr:col>
      <xdr:colOff>96181</xdr:colOff>
      <xdr:row>43</xdr:row>
      <xdr:rowOff>150971</xdr:rowOff>
    </xdr:to>
    <xdr:pic>
      <xdr:nvPicPr>
        <xdr:cNvPr id="4" name="図 3">
          <a:extLst>
            <a:ext uri="{FF2B5EF4-FFF2-40B4-BE49-F238E27FC236}">
              <a16:creationId xmlns:a16="http://schemas.microsoft.com/office/drawing/2014/main" id="{3A362878-D942-2A3C-3AA1-C3F2843CA9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618" y="1182529"/>
          <a:ext cx="1449663" cy="5845492"/>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3</xdr:col>
      <xdr:colOff>218143</xdr:colOff>
      <xdr:row>6</xdr:row>
      <xdr:rowOff>1429</xdr:rowOff>
    </xdr:from>
    <xdr:to>
      <xdr:col>8</xdr:col>
      <xdr:colOff>96181</xdr:colOff>
      <xdr:row>43</xdr:row>
      <xdr:rowOff>150971</xdr:rowOff>
    </xdr:to>
    <xdr:pic>
      <xdr:nvPicPr>
        <xdr:cNvPr id="4" name="図 3">
          <a:extLst>
            <a:ext uri="{FF2B5EF4-FFF2-40B4-BE49-F238E27FC236}">
              <a16:creationId xmlns:a16="http://schemas.microsoft.com/office/drawing/2014/main" id="{6956BED5-B7DC-20D9-7B42-BB5C041002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618" y="1182529"/>
          <a:ext cx="1449663" cy="5845492"/>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3</xdr:col>
      <xdr:colOff>218143</xdr:colOff>
      <xdr:row>6</xdr:row>
      <xdr:rowOff>1429</xdr:rowOff>
    </xdr:from>
    <xdr:to>
      <xdr:col>8</xdr:col>
      <xdr:colOff>96181</xdr:colOff>
      <xdr:row>43</xdr:row>
      <xdr:rowOff>150971</xdr:rowOff>
    </xdr:to>
    <xdr:pic>
      <xdr:nvPicPr>
        <xdr:cNvPr id="4" name="図 3">
          <a:extLst>
            <a:ext uri="{FF2B5EF4-FFF2-40B4-BE49-F238E27FC236}">
              <a16:creationId xmlns:a16="http://schemas.microsoft.com/office/drawing/2014/main" id="{E985F563-9C98-68FF-5A87-80436FF8E0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618" y="1182529"/>
          <a:ext cx="1449663" cy="5845492"/>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3</xdr:col>
      <xdr:colOff>218143</xdr:colOff>
      <xdr:row>6</xdr:row>
      <xdr:rowOff>1429</xdr:rowOff>
    </xdr:from>
    <xdr:to>
      <xdr:col>8</xdr:col>
      <xdr:colOff>96181</xdr:colOff>
      <xdr:row>43</xdr:row>
      <xdr:rowOff>150971</xdr:rowOff>
    </xdr:to>
    <xdr:pic>
      <xdr:nvPicPr>
        <xdr:cNvPr id="4" name="図 3">
          <a:extLst>
            <a:ext uri="{FF2B5EF4-FFF2-40B4-BE49-F238E27FC236}">
              <a16:creationId xmlns:a16="http://schemas.microsoft.com/office/drawing/2014/main" id="{C664DAD8-8899-B7E3-2CF1-8D7C55639B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618" y="1182529"/>
          <a:ext cx="1449663" cy="5845492"/>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3</xdr:col>
      <xdr:colOff>218143</xdr:colOff>
      <xdr:row>6</xdr:row>
      <xdr:rowOff>1429</xdr:rowOff>
    </xdr:from>
    <xdr:to>
      <xdr:col>8</xdr:col>
      <xdr:colOff>96181</xdr:colOff>
      <xdr:row>43</xdr:row>
      <xdr:rowOff>150971</xdr:rowOff>
    </xdr:to>
    <xdr:pic>
      <xdr:nvPicPr>
        <xdr:cNvPr id="4" name="図 3">
          <a:extLst>
            <a:ext uri="{FF2B5EF4-FFF2-40B4-BE49-F238E27FC236}">
              <a16:creationId xmlns:a16="http://schemas.microsoft.com/office/drawing/2014/main" id="{CC84B4BD-76CA-3897-1709-3E0E39ED07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618" y="1182529"/>
          <a:ext cx="1449663" cy="5845492"/>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3</xdr:col>
      <xdr:colOff>218143</xdr:colOff>
      <xdr:row>6</xdr:row>
      <xdr:rowOff>1429</xdr:rowOff>
    </xdr:from>
    <xdr:to>
      <xdr:col>8</xdr:col>
      <xdr:colOff>96181</xdr:colOff>
      <xdr:row>43</xdr:row>
      <xdr:rowOff>150971</xdr:rowOff>
    </xdr:to>
    <xdr:pic>
      <xdr:nvPicPr>
        <xdr:cNvPr id="4" name="図 3">
          <a:extLst>
            <a:ext uri="{FF2B5EF4-FFF2-40B4-BE49-F238E27FC236}">
              <a16:creationId xmlns:a16="http://schemas.microsoft.com/office/drawing/2014/main" id="{7A04FC56-0CDC-6CCB-8CF9-05548A4E65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618" y="1182529"/>
          <a:ext cx="1449663" cy="5845492"/>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3</xdr:col>
      <xdr:colOff>218143</xdr:colOff>
      <xdr:row>6</xdr:row>
      <xdr:rowOff>1429</xdr:rowOff>
    </xdr:from>
    <xdr:to>
      <xdr:col>8</xdr:col>
      <xdr:colOff>96181</xdr:colOff>
      <xdr:row>43</xdr:row>
      <xdr:rowOff>150971</xdr:rowOff>
    </xdr:to>
    <xdr:pic>
      <xdr:nvPicPr>
        <xdr:cNvPr id="4" name="図 3">
          <a:extLst>
            <a:ext uri="{FF2B5EF4-FFF2-40B4-BE49-F238E27FC236}">
              <a16:creationId xmlns:a16="http://schemas.microsoft.com/office/drawing/2014/main" id="{B334DA58-C8E7-0826-9B1E-5F4E953684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618" y="1182529"/>
          <a:ext cx="1449663" cy="5845492"/>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3</xdr:col>
      <xdr:colOff>218143</xdr:colOff>
      <xdr:row>6</xdr:row>
      <xdr:rowOff>1429</xdr:rowOff>
    </xdr:from>
    <xdr:to>
      <xdr:col>8</xdr:col>
      <xdr:colOff>96181</xdr:colOff>
      <xdr:row>43</xdr:row>
      <xdr:rowOff>150971</xdr:rowOff>
    </xdr:to>
    <xdr:pic>
      <xdr:nvPicPr>
        <xdr:cNvPr id="4" name="図 3">
          <a:extLst>
            <a:ext uri="{FF2B5EF4-FFF2-40B4-BE49-F238E27FC236}">
              <a16:creationId xmlns:a16="http://schemas.microsoft.com/office/drawing/2014/main" id="{71002A63-C783-B327-0BA4-9A71993620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618" y="1182529"/>
          <a:ext cx="1449663" cy="5845492"/>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3</xdr:col>
      <xdr:colOff>216973</xdr:colOff>
      <xdr:row>6</xdr:row>
      <xdr:rowOff>1429</xdr:rowOff>
    </xdr:from>
    <xdr:to>
      <xdr:col>8</xdr:col>
      <xdr:colOff>97353</xdr:colOff>
      <xdr:row>43</xdr:row>
      <xdr:rowOff>150971</xdr:rowOff>
    </xdr:to>
    <xdr:pic>
      <xdr:nvPicPr>
        <xdr:cNvPr id="4" name="図 3">
          <a:extLst>
            <a:ext uri="{FF2B5EF4-FFF2-40B4-BE49-F238E27FC236}">
              <a16:creationId xmlns:a16="http://schemas.microsoft.com/office/drawing/2014/main" id="{83DF064E-D0A8-3199-A8FA-D72ED1E084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9448" y="1182529"/>
          <a:ext cx="1452005" cy="5845492"/>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3</xdr:col>
      <xdr:colOff>220485</xdr:colOff>
      <xdr:row>6</xdr:row>
      <xdr:rowOff>1429</xdr:rowOff>
    </xdr:from>
    <xdr:to>
      <xdr:col>8</xdr:col>
      <xdr:colOff>93839</xdr:colOff>
      <xdr:row>43</xdr:row>
      <xdr:rowOff>150971</xdr:rowOff>
    </xdr:to>
    <xdr:pic>
      <xdr:nvPicPr>
        <xdr:cNvPr id="4" name="図 3">
          <a:extLst>
            <a:ext uri="{FF2B5EF4-FFF2-40B4-BE49-F238E27FC236}">
              <a16:creationId xmlns:a16="http://schemas.microsoft.com/office/drawing/2014/main" id="{B336BE16-3250-4A8A-F203-10CE4C7AC2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2960" y="1182529"/>
          <a:ext cx="1444979" cy="5845492"/>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3</xdr:col>
      <xdr:colOff>296599</xdr:colOff>
      <xdr:row>6</xdr:row>
      <xdr:rowOff>1429</xdr:rowOff>
    </xdr:from>
    <xdr:to>
      <xdr:col>8</xdr:col>
      <xdr:colOff>17727</xdr:colOff>
      <xdr:row>43</xdr:row>
      <xdr:rowOff>150971</xdr:rowOff>
    </xdr:to>
    <xdr:pic>
      <xdr:nvPicPr>
        <xdr:cNvPr id="4" name="図 3">
          <a:extLst>
            <a:ext uri="{FF2B5EF4-FFF2-40B4-BE49-F238E27FC236}">
              <a16:creationId xmlns:a16="http://schemas.microsoft.com/office/drawing/2014/main" id="{7180A8EA-7891-3E99-B041-4FB52CEE2D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9074" y="1182529"/>
          <a:ext cx="1292753" cy="5845492"/>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3</xdr:col>
      <xdr:colOff>208775</xdr:colOff>
      <xdr:row>6</xdr:row>
      <xdr:rowOff>1429</xdr:rowOff>
    </xdr:from>
    <xdr:to>
      <xdr:col>8</xdr:col>
      <xdr:colOff>105549</xdr:colOff>
      <xdr:row>43</xdr:row>
      <xdr:rowOff>150971</xdr:rowOff>
    </xdr:to>
    <xdr:pic>
      <xdr:nvPicPr>
        <xdr:cNvPr id="4" name="図 3">
          <a:extLst>
            <a:ext uri="{FF2B5EF4-FFF2-40B4-BE49-F238E27FC236}">
              <a16:creationId xmlns:a16="http://schemas.microsoft.com/office/drawing/2014/main" id="{73AE9A60-9605-4485-23AC-28F72868CB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1250" y="1182529"/>
          <a:ext cx="1468399" cy="5845492"/>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3</xdr:col>
      <xdr:colOff>116269</xdr:colOff>
      <xdr:row>6</xdr:row>
      <xdr:rowOff>1429</xdr:rowOff>
    </xdr:from>
    <xdr:to>
      <xdr:col>8</xdr:col>
      <xdr:colOff>198056</xdr:colOff>
      <xdr:row>43</xdr:row>
      <xdr:rowOff>150971</xdr:rowOff>
    </xdr:to>
    <xdr:pic>
      <xdr:nvPicPr>
        <xdr:cNvPr id="3" name="図 2">
          <a:extLst>
            <a:ext uri="{FF2B5EF4-FFF2-40B4-BE49-F238E27FC236}">
              <a16:creationId xmlns:a16="http://schemas.microsoft.com/office/drawing/2014/main" id="{CCFDFB8F-B646-C579-15C6-C46D2F314D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8744" y="1182529"/>
          <a:ext cx="1653412" cy="5845492"/>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3</xdr:col>
      <xdr:colOff>220485</xdr:colOff>
      <xdr:row>6</xdr:row>
      <xdr:rowOff>1429</xdr:rowOff>
    </xdr:from>
    <xdr:to>
      <xdr:col>8</xdr:col>
      <xdr:colOff>93839</xdr:colOff>
      <xdr:row>43</xdr:row>
      <xdr:rowOff>150971</xdr:rowOff>
    </xdr:to>
    <xdr:pic>
      <xdr:nvPicPr>
        <xdr:cNvPr id="4" name="図 3">
          <a:extLst>
            <a:ext uri="{FF2B5EF4-FFF2-40B4-BE49-F238E27FC236}">
              <a16:creationId xmlns:a16="http://schemas.microsoft.com/office/drawing/2014/main" id="{6D4E83B1-ADC0-9080-BC90-9E100BA306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2960" y="1182529"/>
          <a:ext cx="1444979" cy="5845492"/>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3</xdr:col>
      <xdr:colOff>280205</xdr:colOff>
      <xdr:row>6</xdr:row>
      <xdr:rowOff>1429</xdr:rowOff>
    </xdr:from>
    <xdr:to>
      <xdr:col>8</xdr:col>
      <xdr:colOff>34121</xdr:colOff>
      <xdr:row>43</xdr:row>
      <xdr:rowOff>150971</xdr:rowOff>
    </xdr:to>
    <xdr:pic>
      <xdr:nvPicPr>
        <xdr:cNvPr id="3" name="図 2">
          <a:extLst>
            <a:ext uri="{FF2B5EF4-FFF2-40B4-BE49-F238E27FC236}">
              <a16:creationId xmlns:a16="http://schemas.microsoft.com/office/drawing/2014/main" id="{5A5017A1-E59D-5666-0042-E2ECF3D067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2680" y="1182529"/>
          <a:ext cx="1325541" cy="5845492"/>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3</xdr:col>
      <xdr:colOff>95191</xdr:colOff>
      <xdr:row>6</xdr:row>
      <xdr:rowOff>1429</xdr:rowOff>
    </xdr:from>
    <xdr:to>
      <xdr:col>8</xdr:col>
      <xdr:colOff>219133</xdr:colOff>
      <xdr:row>43</xdr:row>
      <xdr:rowOff>150971</xdr:rowOff>
    </xdr:to>
    <xdr:pic>
      <xdr:nvPicPr>
        <xdr:cNvPr id="4" name="図 3">
          <a:extLst>
            <a:ext uri="{FF2B5EF4-FFF2-40B4-BE49-F238E27FC236}">
              <a16:creationId xmlns:a16="http://schemas.microsoft.com/office/drawing/2014/main" id="{9A76D546-280E-B6CE-63AC-56F2506CE8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7666" y="1182529"/>
          <a:ext cx="1695567" cy="5845492"/>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4</xdr:col>
      <xdr:colOff>57215</xdr:colOff>
      <xdr:row>6</xdr:row>
      <xdr:rowOff>1429</xdr:rowOff>
    </xdr:from>
    <xdr:to>
      <xdr:col>7</xdr:col>
      <xdr:colOff>257109</xdr:colOff>
      <xdr:row>43</xdr:row>
      <xdr:rowOff>150971</xdr:rowOff>
    </xdr:to>
    <xdr:pic>
      <xdr:nvPicPr>
        <xdr:cNvPr id="4" name="図 3">
          <a:extLst>
            <a:ext uri="{FF2B5EF4-FFF2-40B4-BE49-F238E27FC236}">
              <a16:creationId xmlns:a16="http://schemas.microsoft.com/office/drawing/2014/main" id="{BA40D161-298D-BD2D-8F24-C3A6B31B63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4015" y="1182529"/>
          <a:ext cx="1142869" cy="5845492"/>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2</xdr:col>
      <xdr:colOff>62865</xdr:colOff>
      <xdr:row>9</xdr:row>
      <xdr:rowOff>7149</xdr:rowOff>
    </xdr:from>
    <xdr:to>
      <xdr:col>9</xdr:col>
      <xdr:colOff>251460</xdr:colOff>
      <xdr:row>40</xdr:row>
      <xdr:rowOff>145252</xdr:rowOff>
    </xdr:to>
    <xdr:pic>
      <xdr:nvPicPr>
        <xdr:cNvPr id="4" name="図 3">
          <a:extLst>
            <a:ext uri="{FF2B5EF4-FFF2-40B4-BE49-F238E27FC236}">
              <a16:creationId xmlns:a16="http://schemas.microsoft.com/office/drawing/2014/main" id="{684CD79B-181E-560B-66D2-2BEF0B9805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1015" y="1645449"/>
          <a:ext cx="2388870" cy="4919653"/>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file:///\\Mac\Home\Downloads\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1070" dataDxfId="1068" headerRowBorderDxfId="1069" tableBorderDxfId="1067">
  <autoFilter ref="B15:B47" xr:uid="{00000000-0009-0000-0100-000001000000}"/>
  <tableColumns count="1">
    <tableColumn id="1" xr3:uid="{00000000-0010-0000-0000-000001000000}" name="対象箇所" dataDxfId="106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1065" dataDxfId="1063" headerRowBorderDxfId="1064" tableBorderDxfId="1062">
  <autoFilter ref="C15:J47" xr:uid="{00000000-0009-0000-0100-000002000000}"/>
  <tableColumns count="8">
    <tableColumn id="9" xr3:uid="{00000000-0010-0000-0100-000009000000}" name="部位区分" totalsRowLabel="集計" dataDxfId="1061" totalsRowDxfId="1060"/>
    <tableColumn id="2" xr3:uid="{00000000-0010-0000-0100-000002000000}" name="変状区分" dataDxfId="1059" totalsRowDxfId="1058"/>
    <tableColumn id="7" xr3:uid="{00000000-0010-0000-0100-000007000000}" name="変状種類" dataDxfId="1057" totalsRowDxfId="1056"/>
    <tableColumn id="4" xr3:uid="{00000000-0010-0000-0100-000004000000}" name="対策区分" dataDxfId="1055" totalsRowDxfId="1054"/>
    <tableColumn id="5" xr3:uid="{00000000-0010-0000-0100-000005000000}" name="健全性" dataDxfId="1053" totalsRowDxfId="1052"/>
    <tableColumn id="12" xr3:uid="{00000000-0010-0000-0100-00000C000000}" name="調査の要否" dataDxfId="1051" totalsRowDxfId="1050"/>
    <tableColumn id="10" xr3:uid="{00000000-0010-0000-0100-00000A000000}" name="措置の要否" dataDxfId="1049" totalsRowDxfId="1048"/>
    <tableColumn id="11" xr3:uid="{00000000-0010-0000-0100-00000B000000}" name="実施有無" totalsRowFunction="count" dataDxfId="1047" totalsRowDxfId="104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1044" headerRowBorderDxfId="1045" tableBorderDxfId="1043">
  <autoFilter ref="B51:B83" xr:uid="{00000000-0009-0000-0100-00000B000000}"/>
  <tableColumns count="1">
    <tableColumn id="1" xr3:uid="{00000000-0010-0000-0200-000001000000}" name="施設の内訳" dataDxfId="104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1040" headerRowBorderDxfId="1041" tableBorderDxfId="1039">
  <autoFilter ref="C51:C83" xr:uid="{00000000-0009-0000-0100-00000C000000}"/>
  <tableColumns count="1">
    <tableColumn id="1" xr3:uid="{00000000-0010-0000-0300-000001000000}" name="対象箇所" dataDxfId="1038"/>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1037" dataDxfId="1035" headerRowBorderDxfId="1036" tableBorderDxfId="1034">
  <autoFilter ref="D51:D83" xr:uid="{00000000-0009-0000-0100-00000D000000}"/>
  <tableColumns count="1">
    <tableColumn id="1" xr3:uid="{00000000-0010-0000-0400-000001000000}" name="部位区分" dataDxfId="103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1032" dataDxfId="1030" headerRowBorderDxfId="1031" tableBorderDxfId="1029">
  <autoFilter ref="E51:G83" xr:uid="{00000000-0009-0000-0100-00000E000000}"/>
  <tableColumns count="3">
    <tableColumn id="1" xr3:uid="{00000000-0010-0000-0500-000001000000}" name="異常の種類" dataDxfId="1028"/>
    <tableColumn id="2" xr3:uid="{00000000-0010-0000-0500-000002000000}" name="異常判定区分 " dataDxfId="1027"/>
    <tableColumn id="3" xr3:uid="{00000000-0010-0000-0500-000003000000}" name="実施有無" dataDxfId="1026"/>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1025" dataDxfId="1023" headerRowBorderDxfId="1024" tableBorderDxfId="1022">
  <autoFilter ref="B5:B12" xr:uid="{00000000-0009-0000-0100-000003000000}"/>
  <tableColumns count="1">
    <tableColumn id="1" xr3:uid="{00000000-0010-0000-0800-000001000000}" name="トンネルの分類" dataDxfId="102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1020" dataDxfId="1018" headerRowBorderDxfId="1019" tableBorderDxfId="1017">
  <autoFilter ref="C5:F12" xr:uid="{00000000-000C-0000-FFFF-FFFF09000000}"/>
  <tableColumns count="4">
    <tableColumn id="1" xr3:uid="{00000000-0010-0000-0900-000001000000}" name="トンネル工法" dataDxfId="1016"/>
    <tableColumn id="4" xr3:uid="{F8DDB5BD-A7DE-4BB8-BD9F-E5AF467E6653}" name="自専道or一般道" dataDxfId="1015"/>
    <tableColumn id="2" xr3:uid="{00000000-0010-0000-0900-000002000000}" name="緊急輸送路" dataDxfId="1014"/>
    <tableColumn id="3" xr3:uid="{00000000-0010-0000-0900-000003000000}" name="代替路" dataDxfId="1013"/>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03.xml"/><Relationship Id="rId1" Type="http://schemas.openxmlformats.org/officeDocument/2006/relationships/printerSettings" Target="../printerSettings/printerSettings112.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3"/>
  <sheetViews>
    <sheetView view="pageBreakPreview" zoomScale="85" zoomScaleNormal="85" zoomScaleSheetLayoutView="85" workbookViewId="0">
      <selection sqref="A1:N2"/>
    </sheetView>
  </sheetViews>
  <sheetFormatPr defaultRowHeight="13.5" x14ac:dyDescent="0.15"/>
  <cols>
    <col min="1" max="2" width="8.875" customWidth="1"/>
    <col min="3" max="3" width="9" customWidth="1"/>
    <col min="4" max="4" width="8.875" customWidth="1"/>
  </cols>
  <sheetData>
    <row r="1" spans="1:14" x14ac:dyDescent="0.15">
      <c r="A1" s="365" t="s">
        <v>0</v>
      </c>
      <c r="B1" s="365"/>
      <c r="C1" s="365"/>
      <c r="D1" s="365"/>
      <c r="E1" s="365"/>
      <c r="F1" s="365"/>
      <c r="G1" s="365"/>
      <c r="H1" s="365"/>
      <c r="I1" s="365"/>
      <c r="J1" s="365"/>
      <c r="K1" s="365"/>
      <c r="L1" s="365"/>
      <c r="M1" s="365"/>
      <c r="N1" s="365"/>
    </row>
    <row r="2" spans="1:14" x14ac:dyDescent="0.15">
      <c r="A2" s="365"/>
      <c r="B2" s="365"/>
      <c r="C2" s="365"/>
      <c r="D2" s="365"/>
      <c r="E2" s="365"/>
      <c r="F2" s="365"/>
      <c r="G2" s="365"/>
      <c r="H2" s="365"/>
      <c r="I2" s="365"/>
      <c r="J2" s="365"/>
      <c r="K2" s="365"/>
      <c r="L2" s="365"/>
      <c r="M2" s="365"/>
      <c r="N2" s="365"/>
    </row>
    <row r="3" spans="1:14" x14ac:dyDescent="0.15">
      <c r="A3" s="366" t="s">
        <v>1</v>
      </c>
      <c r="B3" s="366"/>
      <c r="C3" s="366"/>
      <c r="D3" s="366"/>
      <c r="E3" s="366"/>
      <c r="F3" s="366"/>
      <c r="G3" s="366"/>
      <c r="H3" s="367" t="s">
        <v>2</v>
      </c>
      <c r="I3" s="367"/>
      <c r="J3" s="367"/>
      <c r="K3" s="367"/>
      <c r="L3" s="367"/>
      <c r="M3" s="367"/>
      <c r="N3" s="367"/>
    </row>
    <row r="4" spans="1:14" x14ac:dyDescent="0.15">
      <c r="H4" t="s">
        <v>3</v>
      </c>
    </row>
    <row r="5" spans="1:14" x14ac:dyDescent="0.15">
      <c r="H5" s="364" t="s">
        <v>4</v>
      </c>
      <c r="I5" s="364"/>
      <c r="J5" s="364"/>
      <c r="K5" s="364"/>
      <c r="L5" s="364"/>
      <c r="M5" s="364"/>
      <c r="N5" s="364"/>
    </row>
    <row r="6" spans="1:14" x14ac:dyDescent="0.15">
      <c r="H6" s="364"/>
      <c r="I6" s="364"/>
      <c r="J6" s="364"/>
      <c r="K6" s="364"/>
      <c r="L6" s="364"/>
      <c r="M6" s="364"/>
      <c r="N6" s="364"/>
    </row>
    <row r="7" spans="1:14" x14ac:dyDescent="0.15">
      <c r="H7" s="364"/>
      <c r="I7" s="364"/>
      <c r="J7" s="364"/>
      <c r="K7" s="364"/>
      <c r="L7" s="364"/>
      <c r="M7" s="364"/>
      <c r="N7" s="364"/>
    </row>
    <row r="8" spans="1:14" x14ac:dyDescent="0.15">
      <c r="H8" s="364"/>
      <c r="I8" s="364"/>
      <c r="J8" s="364"/>
      <c r="K8" s="364"/>
      <c r="L8" s="364"/>
      <c r="M8" s="364"/>
      <c r="N8" s="364"/>
    </row>
    <row r="9" spans="1:14" x14ac:dyDescent="0.15">
      <c r="H9" t="s">
        <v>5</v>
      </c>
    </row>
    <row r="10" spans="1:14" x14ac:dyDescent="0.15">
      <c r="H10" s="363" t="s">
        <v>6</v>
      </c>
      <c r="I10" s="363"/>
      <c r="J10" s="363"/>
      <c r="K10" s="363"/>
      <c r="L10" s="363"/>
      <c r="M10" s="363"/>
      <c r="N10" s="363"/>
    </row>
    <row r="11" spans="1:14" x14ac:dyDescent="0.15">
      <c r="H11" s="363"/>
      <c r="I11" s="363"/>
      <c r="J11" s="363"/>
      <c r="K11" s="363"/>
      <c r="L11" s="363"/>
      <c r="M11" s="363"/>
      <c r="N11" s="363"/>
    </row>
    <row r="12" spans="1:14" x14ac:dyDescent="0.15">
      <c r="H12" t="s">
        <v>7</v>
      </c>
    </row>
    <row r="13" spans="1:14" ht="13.5" customHeight="1" x14ac:dyDescent="0.15">
      <c r="H13" s="363" t="s">
        <v>8</v>
      </c>
      <c r="I13" s="363"/>
      <c r="J13" s="363"/>
      <c r="K13" s="363"/>
      <c r="L13" s="363"/>
      <c r="M13" s="363"/>
      <c r="N13" s="363"/>
    </row>
    <row r="14" spans="1:14" ht="13.5" customHeight="1" x14ac:dyDescent="0.15">
      <c r="H14" s="363"/>
      <c r="I14" s="363"/>
      <c r="J14" s="363"/>
      <c r="K14" s="363"/>
      <c r="L14" s="363"/>
      <c r="M14" s="363"/>
      <c r="N14" s="363"/>
    </row>
    <row r="15" spans="1:14" ht="13.5" customHeight="1" x14ac:dyDescent="0.15">
      <c r="H15" s="363"/>
      <c r="I15" s="363"/>
      <c r="J15" s="363"/>
      <c r="K15" s="363"/>
      <c r="L15" s="363"/>
      <c r="M15" s="363"/>
      <c r="N15" s="363"/>
    </row>
    <row r="16" spans="1:14" x14ac:dyDescent="0.15">
      <c r="H16" t="s">
        <v>9</v>
      </c>
    </row>
    <row r="17" spans="8:14" x14ac:dyDescent="0.15">
      <c r="H17" s="363" t="s">
        <v>10</v>
      </c>
      <c r="I17" s="363"/>
      <c r="J17" s="363"/>
      <c r="K17" s="363"/>
      <c r="L17" s="363"/>
      <c r="M17" s="363"/>
      <c r="N17" s="363"/>
    </row>
    <row r="18" spans="8:14" x14ac:dyDescent="0.15">
      <c r="H18" s="363"/>
      <c r="I18" s="363"/>
      <c r="J18" s="363"/>
      <c r="K18" s="363"/>
      <c r="L18" s="363"/>
      <c r="M18" s="363"/>
      <c r="N18" s="363"/>
    </row>
    <row r="19" spans="8:14" x14ac:dyDescent="0.15">
      <c r="H19" t="s">
        <v>11</v>
      </c>
    </row>
    <row r="20" spans="8:14" x14ac:dyDescent="0.15">
      <c r="H20" s="363" t="s">
        <v>12</v>
      </c>
      <c r="I20" s="363"/>
      <c r="J20" s="363"/>
      <c r="K20" s="363"/>
      <c r="L20" s="363"/>
      <c r="M20" s="363"/>
      <c r="N20" s="363"/>
    </row>
    <row r="21" spans="8:14" x14ac:dyDescent="0.15">
      <c r="H21" s="363"/>
      <c r="I21" s="363"/>
      <c r="J21" s="363"/>
      <c r="K21" s="363"/>
      <c r="L21" s="363"/>
      <c r="M21" s="363"/>
      <c r="N21" s="363"/>
    </row>
    <row r="22" spans="8:14" x14ac:dyDescent="0.15">
      <c r="H22" t="s">
        <v>13</v>
      </c>
    </row>
    <row r="23" spans="8:14" ht="27" customHeight="1" x14ac:dyDescent="0.15">
      <c r="H23" s="363" t="s">
        <v>14</v>
      </c>
      <c r="I23" s="363"/>
      <c r="J23" s="363"/>
      <c r="K23" s="363"/>
      <c r="L23" s="363"/>
      <c r="M23" s="363"/>
      <c r="N23" s="363"/>
    </row>
    <row r="24" spans="8:14" x14ac:dyDescent="0.15">
      <c r="H24" t="s">
        <v>15</v>
      </c>
    </row>
    <row r="25" spans="8:14" ht="27" customHeight="1" x14ac:dyDescent="0.15">
      <c r="H25" s="363" t="s">
        <v>16</v>
      </c>
      <c r="I25" s="363"/>
      <c r="J25" s="363"/>
      <c r="K25" s="363"/>
      <c r="L25" s="363"/>
      <c r="M25" s="363"/>
      <c r="N25" s="363"/>
    </row>
    <row r="26" spans="8:14" x14ac:dyDescent="0.15">
      <c r="H26" t="s">
        <v>17</v>
      </c>
    </row>
    <row r="27" spans="8:14" ht="13.5" customHeight="1" x14ac:dyDescent="0.15">
      <c r="H27" s="363" t="s">
        <v>18</v>
      </c>
      <c r="I27" s="363"/>
      <c r="J27" s="363"/>
      <c r="K27" s="363"/>
      <c r="L27" s="363"/>
      <c r="M27" s="363"/>
      <c r="N27" s="363"/>
    </row>
    <row r="28" spans="8:14" ht="13.5" customHeight="1" x14ac:dyDescent="0.15">
      <c r="H28" s="363"/>
      <c r="I28" s="363"/>
      <c r="J28" s="363"/>
      <c r="K28" s="363"/>
      <c r="L28" s="363"/>
      <c r="M28" s="363"/>
      <c r="N28" s="363"/>
    </row>
    <row r="29" spans="8:14" ht="13.5" customHeight="1" x14ac:dyDescent="0.15">
      <c r="H29" s="368" t="s">
        <v>19</v>
      </c>
      <c r="I29" s="368"/>
      <c r="J29" s="368"/>
      <c r="K29" s="368"/>
      <c r="L29" s="368"/>
      <c r="M29" s="368"/>
      <c r="N29" s="368"/>
    </row>
    <row r="30" spans="8:14" ht="13.5" customHeight="1" x14ac:dyDescent="0.15">
      <c r="H30" t="s">
        <v>20</v>
      </c>
    </row>
    <row r="31" spans="8:14" ht="13.5" customHeight="1" x14ac:dyDescent="0.15">
      <c r="H31" s="367" t="s">
        <v>21</v>
      </c>
      <c r="I31" s="367"/>
      <c r="J31" s="367"/>
      <c r="K31" s="367"/>
      <c r="L31" s="367"/>
      <c r="M31" s="367"/>
      <c r="N31" s="367"/>
    </row>
    <row r="32" spans="8:14" ht="13.5" customHeight="1" x14ac:dyDescent="0.15">
      <c r="H32" t="s">
        <v>520</v>
      </c>
    </row>
    <row r="33" spans="2:14" x14ac:dyDescent="0.15">
      <c r="H33" s="363" t="s">
        <v>521</v>
      </c>
      <c r="I33" s="363"/>
      <c r="J33" s="363"/>
      <c r="K33" s="363"/>
      <c r="L33" s="363"/>
      <c r="M33" s="363"/>
      <c r="N33" s="363"/>
    </row>
    <row r="34" spans="2:14" x14ac:dyDescent="0.15">
      <c r="H34" s="363"/>
      <c r="I34" s="363"/>
      <c r="J34" s="363"/>
      <c r="K34" s="363"/>
      <c r="L34" s="363"/>
      <c r="M34" s="363"/>
      <c r="N34" s="363"/>
    </row>
    <row r="35" spans="2:14" x14ac:dyDescent="0.15">
      <c r="B35" s="364"/>
      <c r="C35" s="364"/>
      <c r="D35" s="176"/>
      <c r="H35" s="363"/>
      <c r="I35" s="363"/>
      <c r="J35" s="363"/>
      <c r="K35" s="363"/>
      <c r="L35" s="363"/>
      <c r="M35" s="363"/>
      <c r="N35" s="363"/>
    </row>
    <row r="36" spans="2:14" x14ac:dyDescent="0.15">
      <c r="H36" s="363"/>
      <c r="I36" s="363"/>
      <c r="J36" s="363"/>
      <c r="K36" s="363"/>
      <c r="L36" s="363"/>
      <c r="M36" s="363"/>
      <c r="N36" s="363"/>
    </row>
    <row r="37" spans="2:14" x14ac:dyDescent="0.15">
      <c r="H37" s="363"/>
      <c r="I37" s="363"/>
      <c r="J37" s="363"/>
      <c r="K37" s="363"/>
      <c r="L37" s="363"/>
      <c r="M37" s="363"/>
      <c r="N37" s="363"/>
    </row>
    <row r="38" spans="2:14" ht="13.15" customHeight="1" x14ac:dyDescent="0.15">
      <c r="H38" s="369"/>
      <c r="I38" s="369"/>
      <c r="J38" s="369"/>
      <c r="K38" s="369"/>
      <c r="L38" s="369"/>
      <c r="M38" s="369"/>
      <c r="N38" s="369"/>
    </row>
    <row r="39" spans="2:14" x14ac:dyDescent="0.15">
      <c r="H39" s="363"/>
      <c r="I39" s="363"/>
      <c r="J39" s="363"/>
      <c r="K39" s="363"/>
      <c r="L39" s="363"/>
      <c r="M39" s="363"/>
      <c r="N39" s="363"/>
    </row>
    <row r="40" spans="2:14" x14ac:dyDescent="0.15">
      <c r="H40" s="363"/>
      <c r="I40" s="363"/>
      <c r="J40" s="363"/>
      <c r="K40" s="363"/>
      <c r="L40" s="363"/>
      <c r="M40" s="363"/>
      <c r="N40" s="363"/>
    </row>
    <row r="41" spans="2:14" x14ac:dyDescent="0.15">
      <c r="H41" s="363"/>
      <c r="I41" s="363"/>
      <c r="J41" s="363"/>
      <c r="K41" s="363"/>
      <c r="L41" s="363"/>
      <c r="M41" s="363"/>
      <c r="N41" s="363"/>
    </row>
    <row r="42" spans="2:14" x14ac:dyDescent="0.15">
      <c r="H42" s="363"/>
      <c r="I42" s="363"/>
      <c r="J42" s="363"/>
      <c r="K42" s="363"/>
      <c r="L42" s="363"/>
      <c r="M42" s="363"/>
      <c r="N42" s="363"/>
    </row>
    <row r="43" spans="2:14" x14ac:dyDescent="0.15">
      <c r="H43" s="363"/>
      <c r="I43" s="363"/>
      <c r="J43" s="363"/>
      <c r="K43" s="363"/>
      <c r="L43" s="363"/>
      <c r="M43" s="363"/>
      <c r="N43" s="363"/>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1"/>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sqref="A1:N2"/>
    </sheetView>
  </sheetViews>
  <sheetFormatPr defaultRowHeight="13.5" x14ac:dyDescent="0.15"/>
  <cols>
    <col min="1" max="1" width="8.875" customWidth="1"/>
    <col min="2" max="3" width="9" customWidth="1"/>
    <col min="4" max="4" width="8.875" customWidth="1"/>
  </cols>
  <sheetData>
    <row r="1" spans="1:14" x14ac:dyDescent="0.15">
      <c r="A1" s="370" t="s">
        <v>22</v>
      </c>
      <c r="B1" s="370"/>
      <c r="C1" s="370"/>
      <c r="D1" s="370"/>
      <c r="E1" s="370"/>
      <c r="F1" s="370"/>
      <c r="G1" s="370"/>
      <c r="H1" s="370"/>
      <c r="I1" s="370"/>
      <c r="J1" s="370"/>
      <c r="K1" s="370"/>
      <c r="L1" s="370"/>
      <c r="M1" s="370"/>
      <c r="N1" s="370"/>
    </row>
    <row r="2" spans="1:14" x14ac:dyDescent="0.15">
      <c r="A2" s="370"/>
      <c r="B2" s="370"/>
      <c r="C2" s="370"/>
      <c r="D2" s="370"/>
      <c r="E2" s="370"/>
      <c r="F2" s="370"/>
      <c r="G2" s="370"/>
      <c r="H2" s="370"/>
      <c r="I2" s="370"/>
      <c r="J2" s="370"/>
      <c r="K2" s="370"/>
      <c r="L2" s="370"/>
      <c r="M2" s="370"/>
      <c r="N2" s="370"/>
    </row>
    <row r="22" spans="1:14" ht="13.5" customHeight="1" x14ac:dyDescent="0.15"/>
    <row r="23" spans="1:14" ht="27.75" customHeight="1" x14ac:dyDescent="0.15">
      <c r="B23" s="39"/>
      <c r="C23" s="39"/>
      <c r="D23" s="39"/>
      <c r="E23" s="39"/>
      <c r="F23" s="39"/>
      <c r="G23" s="39"/>
      <c r="H23" s="39"/>
      <c r="I23" s="39"/>
      <c r="J23" s="39"/>
      <c r="K23" s="39"/>
      <c r="L23" s="39"/>
      <c r="M23" s="39"/>
      <c r="N23" s="39"/>
    </row>
    <row r="25" spans="1:14" ht="40.5" customHeight="1" x14ac:dyDescent="0.15">
      <c r="B25" s="39"/>
      <c r="C25" s="39"/>
      <c r="D25" s="39"/>
      <c r="E25" s="39"/>
      <c r="F25" s="39"/>
      <c r="G25" s="39"/>
      <c r="H25" s="39"/>
      <c r="I25" s="39"/>
      <c r="J25" s="39"/>
      <c r="K25" s="39"/>
      <c r="L25" s="39"/>
      <c r="M25" s="39"/>
      <c r="N25" s="39"/>
    </row>
    <row r="26" spans="1:14" ht="13.5" customHeight="1" x14ac:dyDescent="0.15">
      <c r="A26" t="s">
        <v>23</v>
      </c>
      <c r="B26" s="39"/>
      <c r="C26" s="39"/>
      <c r="D26" s="39"/>
      <c r="E26" s="39"/>
      <c r="F26" s="39"/>
      <c r="G26" s="39"/>
      <c r="H26" s="39"/>
      <c r="I26" s="39"/>
      <c r="J26" s="39"/>
      <c r="K26" s="39"/>
      <c r="L26" s="39"/>
      <c r="M26" s="39"/>
      <c r="N26" s="39"/>
    </row>
    <row r="27" spans="1:14" ht="27" customHeight="1" x14ac:dyDescent="0.15">
      <c r="A27" s="363" t="s">
        <v>24</v>
      </c>
      <c r="B27" s="363"/>
      <c r="C27" s="363"/>
      <c r="D27" s="363"/>
      <c r="E27" s="363"/>
      <c r="F27" s="363"/>
      <c r="G27" s="363"/>
      <c r="H27" s="363"/>
      <c r="I27" s="363"/>
      <c r="J27" s="363"/>
      <c r="K27" s="363"/>
      <c r="L27" s="363"/>
      <c r="M27" s="363"/>
      <c r="N27" s="363"/>
    </row>
    <row r="28" spans="1:14" x14ac:dyDescent="0.15">
      <c r="A28" t="s">
        <v>25</v>
      </c>
    </row>
    <row r="29" spans="1:14" ht="40.5" customHeight="1" x14ac:dyDescent="0.15">
      <c r="A29" s="363" t="s">
        <v>26</v>
      </c>
      <c r="B29" s="363"/>
      <c r="C29" s="363"/>
      <c r="D29" s="363"/>
      <c r="E29" s="363"/>
      <c r="F29" s="363"/>
      <c r="G29" s="363"/>
      <c r="H29" s="363"/>
      <c r="I29" s="363"/>
      <c r="J29" s="363"/>
      <c r="K29" s="363"/>
      <c r="L29" s="363"/>
      <c r="M29" s="363"/>
      <c r="N29" s="363"/>
    </row>
    <row r="30" spans="1:14" ht="27" customHeight="1" x14ac:dyDescent="0.15">
      <c r="A30" s="363" t="s">
        <v>27</v>
      </c>
      <c r="B30" s="363"/>
      <c r="C30" s="363"/>
      <c r="D30" s="363"/>
      <c r="E30" s="363"/>
      <c r="F30" s="363"/>
      <c r="G30" s="363"/>
      <c r="H30" s="363"/>
      <c r="I30" s="363"/>
      <c r="J30" s="363"/>
      <c r="K30" s="363"/>
      <c r="L30" s="363"/>
      <c r="M30" s="363"/>
      <c r="N30" s="363"/>
    </row>
    <row r="32" spans="1:14" x14ac:dyDescent="0.15">
      <c r="A32" s="177"/>
      <c r="B32" s="177"/>
      <c r="C32" s="177"/>
      <c r="D32" s="177"/>
      <c r="E32" s="177"/>
      <c r="F32" s="177"/>
      <c r="G32" s="177"/>
      <c r="H32" s="177"/>
      <c r="I32" s="177"/>
      <c r="J32" s="177"/>
      <c r="K32" s="177"/>
      <c r="L32" s="177"/>
      <c r="M32" s="177"/>
      <c r="N32" s="177"/>
    </row>
    <row r="33" spans="1:14" x14ac:dyDescent="0.15">
      <c r="A33" s="177"/>
      <c r="B33" s="177"/>
      <c r="C33" s="177"/>
      <c r="D33" s="177"/>
      <c r="E33" s="177"/>
      <c r="F33" s="177"/>
      <c r="G33" s="177"/>
      <c r="H33" s="177"/>
      <c r="I33" s="177"/>
      <c r="J33" s="177"/>
      <c r="K33" s="177"/>
      <c r="L33" s="177"/>
      <c r="M33" s="177"/>
      <c r="N33" s="177"/>
    </row>
    <row r="39" spans="1:14" x14ac:dyDescent="0.15">
      <c r="G39" s="176"/>
    </row>
  </sheetData>
  <mergeCells count="4">
    <mergeCell ref="A27:N27"/>
    <mergeCell ref="A29:N29"/>
    <mergeCell ref="A30:N30"/>
    <mergeCell ref="A1:N2"/>
  </mergeCells>
  <phoneticPr fontId="11"/>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79E6-9D0E-41EC-95B9-BDEA519B4F6F}">
  <sheetPr codeName="Sheet3"/>
  <dimension ref="B2:C61"/>
  <sheetViews>
    <sheetView workbookViewId="0">
      <selection activeCell="F1" sqref="F1"/>
    </sheetView>
  </sheetViews>
  <sheetFormatPr defaultColWidth="9" defaultRowHeight="13.5" x14ac:dyDescent="0.15"/>
  <cols>
    <col min="1" max="1" width="5.875" style="173" customWidth="1"/>
    <col min="2" max="2" width="5" style="173" customWidth="1"/>
    <col min="3" max="3" width="72.125" style="173" customWidth="1"/>
    <col min="4" max="6" width="9" style="173"/>
    <col min="7" max="7" width="24.875" style="173" customWidth="1"/>
    <col min="8" max="16384" width="9" style="173"/>
  </cols>
  <sheetData>
    <row r="2" spans="2:3" x14ac:dyDescent="0.15">
      <c r="B2" s="173" t="s">
        <v>28</v>
      </c>
    </row>
    <row r="3" spans="2:3" x14ac:dyDescent="0.15">
      <c r="B3" s="173" t="s">
        <v>29</v>
      </c>
    </row>
    <row r="5" spans="2:3" x14ac:dyDescent="0.15">
      <c r="B5" s="173" t="s">
        <v>30</v>
      </c>
    </row>
    <row r="6" spans="2:3" x14ac:dyDescent="0.15">
      <c r="C6" s="174" t="s">
        <v>31</v>
      </c>
    </row>
    <row r="7" spans="2:3" x14ac:dyDescent="0.15">
      <c r="C7" s="173" t="s">
        <v>32</v>
      </c>
    </row>
    <row r="8" spans="2:3" x14ac:dyDescent="0.15">
      <c r="C8" s="173" t="s">
        <v>33</v>
      </c>
    </row>
    <row r="11" spans="2:3" x14ac:dyDescent="0.15">
      <c r="B11" s="173" t="s">
        <v>34</v>
      </c>
    </row>
    <row r="12" spans="2:3" x14ac:dyDescent="0.15">
      <c r="C12" s="173" t="s">
        <v>35</v>
      </c>
    </row>
    <row r="13" spans="2:3" x14ac:dyDescent="0.15">
      <c r="C13" s="173" t="s">
        <v>36</v>
      </c>
    </row>
    <row r="14" spans="2:3" x14ac:dyDescent="0.15">
      <c r="C14" s="173" t="s">
        <v>37</v>
      </c>
    </row>
    <row r="15" spans="2:3" x14ac:dyDescent="0.15">
      <c r="C15" s="173" t="s">
        <v>38</v>
      </c>
    </row>
    <row r="16" spans="2:3" x14ac:dyDescent="0.15">
      <c r="C16" s="173" t="s">
        <v>39</v>
      </c>
    </row>
    <row r="32" spans="3:3" x14ac:dyDescent="0.15">
      <c r="C32" s="173" t="s">
        <v>40</v>
      </c>
    </row>
    <row r="41" spans="2:3" x14ac:dyDescent="0.15">
      <c r="B41" s="173" t="s">
        <v>41</v>
      </c>
    </row>
    <row r="42" spans="2:3" x14ac:dyDescent="0.15">
      <c r="C42" s="173" t="s">
        <v>42</v>
      </c>
    </row>
    <row r="43" spans="2:3" x14ac:dyDescent="0.15">
      <c r="C43" s="173" t="s">
        <v>43</v>
      </c>
    </row>
    <row r="44" spans="2:3" x14ac:dyDescent="0.15">
      <c r="C44" s="175" t="s">
        <v>44</v>
      </c>
    </row>
    <row r="45" spans="2:3" x14ac:dyDescent="0.15">
      <c r="C45" s="173" t="s">
        <v>45</v>
      </c>
    </row>
    <row r="46" spans="2:3" x14ac:dyDescent="0.15">
      <c r="C46" s="173" t="s">
        <v>46</v>
      </c>
    </row>
    <row r="47" spans="2:3" x14ac:dyDescent="0.15">
      <c r="C47" s="173" t="s">
        <v>47</v>
      </c>
    </row>
    <row r="48" spans="2:3" x14ac:dyDescent="0.15">
      <c r="C48" s="173" t="s">
        <v>48</v>
      </c>
    </row>
    <row r="49" spans="3:3" x14ac:dyDescent="0.15">
      <c r="C49" s="173" t="s">
        <v>49</v>
      </c>
    </row>
    <row r="50" spans="3:3" x14ac:dyDescent="0.15">
      <c r="C50" s="173" t="s">
        <v>50</v>
      </c>
    </row>
    <row r="52" spans="3:3" x14ac:dyDescent="0.15">
      <c r="C52" s="175" t="s">
        <v>51</v>
      </c>
    </row>
    <row r="53" spans="3:3" x14ac:dyDescent="0.15">
      <c r="C53" s="175" t="s">
        <v>52</v>
      </c>
    </row>
    <row r="54" spans="3:3" x14ac:dyDescent="0.15">
      <c r="C54" s="175" t="s">
        <v>53</v>
      </c>
    </row>
    <row r="55" spans="3:3" x14ac:dyDescent="0.15">
      <c r="C55" s="175" t="s">
        <v>54</v>
      </c>
    </row>
    <row r="59" spans="3:3" x14ac:dyDescent="0.15">
      <c r="C59" s="174" t="s">
        <v>55</v>
      </c>
    </row>
    <row r="60" spans="3:3" x14ac:dyDescent="0.15">
      <c r="C60" s="173" t="s">
        <v>56</v>
      </c>
    </row>
    <row r="61" spans="3:3" x14ac:dyDescent="0.15">
      <c r="C61" s="173" t="s">
        <v>57</v>
      </c>
    </row>
  </sheetData>
  <phoneticPr fontId="11"/>
  <pageMargins left="0.7" right="0.7" top="0.75" bottom="0.75" header="0.3" footer="0.3"/>
  <pageSetup paperSize="9" orientation="portrait" copies="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B1:AK31"/>
  <sheetViews>
    <sheetView showGridLines="0" tabSelected="1" view="pageBreakPreview" zoomScaleNormal="55" zoomScaleSheetLayoutView="100" workbookViewId="0"/>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5" customWidth="1"/>
    <col min="24" max="24" width="9.625" style="5" customWidth="1"/>
    <col min="25" max="25" width="5.875" style="5" customWidth="1"/>
    <col min="26" max="26" width="5.875" style="1" customWidth="1"/>
    <col min="27" max="28" width="3.25" style="1" customWidth="1"/>
    <col min="29" max="29" width="1.37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131" t="s">
        <v>58</v>
      </c>
      <c r="C2" s="131"/>
      <c r="D2" s="131"/>
      <c r="E2" s="131"/>
      <c r="F2" s="131"/>
      <c r="G2" s="131"/>
      <c r="H2" s="131"/>
      <c r="I2" s="131"/>
      <c r="J2" s="131"/>
      <c r="K2" s="131"/>
      <c r="L2" s="131"/>
      <c r="M2" s="131"/>
      <c r="N2" s="131"/>
      <c r="O2" s="131"/>
      <c r="P2" s="131"/>
      <c r="Q2" s="131"/>
      <c r="R2" s="131"/>
      <c r="S2" s="262" t="s">
        <v>59</v>
      </c>
      <c r="T2" s="268"/>
      <c r="U2" s="268"/>
      <c r="V2" s="263"/>
      <c r="W2" s="284" t="s">
        <v>1157</v>
      </c>
      <c r="X2" s="284"/>
      <c r="Y2" s="284"/>
      <c r="Z2" s="284"/>
      <c r="AA2" s="284"/>
      <c r="AB2" s="284"/>
    </row>
    <row r="3" spans="2:37" ht="20.100000000000001" customHeight="1" x14ac:dyDescent="0.15">
      <c r="B3" s="295" t="s">
        <v>60</v>
      </c>
      <c r="C3" s="295"/>
      <c r="D3" s="296" t="s">
        <v>1141</v>
      </c>
      <c r="E3" s="296"/>
      <c r="F3" s="296"/>
      <c r="G3" s="296"/>
      <c r="H3" s="297" t="s">
        <v>61</v>
      </c>
      <c r="I3" s="297"/>
      <c r="J3" s="298" t="s">
        <v>675</v>
      </c>
      <c r="K3" s="299"/>
      <c r="L3" s="299"/>
      <c r="M3" s="299"/>
      <c r="N3" s="299"/>
      <c r="O3" s="300"/>
      <c r="P3" s="272" t="s">
        <v>62</v>
      </c>
      <c r="Q3" s="274"/>
      <c r="R3" s="298" t="s">
        <v>590</v>
      </c>
      <c r="S3" s="299"/>
      <c r="T3" s="299"/>
      <c r="U3" s="299"/>
      <c r="V3" s="300"/>
      <c r="W3" s="262" t="s">
        <v>63</v>
      </c>
      <c r="X3" s="268"/>
      <c r="Y3" s="268"/>
      <c r="Z3" s="304" t="s">
        <v>402</v>
      </c>
      <c r="AA3" s="305"/>
      <c r="AB3" s="306"/>
    </row>
    <row r="4" spans="2:37" ht="20.100000000000001" customHeight="1" x14ac:dyDescent="0.15">
      <c r="B4" s="289" t="s">
        <v>64</v>
      </c>
      <c r="C4" s="289"/>
      <c r="D4" s="307" t="s">
        <v>1140</v>
      </c>
      <c r="E4" s="307"/>
      <c r="F4" s="307"/>
      <c r="G4" s="307"/>
      <c r="H4" s="297"/>
      <c r="I4" s="297"/>
      <c r="J4" s="301"/>
      <c r="K4" s="302"/>
      <c r="L4" s="302"/>
      <c r="M4" s="302"/>
      <c r="N4" s="302"/>
      <c r="O4" s="303"/>
      <c r="P4" s="275"/>
      <c r="Q4" s="277"/>
      <c r="R4" s="301"/>
      <c r="S4" s="302"/>
      <c r="T4" s="302"/>
      <c r="U4" s="302"/>
      <c r="V4" s="303"/>
      <c r="W4" s="262" t="s">
        <v>65</v>
      </c>
      <c r="X4" s="268"/>
      <c r="Y4" s="268"/>
      <c r="Z4" s="304" t="s">
        <v>408</v>
      </c>
      <c r="AA4" s="305"/>
      <c r="AB4" s="306"/>
    </row>
    <row r="5" spans="2:37" ht="20.100000000000001" customHeight="1" x14ac:dyDescent="0.15">
      <c r="B5" s="325" t="s">
        <v>66</v>
      </c>
      <c r="C5" s="325"/>
      <c r="D5" s="190" t="s">
        <v>67</v>
      </c>
      <c r="E5" s="326" t="s">
        <v>676</v>
      </c>
      <c r="F5" s="326"/>
      <c r="G5" s="326"/>
      <c r="H5" s="272" t="s">
        <v>68</v>
      </c>
      <c r="I5" s="273"/>
      <c r="J5" s="274"/>
      <c r="K5" s="298" t="s">
        <v>604</v>
      </c>
      <c r="L5" s="299"/>
      <c r="M5" s="299"/>
      <c r="N5" s="299"/>
      <c r="O5" s="300"/>
      <c r="P5" s="327" t="s">
        <v>69</v>
      </c>
      <c r="Q5" s="328"/>
      <c r="R5" s="331">
        <v>45944</v>
      </c>
      <c r="S5" s="332"/>
      <c r="T5" s="333"/>
      <c r="U5" s="275" t="s">
        <v>70</v>
      </c>
      <c r="V5" s="276"/>
      <c r="W5" s="277"/>
      <c r="X5" s="290" t="s">
        <v>71</v>
      </c>
      <c r="Y5" s="291"/>
      <c r="Z5" s="285">
        <v>358</v>
      </c>
      <c r="AA5" s="285"/>
      <c r="AB5" s="185" t="s">
        <v>72</v>
      </c>
    </row>
    <row r="6" spans="2:37" ht="20.100000000000001" customHeight="1" x14ac:dyDescent="0.15">
      <c r="B6" s="325"/>
      <c r="C6" s="325"/>
      <c r="D6" s="190" t="s">
        <v>73</v>
      </c>
      <c r="E6" s="308" t="s">
        <v>676</v>
      </c>
      <c r="F6" s="308"/>
      <c r="G6" s="308"/>
      <c r="H6" s="275"/>
      <c r="I6" s="276"/>
      <c r="J6" s="277"/>
      <c r="K6" s="301"/>
      <c r="L6" s="302"/>
      <c r="M6" s="302"/>
      <c r="N6" s="302"/>
      <c r="O6" s="303"/>
      <c r="P6" s="329"/>
      <c r="Q6" s="330"/>
      <c r="R6" s="334"/>
      <c r="S6" s="335"/>
      <c r="T6" s="336"/>
      <c r="U6" s="262" t="s">
        <v>74</v>
      </c>
      <c r="V6" s="268"/>
      <c r="W6" s="263"/>
      <c r="X6" s="290" t="s">
        <v>409</v>
      </c>
      <c r="Y6" s="291"/>
      <c r="Z6" s="291"/>
      <c r="AA6" s="291"/>
      <c r="AB6" s="292"/>
    </row>
    <row r="7" spans="2:37" ht="18.95" customHeight="1" x14ac:dyDescent="0.15">
      <c r="B7" s="309" t="s">
        <v>75</v>
      </c>
      <c r="C7" s="286" t="s">
        <v>76</v>
      </c>
      <c r="D7" s="288"/>
      <c r="E7" s="310">
        <v>34.145049999999998</v>
      </c>
      <c r="F7" s="311"/>
      <c r="G7" s="312"/>
      <c r="H7" s="286" t="s">
        <v>77</v>
      </c>
      <c r="I7" s="287"/>
      <c r="J7" s="288"/>
      <c r="K7" s="313" t="s">
        <v>1142</v>
      </c>
      <c r="L7" s="314"/>
      <c r="M7" s="321" t="s">
        <v>78</v>
      </c>
      <c r="N7" s="322"/>
      <c r="O7" s="286" t="s">
        <v>79</v>
      </c>
      <c r="P7" s="288"/>
      <c r="Q7" s="267"/>
      <c r="R7" s="267"/>
      <c r="S7" s="293" t="s">
        <v>80</v>
      </c>
      <c r="T7" s="286" t="s">
        <v>81</v>
      </c>
      <c r="U7" s="287"/>
      <c r="V7" s="287"/>
      <c r="W7" s="288"/>
      <c r="X7" s="187" t="s">
        <v>82</v>
      </c>
      <c r="Y7" s="182" t="s">
        <v>83</v>
      </c>
      <c r="Z7" s="183" t="s">
        <v>84</v>
      </c>
      <c r="AA7" s="289" t="s">
        <v>85</v>
      </c>
      <c r="AB7" s="289"/>
      <c r="AD7" s="208"/>
      <c r="AE7" s="2">
        <f>INT(E7/10000)</f>
        <v>0</v>
      </c>
      <c r="AF7" s="2">
        <f>INT(E7/100)-AE7*100</f>
        <v>0</v>
      </c>
      <c r="AG7" s="48">
        <f>E7-AE7*10000-AF7*100</f>
        <v>34.145049999999998</v>
      </c>
      <c r="AH7" s="49">
        <f>ROUND(AE7+AF7/60+AG7/60/60,5)</f>
        <v>9.4800000000000006E-3</v>
      </c>
      <c r="AI7" s="49" t="str">
        <f>TEXT(AH7,"0.00000")</f>
        <v>0.00948</v>
      </c>
    </row>
    <row r="8" spans="2:37" ht="18.95" customHeight="1" x14ac:dyDescent="0.15">
      <c r="B8" s="275"/>
      <c r="C8" s="260" t="s">
        <v>86</v>
      </c>
      <c r="D8" s="261"/>
      <c r="E8" s="315">
        <v>132.16320999999999</v>
      </c>
      <c r="F8" s="316"/>
      <c r="G8" s="317"/>
      <c r="H8" s="260" t="s">
        <v>87</v>
      </c>
      <c r="I8" s="318"/>
      <c r="J8" s="261"/>
      <c r="K8" s="319" t="s">
        <v>1143</v>
      </c>
      <c r="L8" s="320"/>
      <c r="M8" s="321"/>
      <c r="N8" s="322"/>
      <c r="O8" s="260" t="s">
        <v>88</v>
      </c>
      <c r="P8" s="261"/>
      <c r="Q8" s="267"/>
      <c r="R8" s="267"/>
      <c r="S8" s="294"/>
      <c r="T8" s="269" t="s">
        <v>89</v>
      </c>
      <c r="U8" s="262" t="s">
        <v>90</v>
      </c>
      <c r="V8" s="268"/>
      <c r="W8" s="263"/>
      <c r="X8" s="192"/>
      <c r="Y8" s="192"/>
      <c r="Z8" s="192">
        <v>4</v>
      </c>
      <c r="AA8" s="267"/>
      <c r="AB8" s="267"/>
      <c r="AD8" s="18"/>
      <c r="AE8" s="2">
        <f>INT(E8/10000)</f>
        <v>0</v>
      </c>
      <c r="AF8" s="2">
        <f>INT(E8/100)-AE8*100</f>
        <v>1</v>
      </c>
      <c r="AG8" s="48">
        <f>E8-AE8*10000-AF8*100</f>
        <v>32.163209999999992</v>
      </c>
      <c r="AH8" s="49">
        <f>ROUND(AE8+AF8/60+AG8/60/60,5)</f>
        <v>2.5600000000000001E-2</v>
      </c>
      <c r="AI8" s="49" t="str">
        <f>TEXT(AH8,"0.00000")</f>
        <v>0.02560</v>
      </c>
    </row>
    <row r="9" spans="2:37" ht="18.95" customHeight="1" x14ac:dyDescent="0.15">
      <c r="B9" s="337" t="s">
        <v>91</v>
      </c>
      <c r="C9" s="260" t="s">
        <v>76</v>
      </c>
      <c r="D9" s="261"/>
      <c r="E9" s="315">
        <v>34.142980999999999</v>
      </c>
      <c r="F9" s="316"/>
      <c r="G9" s="317"/>
      <c r="H9" s="338" t="s">
        <v>92</v>
      </c>
      <c r="I9" s="339"/>
      <c r="J9" s="339"/>
      <c r="K9" s="264"/>
      <c r="L9" s="266"/>
      <c r="M9" s="321"/>
      <c r="N9" s="322"/>
      <c r="O9" s="260" t="s">
        <v>93</v>
      </c>
      <c r="P9" s="261"/>
      <c r="Q9" s="340"/>
      <c r="R9" s="340"/>
      <c r="S9" s="294"/>
      <c r="T9" s="271"/>
      <c r="U9" s="262" t="s">
        <v>94</v>
      </c>
      <c r="V9" s="268"/>
      <c r="W9" s="263"/>
      <c r="X9" s="192"/>
      <c r="Y9" s="192"/>
      <c r="Z9" s="192">
        <v>8</v>
      </c>
      <c r="AA9" s="267"/>
      <c r="AB9" s="267"/>
      <c r="AD9" s="18"/>
    </row>
    <row r="10" spans="2:37" ht="18.95" customHeight="1" x14ac:dyDescent="0.15">
      <c r="B10" s="286"/>
      <c r="C10" s="260" t="s">
        <v>86</v>
      </c>
      <c r="D10" s="261"/>
      <c r="E10" s="315">
        <v>132.15968000000001</v>
      </c>
      <c r="F10" s="316"/>
      <c r="G10" s="317"/>
      <c r="H10" s="260" t="s">
        <v>95</v>
      </c>
      <c r="I10" s="318"/>
      <c r="J10" s="261"/>
      <c r="K10" s="341" t="s">
        <v>677</v>
      </c>
      <c r="L10" s="320"/>
      <c r="M10" s="323"/>
      <c r="N10" s="324"/>
      <c r="O10" s="260" t="s">
        <v>96</v>
      </c>
      <c r="P10" s="261"/>
      <c r="Q10" s="267"/>
      <c r="R10" s="267"/>
      <c r="S10" s="294"/>
      <c r="T10" s="270"/>
      <c r="U10" s="262" t="s">
        <v>97</v>
      </c>
      <c r="V10" s="268"/>
      <c r="W10" s="263"/>
      <c r="X10" s="192"/>
      <c r="Y10" s="192"/>
      <c r="Z10" s="192"/>
      <c r="AA10" s="267"/>
      <c r="AB10" s="267"/>
      <c r="AD10" s="18"/>
    </row>
    <row r="11" spans="2:37" ht="18.95" customHeight="1" x14ac:dyDescent="0.15">
      <c r="B11" s="260" t="s">
        <v>98</v>
      </c>
      <c r="C11" s="318"/>
      <c r="D11" s="261"/>
      <c r="E11" s="264" t="s">
        <v>607</v>
      </c>
      <c r="F11" s="265"/>
      <c r="G11" s="266"/>
      <c r="H11" s="260" t="s">
        <v>99</v>
      </c>
      <c r="I11" s="318"/>
      <c r="J11" s="261"/>
      <c r="K11" s="264" t="s">
        <v>591</v>
      </c>
      <c r="L11" s="266"/>
      <c r="M11" s="342" t="s">
        <v>100</v>
      </c>
      <c r="N11" s="343"/>
      <c r="O11" s="260" t="s">
        <v>79</v>
      </c>
      <c r="P11" s="261"/>
      <c r="Q11" s="344" t="s">
        <v>594</v>
      </c>
      <c r="R11" s="344"/>
      <c r="S11" s="294"/>
      <c r="T11" s="132" t="s">
        <v>101</v>
      </c>
      <c r="U11" s="262" t="s">
        <v>102</v>
      </c>
      <c r="V11" s="268"/>
      <c r="W11" s="263"/>
      <c r="X11" s="192"/>
      <c r="Y11" s="192"/>
      <c r="Z11" s="192"/>
      <c r="AA11" s="267"/>
      <c r="AB11" s="267"/>
      <c r="AD11" s="18"/>
    </row>
    <row r="12" spans="2:37" ht="18.95" customHeight="1" x14ac:dyDescent="0.15">
      <c r="B12" s="260" t="s">
        <v>103</v>
      </c>
      <c r="C12" s="318"/>
      <c r="D12" s="261"/>
      <c r="E12" s="264">
        <v>70</v>
      </c>
      <c r="F12" s="265"/>
      <c r="G12" s="185" t="s">
        <v>104</v>
      </c>
      <c r="H12" s="343" t="s">
        <v>105</v>
      </c>
      <c r="I12" s="293" t="s">
        <v>75</v>
      </c>
      <c r="J12" s="199" t="s">
        <v>106</v>
      </c>
      <c r="K12" s="264" t="s">
        <v>592</v>
      </c>
      <c r="L12" s="266"/>
      <c r="M12" s="323"/>
      <c r="N12" s="324"/>
      <c r="O12" s="260" t="s">
        <v>96</v>
      </c>
      <c r="P12" s="261"/>
      <c r="Q12" s="346"/>
      <c r="R12" s="346"/>
      <c r="S12" s="294"/>
      <c r="T12" s="269" t="s">
        <v>107</v>
      </c>
      <c r="U12" s="262" t="s">
        <v>108</v>
      </c>
      <c r="V12" s="268"/>
      <c r="W12" s="263"/>
      <c r="X12" s="192"/>
      <c r="Y12" s="192"/>
      <c r="Z12" s="192">
        <v>8</v>
      </c>
      <c r="AA12" s="267"/>
      <c r="AB12" s="267"/>
      <c r="AD12" s="18"/>
    </row>
    <row r="13" spans="2:37" ht="18.95" customHeight="1" x14ac:dyDescent="0.15">
      <c r="B13" s="337" t="s">
        <v>109</v>
      </c>
      <c r="C13" s="347"/>
      <c r="D13" s="348"/>
      <c r="E13" s="264"/>
      <c r="F13" s="265"/>
      <c r="G13" s="185" t="s">
        <v>110</v>
      </c>
      <c r="H13" s="322"/>
      <c r="I13" s="345"/>
      <c r="J13" s="199" t="s">
        <v>111</v>
      </c>
      <c r="K13" s="179"/>
      <c r="L13" s="194" t="s">
        <v>112</v>
      </c>
      <c r="M13" s="349" t="s">
        <v>113</v>
      </c>
      <c r="N13" s="350"/>
      <c r="O13" s="351"/>
      <c r="P13" s="187" t="s">
        <v>82</v>
      </c>
      <c r="Q13" s="178" t="s">
        <v>84</v>
      </c>
      <c r="R13" s="187" t="s">
        <v>96</v>
      </c>
      <c r="S13" s="294"/>
      <c r="T13" s="270"/>
      <c r="U13" s="262" t="s">
        <v>114</v>
      </c>
      <c r="V13" s="268"/>
      <c r="W13" s="263"/>
      <c r="X13" s="192"/>
      <c r="Y13" s="192"/>
      <c r="Z13" s="192"/>
      <c r="AA13" s="267"/>
      <c r="AB13" s="267"/>
      <c r="AD13" s="18"/>
      <c r="AF13" s="9"/>
      <c r="AG13" s="8"/>
      <c r="AH13" s="8"/>
      <c r="AI13" s="8"/>
      <c r="AJ13" s="10"/>
      <c r="AK13" s="6"/>
    </row>
    <row r="14" spans="2:37" ht="18.95" customHeight="1" x14ac:dyDescent="0.15">
      <c r="B14" s="337" t="s">
        <v>115</v>
      </c>
      <c r="C14" s="347"/>
      <c r="D14" s="348"/>
      <c r="E14" s="354">
        <v>19742</v>
      </c>
      <c r="F14" s="355"/>
      <c r="G14" s="188" t="s">
        <v>116</v>
      </c>
      <c r="H14" s="322"/>
      <c r="I14" s="293" t="s">
        <v>91</v>
      </c>
      <c r="J14" s="199" t="s">
        <v>106</v>
      </c>
      <c r="K14" s="264" t="s">
        <v>593</v>
      </c>
      <c r="L14" s="266"/>
      <c r="M14" s="293" t="s">
        <v>117</v>
      </c>
      <c r="N14" s="262" t="s">
        <v>118</v>
      </c>
      <c r="O14" s="263"/>
      <c r="P14" s="180" t="s">
        <v>678</v>
      </c>
      <c r="Q14" s="192">
        <v>87</v>
      </c>
      <c r="R14" s="133"/>
      <c r="S14" s="294"/>
      <c r="T14" s="269" t="s">
        <v>119</v>
      </c>
      <c r="U14" s="262" t="s">
        <v>120</v>
      </c>
      <c r="V14" s="268"/>
      <c r="W14" s="263"/>
      <c r="X14" s="192"/>
      <c r="Y14" s="192"/>
      <c r="Z14" s="192">
        <v>21</v>
      </c>
      <c r="AA14" s="267"/>
      <c r="AB14" s="267"/>
      <c r="AD14" s="18"/>
      <c r="AF14" s="9"/>
      <c r="AG14" s="8"/>
      <c r="AH14" s="8"/>
      <c r="AI14" s="8"/>
      <c r="AJ14" s="10"/>
      <c r="AK14" s="6"/>
    </row>
    <row r="15" spans="2:37" ht="18.95" customHeight="1" x14ac:dyDescent="0.15">
      <c r="B15" s="134"/>
      <c r="C15" s="260" t="s">
        <v>121</v>
      </c>
      <c r="D15" s="261"/>
      <c r="E15" s="352">
        <v>9</v>
      </c>
      <c r="F15" s="353"/>
      <c r="G15" s="185" t="s">
        <v>104</v>
      </c>
      <c r="H15" s="324"/>
      <c r="I15" s="345"/>
      <c r="J15" s="135" t="s">
        <v>111</v>
      </c>
      <c r="K15" s="136"/>
      <c r="L15" s="137" t="s">
        <v>112</v>
      </c>
      <c r="M15" s="294"/>
      <c r="N15" s="262" t="s">
        <v>122</v>
      </c>
      <c r="O15" s="263"/>
      <c r="P15" s="180"/>
      <c r="Q15" s="192"/>
      <c r="R15" s="133"/>
      <c r="S15" s="294"/>
      <c r="T15" s="271"/>
      <c r="U15" s="272" t="s">
        <v>123</v>
      </c>
      <c r="V15" s="273"/>
      <c r="W15" s="274"/>
      <c r="X15" s="138"/>
      <c r="Y15" s="192"/>
      <c r="Z15" s="192"/>
      <c r="AA15" s="267"/>
      <c r="AB15" s="267"/>
      <c r="AD15" s="18"/>
      <c r="AF15" s="9"/>
      <c r="AG15" s="8"/>
      <c r="AH15" s="8"/>
      <c r="AI15" s="8"/>
      <c r="AJ15" s="10"/>
      <c r="AK15" s="6"/>
    </row>
    <row r="16" spans="2:37" ht="18.95" customHeight="1" x14ac:dyDescent="0.15">
      <c r="B16" s="294" t="s">
        <v>124</v>
      </c>
      <c r="C16" s="337" t="s">
        <v>125</v>
      </c>
      <c r="D16" s="348"/>
      <c r="E16" s="352">
        <v>3.5</v>
      </c>
      <c r="F16" s="353"/>
      <c r="G16" s="181" t="s">
        <v>104</v>
      </c>
      <c r="H16" s="293" t="s">
        <v>126</v>
      </c>
      <c r="I16" s="260" t="s">
        <v>127</v>
      </c>
      <c r="J16" s="261"/>
      <c r="K16" s="179">
        <v>40</v>
      </c>
      <c r="L16" s="194" t="s">
        <v>128</v>
      </c>
      <c r="M16" s="294"/>
      <c r="N16" s="262" t="s">
        <v>129</v>
      </c>
      <c r="O16" s="263"/>
      <c r="P16" s="180"/>
      <c r="Q16" s="192"/>
      <c r="R16" s="133"/>
      <c r="S16" s="294"/>
      <c r="T16" s="271"/>
      <c r="U16" s="275"/>
      <c r="V16" s="276"/>
      <c r="W16" s="277"/>
      <c r="X16" s="192"/>
      <c r="Y16" s="192"/>
      <c r="Z16" s="192"/>
      <c r="AA16" s="267"/>
      <c r="AB16" s="267"/>
      <c r="AD16" s="18"/>
      <c r="AF16" s="9"/>
      <c r="AG16" s="8"/>
      <c r="AH16" s="8"/>
      <c r="AI16" s="8"/>
      <c r="AJ16" s="10"/>
      <c r="AK16" s="6"/>
    </row>
    <row r="17" spans="2:37" ht="18.95" customHeight="1" x14ac:dyDescent="0.15">
      <c r="B17" s="294"/>
      <c r="C17" s="286"/>
      <c r="D17" s="288"/>
      <c r="E17" s="352">
        <v>3.5</v>
      </c>
      <c r="F17" s="353"/>
      <c r="G17" s="181" t="s">
        <v>104</v>
      </c>
      <c r="H17" s="294"/>
      <c r="I17" s="337" t="s">
        <v>130</v>
      </c>
      <c r="J17" s="348"/>
      <c r="K17" s="179">
        <v>40</v>
      </c>
      <c r="L17" s="194" t="s">
        <v>128</v>
      </c>
      <c r="M17" s="294"/>
      <c r="N17" s="262" t="s">
        <v>131</v>
      </c>
      <c r="O17" s="263"/>
      <c r="P17" s="191"/>
      <c r="Q17" s="192"/>
      <c r="R17" s="133"/>
      <c r="S17" s="294"/>
      <c r="T17" s="271"/>
      <c r="U17" s="262" t="s">
        <v>132</v>
      </c>
      <c r="V17" s="268"/>
      <c r="W17" s="263"/>
      <c r="X17" s="192"/>
      <c r="Y17" s="192"/>
      <c r="Z17" s="180"/>
      <c r="AA17" s="341"/>
      <c r="AB17" s="320"/>
      <c r="AD17" s="18"/>
      <c r="AF17" s="9"/>
      <c r="AG17" s="8"/>
      <c r="AH17" s="8"/>
      <c r="AI17" s="8"/>
      <c r="AJ17" s="7"/>
      <c r="AK17" s="6"/>
    </row>
    <row r="18" spans="2:37" ht="18.95" customHeight="1" x14ac:dyDescent="0.15">
      <c r="B18" s="197"/>
      <c r="C18" s="260" t="s">
        <v>133</v>
      </c>
      <c r="D18" s="261"/>
      <c r="E18" s="352">
        <v>1</v>
      </c>
      <c r="F18" s="353"/>
      <c r="G18" s="181" t="s">
        <v>104</v>
      </c>
      <c r="H18" s="294"/>
      <c r="I18" s="286"/>
      <c r="J18" s="288"/>
      <c r="K18" s="179">
        <v>40</v>
      </c>
      <c r="L18" s="194" t="s">
        <v>128</v>
      </c>
      <c r="M18" s="294"/>
      <c r="N18" s="262" t="s">
        <v>134</v>
      </c>
      <c r="O18" s="263"/>
      <c r="P18" s="191"/>
      <c r="Q18" s="192"/>
      <c r="R18" s="133"/>
      <c r="S18" s="294"/>
      <c r="T18" s="271"/>
      <c r="U18" s="275" t="s">
        <v>135</v>
      </c>
      <c r="V18" s="276"/>
      <c r="W18" s="277"/>
      <c r="X18" s="139"/>
      <c r="Y18" s="139"/>
      <c r="Z18" s="140"/>
      <c r="AA18" s="267"/>
      <c r="AB18" s="267"/>
      <c r="AD18" s="18"/>
      <c r="AF18" s="9"/>
      <c r="AG18" s="8"/>
      <c r="AH18" s="8"/>
      <c r="AI18" s="8"/>
      <c r="AJ18" s="7"/>
      <c r="AK18" s="6"/>
    </row>
    <row r="19" spans="2:37" ht="18.95" customHeight="1" x14ac:dyDescent="0.15">
      <c r="B19" s="294" t="s">
        <v>136</v>
      </c>
      <c r="C19" s="286" t="s">
        <v>137</v>
      </c>
      <c r="D19" s="288"/>
      <c r="E19" s="352">
        <v>4.7</v>
      </c>
      <c r="F19" s="353"/>
      <c r="G19" s="189" t="s">
        <v>104</v>
      </c>
      <c r="H19" s="345"/>
      <c r="I19" s="260" t="s">
        <v>138</v>
      </c>
      <c r="J19" s="261"/>
      <c r="K19" s="179">
        <v>50</v>
      </c>
      <c r="L19" s="194" t="s">
        <v>128</v>
      </c>
      <c r="M19" s="294"/>
      <c r="N19" s="262"/>
      <c r="O19" s="263"/>
      <c r="P19" s="191"/>
      <c r="Q19" s="192"/>
      <c r="R19" s="133"/>
      <c r="S19" s="294"/>
      <c r="T19" s="269" t="s">
        <v>139</v>
      </c>
      <c r="U19" s="262" t="s">
        <v>140</v>
      </c>
      <c r="V19" s="268"/>
      <c r="W19" s="263"/>
      <c r="X19" s="139"/>
      <c r="Y19" s="139"/>
      <c r="Z19" s="192"/>
      <c r="AA19" s="267"/>
      <c r="AB19" s="267"/>
      <c r="AD19" s="18"/>
    </row>
    <row r="20" spans="2:37" ht="18.95" customHeight="1" x14ac:dyDescent="0.15">
      <c r="B20" s="294"/>
      <c r="C20" s="260" t="s">
        <v>141</v>
      </c>
      <c r="D20" s="261"/>
      <c r="E20" s="352">
        <v>6.2</v>
      </c>
      <c r="F20" s="353"/>
      <c r="G20" s="185" t="s">
        <v>104</v>
      </c>
      <c r="H20" s="293" t="s">
        <v>142</v>
      </c>
      <c r="I20" s="260" t="s">
        <v>127</v>
      </c>
      <c r="J20" s="261"/>
      <c r="K20" s="141">
        <v>450</v>
      </c>
      <c r="L20" s="142" t="s">
        <v>128</v>
      </c>
      <c r="M20" s="294"/>
      <c r="N20" s="262"/>
      <c r="O20" s="263"/>
      <c r="P20" s="191"/>
      <c r="Q20" s="143"/>
      <c r="R20" s="133"/>
      <c r="S20" s="294"/>
      <c r="T20" s="271"/>
      <c r="U20" s="262" t="s">
        <v>143</v>
      </c>
      <c r="V20" s="268"/>
      <c r="W20" s="263"/>
      <c r="X20" s="139"/>
      <c r="Y20" s="139"/>
      <c r="Z20" s="192"/>
      <c r="AA20" s="267"/>
      <c r="AB20" s="267"/>
      <c r="AD20" s="18"/>
    </row>
    <row r="21" spans="2:37" ht="18.95" customHeight="1" x14ac:dyDescent="0.15">
      <c r="B21" s="345"/>
      <c r="C21" s="260" t="s">
        <v>144</v>
      </c>
      <c r="D21" s="261"/>
      <c r="E21" s="352">
        <v>4.5</v>
      </c>
      <c r="F21" s="353"/>
      <c r="G21" s="185" t="s">
        <v>104</v>
      </c>
      <c r="H21" s="294"/>
      <c r="I21" s="260" t="s">
        <v>130</v>
      </c>
      <c r="J21" s="261"/>
      <c r="K21" s="179">
        <v>450</v>
      </c>
      <c r="L21" s="193" t="s">
        <v>128</v>
      </c>
      <c r="M21" s="294"/>
      <c r="N21" s="262"/>
      <c r="O21" s="263"/>
      <c r="P21" s="191"/>
      <c r="Q21" s="143"/>
      <c r="R21" s="133"/>
      <c r="S21" s="294"/>
      <c r="T21" s="271"/>
      <c r="U21" s="262" t="s">
        <v>145</v>
      </c>
      <c r="V21" s="268"/>
      <c r="W21" s="263"/>
      <c r="X21" s="139"/>
      <c r="Y21" s="139"/>
      <c r="Z21" s="192"/>
      <c r="AA21" s="267"/>
      <c r="AB21" s="267"/>
      <c r="AD21" s="18"/>
    </row>
    <row r="22" spans="2:37" ht="18.95" customHeight="1" x14ac:dyDescent="0.15">
      <c r="B22" s="135"/>
      <c r="C22" s="144" t="s">
        <v>146</v>
      </c>
      <c r="D22" s="145"/>
      <c r="E22" s="356"/>
      <c r="F22" s="356"/>
      <c r="G22" s="356"/>
      <c r="H22" s="345"/>
      <c r="I22" s="260" t="s">
        <v>138</v>
      </c>
      <c r="J22" s="261"/>
      <c r="K22" s="136"/>
      <c r="L22" s="137" t="s">
        <v>128</v>
      </c>
      <c r="M22" s="290"/>
      <c r="N22" s="291"/>
      <c r="O22" s="291"/>
      <c r="P22" s="292"/>
      <c r="Q22" s="290"/>
      <c r="R22" s="292"/>
      <c r="S22" s="294"/>
      <c r="T22" s="271"/>
      <c r="U22" s="262" t="s">
        <v>147</v>
      </c>
      <c r="V22" s="268"/>
      <c r="W22" s="263"/>
      <c r="X22" s="139"/>
      <c r="Y22" s="139"/>
      <c r="Z22" s="192"/>
      <c r="AA22" s="267"/>
      <c r="AB22" s="267"/>
      <c r="AD22" s="18"/>
    </row>
    <row r="23" spans="2:37" ht="18.95" customHeight="1" x14ac:dyDescent="0.15">
      <c r="B23" s="294" t="s">
        <v>148</v>
      </c>
      <c r="C23" s="144" t="s">
        <v>149</v>
      </c>
      <c r="D23" s="145"/>
      <c r="E23" s="362"/>
      <c r="F23" s="362"/>
      <c r="G23" s="362"/>
      <c r="H23" s="293" t="s">
        <v>150</v>
      </c>
      <c r="I23" s="260" t="s">
        <v>151</v>
      </c>
      <c r="J23" s="261"/>
      <c r="K23" s="260" t="s">
        <v>152</v>
      </c>
      <c r="L23" s="261"/>
      <c r="M23" s="262" t="s">
        <v>153</v>
      </c>
      <c r="N23" s="268"/>
      <c r="O23" s="268"/>
      <c r="P23" s="263"/>
      <c r="Q23" s="262" t="s">
        <v>96</v>
      </c>
      <c r="R23" s="263"/>
      <c r="S23" s="278" t="s">
        <v>154</v>
      </c>
      <c r="T23" s="279"/>
      <c r="U23" s="262" t="s">
        <v>155</v>
      </c>
      <c r="V23" s="268"/>
      <c r="W23" s="263"/>
      <c r="X23" s="139"/>
      <c r="Y23" s="139"/>
      <c r="Z23" s="192"/>
      <c r="AA23" s="267"/>
      <c r="AB23" s="267"/>
      <c r="AD23" s="18"/>
    </row>
    <row r="24" spans="2:37" ht="18.95" customHeight="1" x14ac:dyDescent="0.15">
      <c r="B24" s="294"/>
      <c r="C24" s="293" t="s">
        <v>156</v>
      </c>
      <c r="D24" s="262" t="s">
        <v>157</v>
      </c>
      <c r="E24" s="268"/>
      <c r="F24" s="357"/>
      <c r="G24" s="358"/>
      <c r="H24" s="294"/>
      <c r="I24" s="264"/>
      <c r="J24" s="266"/>
      <c r="K24" s="264"/>
      <c r="L24" s="266"/>
      <c r="M24" s="264"/>
      <c r="N24" s="265"/>
      <c r="O24" s="265"/>
      <c r="P24" s="266"/>
      <c r="Q24" s="264"/>
      <c r="R24" s="266"/>
      <c r="S24" s="280"/>
      <c r="T24" s="281"/>
      <c r="U24" s="262"/>
      <c r="V24" s="268"/>
      <c r="W24" s="263"/>
      <c r="X24" s="192"/>
      <c r="Y24" s="192"/>
      <c r="Z24" s="192"/>
      <c r="AA24" s="267"/>
      <c r="AB24" s="267"/>
      <c r="AD24" s="18"/>
    </row>
    <row r="25" spans="2:37" ht="18.95" customHeight="1" x14ac:dyDescent="0.15">
      <c r="B25" s="294"/>
      <c r="C25" s="294"/>
      <c r="D25" s="262" t="s">
        <v>158</v>
      </c>
      <c r="E25" s="268"/>
      <c r="F25" s="357"/>
      <c r="G25" s="358"/>
      <c r="H25" s="294"/>
      <c r="I25" s="264"/>
      <c r="J25" s="266"/>
      <c r="K25" s="264"/>
      <c r="L25" s="266"/>
      <c r="M25" s="264"/>
      <c r="N25" s="265"/>
      <c r="O25" s="265"/>
      <c r="P25" s="266"/>
      <c r="Q25" s="264"/>
      <c r="R25" s="266"/>
      <c r="S25" s="280"/>
      <c r="T25" s="281"/>
      <c r="U25" s="262"/>
      <c r="V25" s="268"/>
      <c r="W25" s="263"/>
      <c r="X25" s="192"/>
      <c r="Y25" s="192"/>
      <c r="Z25" s="192"/>
      <c r="AA25" s="267"/>
      <c r="AB25" s="267"/>
      <c r="AD25" s="18"/>
    </row>
    <row r="26" spans="2:37" ht="18.95" customHeight="1" x14ac:dyDescent="0.15">
      <c r="B26" s="294"/>
      <c r="C26" s="294"/>
      <c r="D26" s="262" t="s">
        <v>159</v>
      </c>
      <c r="E26" s="268"/>
      <c r="F26" s="357"/>
      <c r="G26" s="358"/>
      <c r="H26" s="294"/>
      <c r="I26" s="264"/>
      <c r="J26" s="266"/>
      <c r="K26" s="264"/>
      <c r="L26" s="266"/>
      <c r="M26" s="264"/>
      <c r="N26" s="265"/>
      <c r="O26" s="265"/>
      <c r="P26" s="266"/>
      <c r="Q26" s="264"/>
      <c r="R26" s="266"/>
      <c r="S26" s="282"/>
      <c r="T26" s="283"/>
      <c r="U26" s="262"/>
      <c r="V26" s="268"/>
      <c r="W26" s="263"/>
      <c r="X26" s="192"/>
      <c r="Y26" s="192"/>
      <c r="Z26" s="192"/>
      <c r="AA26" s="267"/>
      <c r="AB26" s="267"/>
      <c r="AD26" s="18"/>
    </row>
    <row r="27" spans="2:37" ht="18.95" customHeight="1" x14ac:dyDescent="0.15">
      <c r="B27" s="146"/>
      <c r="C27" s="345"/>
      <c r="D27" s="262" t="s">
        <v>160</v>
      </c>
      <c r="E27" s="268"/>
      <c r="F27" s="357"/>
      <c r="G27" s="358"/>
      <c r="H27" s="345"/>
      <c r="I27" s="264"/>
      <c r="J27" s="266"/>
      <c r="K27" s="264"/>
      <c r="L27" s="266"/>
      <c r="M27" s="264"/>
      <c r="N27" s="265"/>
      <c r="O27" s="265"/>
      <c r="P27" s="266"/>
      <c r="Q27" s="264"/>
      <c r="R27" s="266"/>
      <c r="S27" s="280" t="s">
        <v>161</v>
      </c>
      <c r="T27" s="281"/>
      <c r="U27" s="262" t="s">
        <v>162</v>
      </c>
      <c r="V27" s="268"/>
      <c r="W27" s="263"/>
      <c r="X27" s="192"/>
      <c r="Y27" s="192"/>
      <c r="Z27" s="192"/>
      <c r="AA27" s="267"/>
      <c r="AB27" s="267"/>
      <c r="AD27" s="18"/>
    </row>
    <row r="28" spans="2:37" ht="18.95" customHeight="1" x14ac:dyDescent="0.15">
      <c r="B28" s="144" t="s">
        <v>163</v>
      </c>
      <c r="C28" s="147"/>
      <c r="D28" s="145"/>
      <c r="E28" s="264" t="s">
        <v>405</v>
      </c>
      <c r="F28" s="265"/>
      <c r="G28" s="265"/>
      <c r="H28" s="265"/>
      <c r="I28" s="265"/>
      <c r="J28" s="265"/>
      <c r="K28" s="359"/>
      <c r="L28" s="360"/>
      <c r="M28" s="360"/>
      <c r="N28" s="360"/>
      <c r="O28" s="360"/>
      <c r="P28" s="360"/>
      <c r="Q28" s="360"/>
      <c r="R28" s="361"/>
      <c r="S28" s="282"/>
      <c r="T28" s="283"/>
      <c r="U28" s="262" t="s">
        <v>164</v>
      </c>
      <c r="V28" s="268"/>
      <c r="W28" s="263"/>
      <c r="X28" s="192"/>
      <c r="Y28" s="192"/>
      <c r="Z28" s="192"/>
      <c r="AA28" s="267"/>
      <c r="AB28" s="267"/>
      <c r="AD28" s="18"/>
    </row>
    <row r="29" spans="2:37" ht="15" customHeight="1" x14ac:dyDescent="0.15">
      <c r="B29" s="148"/>
      <c r="C29" s="148" t="s">
        <v>165</v>
      </c>
      <c r="D29" s="148"/>
      <c r="E29" s="148"/>
      <c r="F29" s="148"/>
      <c r="G29" s="148"/>
      <c r="H29" s="148"/>
      <c r="I29" s="148"/>
      <c r="J29" s="148"/>
      <c r="K29" s="148"/>
      <c r="L29" s="148"/>
      <c r="M29" s="148"/>
      <c r="N29" s="148"/>
      <c r="O29" s="148"/>
      <c r="P29" s="148"/>
      <c r="Q29" s="148"/>
      <c r="R29" s="148"/>
      <c r="S29" s="148"/>
      <c r="T29" s="148"/>
      <c r="U29" s="148"/>
      <c r="V29" s="148"/>
      <c r="W29" s="149"/>
      <c r="X29" s="149"/>
      <c r="Y29" s="149"/>
      <c r="Z29" s="148"/>
      <c r="AA29" s="148"/>
      <c r="AB29" s="148"/>
    </row>
    <row r="31" spans="2:37" s="1" customFormat="1" ht="18" customHeight="1" x14ac:dyDescent="0.15">
      <c r="J31" s="215"/>
      <c r="W31" s="5"/>
      <c r="X31" s="5"/>
      <c r="Y31" s="5"/>
    </row>
  </sheetData>
  <dataConsolidate/>
  <mergeCells count="193">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B9:B10"/>
    <mergeCell ref="C9:D9"/>
    <mergeCell ref="E9:G9"/>
    <mergeCell ref="H9:J9"/>
    <mergeCell ref="K9:L9"/>
    <mergeCell ref="O10:P10"/>
    <mergeCell ref="Q10:R10"/>
    <mergeCell ref="O9:P9"/>
    <mergeCell ref="Q9:R9"/>
    <mergeCell ref="H10:J10"/>
    <mergeCell ref="K10:L10"/>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s>
  <phoneticPr fontId="11"/>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経度を小数点以下５桁まで入力する。" sqref="E8:G8 E10:G10" xr:uid="{44C1874F-5F10-4A1D-A781-6F18597C2F35}"/>
    <dataValidation allowBlank="1" showInputMessage="1" showErrorMessage="1" prompt="緯度を小数点以下５桁まで入力する。" sqref="E7:G7 E9:G9" xr:uid="{F3B4C265-3EEE-453F-BDB8-E34131B192AB}"/>
  </dataValidations>
  <printOptions horizontalCentered="1" verticalCentered="1"/>
  <pageMargins left="0.23622047244094488" right="0.23622047244094488" top="0.74803149606299213" bottom="0.74803149606299213" header="0.31496062992125984" footer="0.31496062992125984"/>
  <pageSetup paperSize="9"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B2:AN89"/>
  <sheetViews>
    <sheetView showGridLines="0" showZeros="0" view="pageBreakPreview" zoomScaleNormal="55" zoomScaleSheetLayoutView="100" workbookViewId="0">
      <selection activeCell="F79" sqref="F79:H79"/>
    </sheetView>
  </sheetViews>
  <sheetFormatPr defaultColWidth="9" defaultRowHeight="12" x14ac:dyDescent="0.15"/>
  <cols>
    <col min="1" max="1" width="1.625" style="3" customWidth="1"/>
    <col min="2" max="2" width="5.625" style="3" bestFit="1" customWidth="1"/>
    <col min="3" max="3" width="6.125" style="3" customWidth="1"/>
    <col min="4" max="5" width="5.875" style="3" customWidth="1"/>
    <col min="6" max="14" width="4.125" style="3" customWidth="1"/>
    <col min="15" max="26" width="4.375" style="3" customWidth="1"/>
    <col min="27" max="36" width="4.125" style="3" customWidth="1"/>
    <col min="37" max="40" width="3.25" style="3" customWidth="1"/>
    <col min="41" max="41" width="1.375" style="3" customWidth="1"/>
    <col min="42" max="16384" width="9" style="3"/>
  </cols>
  <sheetData>
    <row r="2" spans="2:40" ht="8.25" customHeight="1" x14ac:dyDescent="0.15"/>
    <row r="3" spans="2:40" ht="24.95" customHeight="1" x14ac:dyDescent="0.15">
      <c r="B3" s="439" t="s">
        <v>166</v>
      </c>
      <c r="C3" s="439"/>
      <c r="D3" s="439"/>
      <c r="E3" s="439"/>
      <c r="F3" s="439"/>
      <c r="G3" s="439"/>
      <c r="H3" s="439"/>
      <c r="I3" s="439"/>
      <c r="J3" s="439"/>
      <c r="K3" s="439"/>
      <c r="L3" s="439"/>
      <c r="M3" s="439"/>
      <c r="N3" s="439"/>
      <c r="O3" s="439"/>
      <c r="P3" s="439"/>
      <c r="Q3" s="439"/>
      <c r="R3" s="439"/>
      <c r="S3" s="439"/>
      <c r="T3" s="439"/>
      <c r="U3" s="439"/>
      <c r="V3" s="439"/>
      <c r="W3" s="439"/>
      <c r="X3" s="439"/>
      <c r="Y3" s="439"/>
      <c r="Z3" s="439"/>
      <c r="AA3" s="439"/>
      <c r="AB3" s="439"/>
      <c r="AC3" s="439"/>
      <c r="AD3" s="439"/>
      <c r="AE3" s="439"/>
      <c r="AF3" s="439"/>
      <c r="AG3" s="439"/>
      <c r="AH3" s="439"/>
      <c r="AI3" s="439"/>
      <c r="AJ3" s="439"/>
      <c r="AK3" s="439"/>
      <c r="AL3" s="439"/>
      <c r="AM3" s="439"/>
      <c r="AN3" s="439"/>
    </row>
    <row r="4" spans="2:40" ht="20.100000000000001" customHeight="1" x14ac:dyDescent="0.15">
      <c r="B4" s="440" t="s">
        <v>60</v>
      </c>
      <c r="C4" s="440"/>
      <c r="D4" s="440"/>
      <c r="E4" s="441" t="str">
        <f>'様式A-1'!$D$3</f>
        <v>ハシラノズイドウ</v>
      </c>
      <c r="F4" s="442"/>
      <c r="G4" s="442"/>
      <c r="H4" s="442"/>
      <c r="I4" s="443"/>
      <c r="J4" s="444" t="s">
        <v>61</v>
      </c>
      <c r="K4" s="444"/>
      <c r="L4" s="444"/>
      <c r="M4" s="445" t="str">
        <f>'様式A-1'!$J$3</f>
        <v>主要地方道岩国玖珂線</v>
      </c>
      <c r="N4" s="446"/>
      <c r="O4" s="446"/>
      <c r="P4" s="446"/>
      <c r="Q4" s="446"/>
      <c r="R4" s="447"/>
      <c r="S4" s="452" t="s">
        <v>68</v>
      </c>
      <c r="T4" s="452"/>
      <c r="U4" s="452"/>
      <c r="V4" s="452"/>
      <c r="W4" s="452"/>
      <c r="X4" s="452"/>
      <c r="Y4" s="454" t="str">
        <f>'様式A-1'!$K$5</f>
        <v>復建調査設計㈱・小笠原洋</v>
      </c>
      <c r="Z4" s="455"/>
      <c r="AA4" s="455"/>
      <c r="AB4" s="455"/>
      <c r="AC4" s="455"/>
      <c r="AD4" s="456"/>
      <c r="AE4" s="438" t="s">
        <v>69</v>
      </c>
      <c r="AF4" s="438"/>
      <c r="AG4" s="438"/>
      <c r="AH4" s="438"/>
      <c r="AI4" s="453">
        <f>'様式A-1'!$R$5</f>
        <v>45944</v>
      </c>
      <c r="AJ4" s="453"/>
      <c r="AK4" s="453"/>
      <c r="AL4" s="453"/>
      <c r="AM4" s="453"/>
      <c r="AN4" s="453"/>
    </row>
    <row r="5" spans="2:40" ht="20.100000000000001" customHeight="1" x14ac:dyDescent="0.15">
      <c r="B5" s="448" t="s">
        <v>167</v>
      </c>
      <c r="C5" s="448"/>
      <c r="D5" s="448"/>
      <c r="E5" s="449" t="str">
        <f>'様式A-1'!$D$4</f>
        <v>柱野隧道</v>
      </c>
      <c r="F5" s="450"/>
      <c r="G5" s="450"/>
      <c r="H5" s="450"/>
      <c r="I5" s="451"/>
      <c r="J5" s="405" t="s">
        <v>168</v>
      </c>
      <c r="K5" s="405"/>
      <c r="L5" s="405"/>
      <c r="M5" s="445" t="str">
        <f>'様式A-1'!$R$3</f>
        <v>山口県岩国土木建築事務所</v>
      </c>
      <c r="N5" s="446"/>
      <c r="O5" s="446"/>
      <c r="P5" s="446"/>
      <c r="Q5" s="446"/>
      <c r="R5" s="447"/>
      <c r="S5" s="452"/>
      <c r="T5" s="452"/>
      <c r="U5" s="452"/>
      <c r="V5" s="452"/>
      <c r="W5" s="452"/>
      <c r="X5" s="452"/>
      <c r="Y5" s="457"/>
      <c r="Z5" s="458"/>
      <c r="AA5" s="458"/>
      <c r="AB5" s="458"/>
      <c r="AC5" s="458"/>
      <c r="AD5" s="459"/>
      <c r="AE5" s="438"/>
      <c r="AF5" s="438"/>
      <c r="AG5" s="438"/>
      <c r="AH5" s="438"/>
      <c r="AI5" s="453"/>
      <c r="AJ5" s="453"/>
      <c r="AK5" s="453"/>
      <c r="AL5" s="453"/>
      <c r="AM5" s="453"/>
      <c r="AN5" s="453"/>
    </row>
    <row r="6" spans="2:40" ht="13.5" customHeight="1" x14ac:dyDescent="0.15">
      <c r="B6" s="404" t="s">
        <v>169</v>
      </c>
      <c r="C6" s="404" t="s">
        <v>170</v>
      </c>
      <c r="D6" s="416" t="s">
        <v>171</v>
      </c>
      <c r="E6" s="417"/>
      <c r="F6" s="420" t="s">
        <v>172</v>
      </c>
      <c r="G6" s="421"/>
      <c r="H6" s="421"/>
      <c r="I6" s="421"/>
      <c r="J6" s="422"/>
      <c r="K6" s="426" t="s">
        <v>173</v>
      </c>
      <c r="L6" s="427"/>
      <c r="M6" s="427"/>
      <c r="N6" s="428"/>
      <c r="O6" s="389" t="s">
        <v>174</v>
      </c>
      <c r="P6" s="390"/>
      <c r="Q6" s="390"/>
      <c r="R6" s="390"/>
      <c r="S6" s="385"/>
      <c r="T6" s="385"/>
      <c r="U6" s="385"/>
      <c r="V6" s="385"/>
      <c r="W6" s="385"/>
      <c r="X6" s="385"/>
      <c r="Y6" s="385"/>
      <c r="Z6" s="385"/>
      <c r="AA6" s="385"/>
      <c r="AB6" s="385"/>
      <c r="AC6" s="385"/>
      <c r="AD6" s="386"/>
      <c r="AE6" s="432" t="s">
        <v>175</v>
      </c>
      <c r="AF6" s="433"/>
      <c r="AG6" s="433"/>
      <c r="AH6" s="433"/>
      <c r="AI6" s="433"/>
      <c r="AJ6" s="434"/>
      <c r="AK6" s="385" t="s">
        <v>176</v>
      </c>
      <c r="AL6" s="385"/>
      <c r="AM6" s="385"/>
      <c r="AN6" s="386"/>
    </row>
    <row r="7" spans="2:40" ht="13.5" customHeight="1" x14ac:dyDescent="0.15">
      <c r="B7" s="404"/>
      <c r="C7" s="406"/>
      <c r="D7" s="418"/>
      <c r="E7" s="419"/>
      <c r="F7" s="423"/>
      <c r="G7" s="424"/>
      <c r="H7" s="424"/>
      <c r="I7" s="424"/>
      <c r="J7" s="425"/>
      <c r="K7" s="429"/>
      <c r="L7" s="430"/>
      <c r="M7" s="430"/>
      <c r="N7" s="431"/>
      <c r="O7" s="438" t="s">
        <v>177</v>
      </c>
      <c r="P7" s="438"/>
      <c r="Q7" s="438"/>
      <c r="R7" s="87" t="s">
        <v>178</v>
      </c>
      <c r="S7" s="438" t="s">
        <v>179</v>
      </c>
      <c r="T7" s="438"/>
      <c r="U7" s="438" t="s">
        <v>180</v>
      </c>
      <c r="V7" s="438"/>
      <c r="W7" s="438"/>
      <c r="X7" s="438"/>
      <c r="Y7" s="393" t="s">
        <v>181</v>
      </c>
      <c r="Z7" s="394"/>
      <c r="AA7" s="394"/>
      <c r="AB7" s="395"/>
      <c r="AC7" s="381" t="s">
        <v>182</v>
      </c>
      <c r="AD7" s="382"/>
      <c r="AE7" s="435"/>
      <c r="AF7" s="436"/>
      <c r="AG7" s="436"/>
      <c r="AH7" s="436"/>
      <c r="AI7" s="436"/>
      <c r="AJ7" s="437"/>
      <c r="AK7" s="385"/>
      <c r="AL7" s="385"/>
      <c r="AM7" s="385"/>
      <c r="AN7" s="386"/>
    </row>
    <row r="8" spans="2:40" ht="13.5" customHeight="1" x14ac:dyDescent="0.15">
      <c r="B8" s="405"/>
      <c r="C8" s="407"/>
      <c r="D8" s="13" t="s">
        <v>183</v>
      </c>
      <c r="E8" s="12" t="s">
        <v>184</v>
      </c>
      <c r="F8" s="405" t="s">
        <v>185</v>
      </c>
      <c r="G8" s="405"/>
      <c r="H8" s="405"/>
      <c r="I8" s="400" t="s">
        <v>186</v>
      </c>
      <c r="J8" s="400" t="s">
        <v>187</v>
      </c>
      <c r="K8" s="400" t="s">
        <v>188</v>
      </c>
      <c r="L8" s="402" t="s">
        <v>189</v>
      </c>
      <c r="M8" s="381" t="s">
        <v>182</v>
      </c>
      <c r="N8" s="408"/>
      <c r="O8" s="396" t="s">
        <v>190</v>
      </c>
      <c r="P8" s="396" t="s">
        <v>191</v>
      </c>
      <c r="Q8" s="396" t="s">
        <v>192</v>
      </c>
      <c r="R8" s="396" t="s">
        <v>193</v>
      </c>
      <c r="S8" s="398" t="s">
        <v>194</v>
      </c>
      <c r="T8" s="398" t="s">
        <v>195</v>
      </c>
      <c r="U8" s="398" t="s">
        <v>196</v>
      </c>
      <c r="V8" s="396" t="s">
        <v>197</v>
      </c>
      <c r="W8" s="398" t="s">
        <v>198</v>
      </c>
      <c r="X8" s="398" t="s">
        <v>199</v>
      </c>
      <c r="Y8" s="396" t="s">
        <v>200</v>
      </c>
      <c r="Z8" s="396" t="s">
        <v>201</v>
      </c>
      <c r="AA8" s="396" t="s">
        <v>202</v>
      </c>
      <c r="AB8" s="398" t="s">
        <v>203</v>
      </c>
      <c r="AC8" s="391"/>
      <c r="AD8" s="392"/>
      <c r="AE8" s="410" t="s">
        <v>204</v>
      </c>
      <c r="AF8" s="412" t="s">
        <v>205</v>
      </c>
      <c r="AG8" s="412" t="s">
        <v>206</v>
      </c>
      <c r="AH8" s="414" t="s">
        <v>207</v>
      </c>
      <c r="AI8" s="381" t="s">
        <v>182</v>
      </c>
      <c r="AJ8" s="382"/>
      <c r="AK8" s="385"/>
      <c r="AL8" s="385"/>
      <c r="AM8" s="385"/>
      <c r="AN8" s="386"/>
    </row>
    <row r="9" spans="2:40" x14ac:dyDescent="0.15">
      <c r="B9" s="405"/>
      <c r="C9" s="17" t="s">
        <v>208</v>
      </c>
      <c r="D9" s="11" t="s">
        <v>208</v>
      </c>
      <c r="E9" s="11" t="s">
        <v>208</v>
      </c>
      <c r="F9" s="405"/>
      <c r="G9" s="405"/>
      <c r="H9" s="405"/>
      <c r="I9" s="401"/>
      <c r="J9" s="401"/>
      <c r="K9" s="401"/>
      <c r="L9" s="403"/>
      <c r="M9" s="409"/>
      <c r="N9" s="388"/>
      <c r="O9" s="397"/>
      <c r="P9" s="397"/>
      <c r="Q9" s="397"/>
      <c r="R9" s="397"/>
      <c r="S9" s="399"/>
      <c r="T9" s="399"/>
      <c r="U9" s="399"/>
      <c r="V9" s="397"/>
      <c r="W9" s="399"/>
      <c r="X9" s="399"/>
      <c r="Y9" s="397"/>
      <c r="Z9" s="397"/>
      <c r="AA9" s="397"/>
      <c r="AB9" s="399"/>
      <c r="AC9" s="383"/>
      <c r="AD9" s="384"/>
      <c r="AE9" s="411"/>
      <c r="AF9" s="413"/>
      <c r="AG9" s="413"/>
      <c r="AH9" s="415"/>
      <c r="AI9" s="383"/>
      <c r="AJ9" s="384"/>
      <c r="AK9" s="387"/>
      <c r="AL9" s="387"/>
      <c r="AM9" s="387"/>
      <c r="AN9" s="388"/>
    </row>
    <row r="10" spans="2:40" ht="13.5" customHeight="1" x14ac:dyDescent="0.15">
      <c r="B10" s="239" t="s">
        <v>561</v>
      </c>
      <c r="C10" s="258">
        <v>2.5</v>
      </c>
      <c r="D10" s="240"/>
      <c r="E10" s="240">
        <f t="shared" ref="E10:E41" si="0">C10+D10</f>
        <v>2.5</v>
      </c>
      <c r="F10" s="371" t="s">
        <v>679</v>
      </c>
      <c r="G10" s="372"/>
      <c r="H10" s="372"/>
      <c r="I10" s="239" t="s">
        <v>680</v>
      </c>
      <c r="J10" s="241"/>
      <c r="K10" s="239"/>
      <c r="L10" s="239"/>
      <c r="M10" s="373"/>
      <c r="N10" s="374"/>
      <c r="O10" s="239"/>
      <c r="P10" s="239"/>
      <c r="Q10" s="239"/>
      <c r="R10" s="239"/>
      <c r="S10" s="239"/>
      <c r="T10" s="239"/>
      <c r="U10" s="239"/>
      <c r="V10" s="239"/>
      <c r="W10" s="239"/>
      <c r="X10" s="239"/>
      <c r="Y10" s="239"/>
      <c r="Z10" s="239"/>
      <c r="AA10" s="242"/>
      <c r="AB10" s="243"/>
      <c r="AC10" s="373"/>
      <c r="AD10" s="375"/>
      <c r="AE10" s="239"/>
      <c r="AF10" s="239"/>
      <c r="AG10" s="239"/>
      <c r="AH10" s="239"/>
      <c r="AI10" s="371"/>
      <c r="AJ10" s="372"/>
      <c r="AK10" s="378"/>
      <c r="AL10" s="379"/>
      <c r="AM10" s="379"/>
      <c r="AN10" s="380"/>
    </row>
    <row r="11" spans="2:40" ht="13.5" customHeight="1" x14ac:dyDescent="0.15">
      <c r="B11" s="244" t="s">
        <v>562</v>
      </c>
      <c r="C11" s="240">
        <v>7.7</v>
      </c>
      <c r="D11" s="240">
        <f t="shared" ref="D11:D41" si="1">E10</f>
        <v>2.5</v>
      </c>
      <c r="E11" s="240">
        <f t="shared" si="0"/>
        <v>10.199999999999999</v>
      </c>
      <c r="F11" s="371"/>
      <c r="G11" s="372"/>
      <c r="H11" s="372"/>
      <c r="I11" s="239" t="s">
        <v>680</v>
      </c>
      <c r="J11" s="241"/>
      <c r="K11" s="239" t="s">
        <v>600</v>
      </c>
      <c r="L11" s="239" t="s">
        <v>600</v>
      </c>
      <c r="M11" s="373"/>
      <c r="N11" s="374"/>
      <c r="O11" s="239"/>
      <c r="P11" s="239"/>
      <c r="Q11" s="239"/>
      <c r="R11" s="239"/>
      <c r="S11" s="239"/>
      <c r="T11" s="239"/>
      <c r="U11" s="239" t="s">
        <v>600</v>
      </c>
      <c r="V11" s="239"/>
      <c r="W11" s="239"/>
      <c r="X11" s="239"/>
      <c r="Y11" s="239"/>
      <c r="Z11" s="239"/>
      <c r="AA11" s="242"/>
      <c r="AB11" s="243"/>
      <c r="AC11" s="373"/>
      <c r="AD11" s="375"/>
      <c r="AE11" s="239"/>
      <c r="AF11" s="239"/>
      <c r="AG11" s="239"/>
      <c r="AH11" s="239"/>
      <c r="AI11" s="371"/>
      <c r="AJ11" s="372"/>
      <c r="AK11" s="378"/>
      <c r="AL11" s="379"/>
      <c r="AM11" s="379"/>
      <c r="AN11" s="380"/>
    </row>
    <row r="12" spans="2:40" ht="13.5" customHeight="1" x14ac:dyDescent="0.15">
      <c r="B12" s="244" t="s">
        <v>563</v>
      </c>
      <c r="C12" s="240">
        <v>9</v>
      </c>
      <c r="D12" s="240">
        <f t="shared" si="1"/>
        <v>10.199999999999999</v>
      </c>
      <c r="E12" s="240">
        <f t="shared" si="0"/>
        <v>19.2</v>
      </c>
      <c r="F12" s="371"/>
      <c r="G12" s="372"/>
      <c r="H12" s="372"/>
      <c r="I12" s="239" t="s">
        <v>680</v>
      </c>
      <c r="J12" s="241"/>
      <c r="K12" s="239"/>
      <c r="L12" s="239" t="s">
        <v>600</v>
      </c>
      <c r="M12" s="373"/>
      <c r="N12" s="374"/>
      <c r="O12" s="239" t="s">
        <v>600</v>
      </c>
      <c r="P12" s="239" t="s">
        <v>600</v>
      </c>
      <c r="Q12" s="239"/>
      <c r="R12" s="239"/>
      <c r="S12" s="239" t="s">
        <v>600</v>
      </c>
      <c r="T12" s="239"/>
      <c r="U12" s="239"/>
      <c r="V12" s="239"/>
      <c r="W12" s="239"/>
      <c r="X12" s="239"/>
      <c r="Y12" s="239"/>
      <c r="Z12" s="239"/>
      <c r="AA12" s="242"/>
      <c r="AB12" s="243"/>
      <c r="AC12" s="373"/>
      <c r="AD12" s="375"/>
      <c r="AE12" s="239"/>
      <c r="AF12" s="239"/>
      <c r="AG12" s="239"/>
      <c r="AH12" s="239"/>
      <c r="AI12" s="371"/>
      <c r="AJ12" s="372"/>
      <c r="AK12" s="378"/>
      <c r="AL12" s="379"/>
      <c r="AM12" s="379"/>
      <c r="AN12" s="380"/>
    </row>
    <row r="13" spans="2:40" ht="13.5" customHeight="1" x14ac:dyDescent="0.15">
      <c r="B13" s="244" t="s">
        <v>564</v>
      </c>
      <c r="C13" s="240">
        <v>8.8000000000000007</v>
      </c>
      <c r="D13" s="240">
        <f t="shared" si="1"/>
        <v>19.2</v>
      </c>
      <c r="E13" s="240">
        <f t="shared" si="0"/>
        <v>28</v>
      </c>
      <c r="F13" s="371"/>
      <c r="G13" s="372"/>
      <c r="H13" s="372"/>
      <c r="I13" s="239" t="s">
        <v>680</v>
      </c>
      <c r="J13" s="241"/>
      <c r="K13" s="239" t="s">
        <v>600</v>
      </c>
      <c r="L13" s="239" t="s">
        <v>600</v>
      </c>
      <c r="M13" s="373"/>
      <c r="N13" s="374"/>
      <c r="O13" s="239"/>
      <c r="P13" s="239"/>
      <c r="Q13" s="239"/>
      <c r="R13" s="239"/>
      <c r="S13" s="239"/>
      <c r="T13" s="239"/>
      <c r="U13" s="239"/>
      <c r="V13" s="239"/>
      <c r="W13" s="239"/>
      <c r="X13" s="239"/>
      <c r="Y13" s="239"/>
      <c r="Z13" s="239"/>
      <c r="AA13" s="242"/>
      <c r="AB13" s="243"/>
      <c r="AC13" s="373"/>
      <c r="AD13" s="375"/>
      <c r="AE13" s="239"/>
      <c r="AF13" s="239"/>
      <c r="AG13" s="239"/>
      <c r="AH13" s="239"/>
      <c r="AI13" s="373"/>
      <c r="AJ13" s="375"/>
      <c r="AK13" s="376"/>
      <c r="AL13" s="377"/>
      <c r="AM13" s="377"/>
      <c r="AN13" s="374"/>
    </row>
    <row r="14" spans="2:40" ht="13.5" customHeight="1" x14ac:dyDescent="0.15">
      <c r="B14" s="244" t="s">
        <v>565</v>
      </c>
      <c r="C14" s="240">
        <v>8.9</v>
      </c>
      <c r="D14" s="240">
        <f t="shared" si="1"/>
        <v>28</v>
      </c>
      <c r="E14" s="240">
        <f t="shared" si="0"/>
        <v>36.9</v>
      </c>
      <c r="F14" s="371"/>
      <c r="G14" s="372"/>
      <c r="H14" s="372"/>
      <c r="I14" s="239" t="s">
        <v>680</v>
      </c>
      <c r="J14" s="241"/>
      <c r="K14" s="239"/>
      <c r="L14" s="239" t="s">
        <v>600</v>
      </c>
      <c r="M14" s="373"/>
      <c r="N14" s="374"/>
      <c r="O14" s="239"/>
      <c r="P14" s="239"/>
      <c r="Q14" s="239"/>
      <c r="R14" s="239"/>
      <c r="S14" s="239"/>
      <c r="T14" s="239"/>
      <c r="U14" s="239"/>
      <c r="V14" s="239"/>
      <c r="W14" s="239"/>
      <c r="X14" s="239"/>
      <c r="Y14" s="239"/>
      <c r="Z14" s="239"/>
      <c r="AA14" s="242"/>
      <c r="AB14" s="243"/>
      <c r="AC14" s="373"/>
      <c r="AD14" s="375"/>
      <c r="AE14" s="239"/>
      <c r="AF14" s="239"/>
      <c r="AG14" s="242"/>
      <c r="AH14" s="243"/>
      <c r="AI14" s="371"/>
      <c r="AJ14" s="372"/>
      <c r="AK14" s="376"/>
      <c r="AL14" s="377"/>
      <c r="AM14" s="377"/>
      <c r="AN14" s="374"/>
    </row>
    <row r="15" spans="2:40" ht="13.5" customHeight="1" x14ac:dyDescent="0.15">
      <c r="B15" s="244" t="s">
        <v>566</v>
      </c>
      <c r="C15" s="240">
        <v>9</v>
      </c>
      <c r="D15" s="240">
        <f t="shared" si="1"/>
        <v>36.9</v>
      </c>
      <c r="E15" s="240">
        <f t="shared" si="0"/>
        <v>45.9</v>
      </c>
      <c r="F15" s="371"/>
      <c r="G15" s="372"/>
      <c r="H15" s="372"/>
      <c r="I15" s="239" t="s">
        <v>680</v>
      </c>
      <c r="J15" s="241"/>
      <c r="K15" s="239" t="s">
        <v>600</v>
      </c>
      <c r="L15" s="239" t="s">
        <v>600</v>
      </c>
      <c r="M15" s="373"/>
      <c r="N15" s="374"/>
      <c r="O15" s="239"/>
      <c r="P15" s="239"/>
      <c r="Q15" s="239"/>
      <c r="R15" s="239"/>
      <c r="S15" s="239"/>
      <c r="T15" s="239"/>
      <c r="U15" s="239" t="s">
        <v>600</v>
      </c>
      <c r="V15" s="239"/>
      <c r="W15" s="239"/>
      <c r="X15" s="239"/>
      <c r="Y15" s="239"/>
      <c r="Z15" s="239"/>
      <c r="AA15" s="242"/>
      <c r="AB15" s="243"/>
      <c r="AC15" s="373"/>
      <c r="AD15" s="375"/>
      <c r="AE15" s="239"/>
      <c r="AF15" s="239"/>
      <c r="AG15" s="242"/>
      <c r="AH15" s="243"/>
      <c r="AI15" s="371"/>
      <c r="AJ15" s="372"/>
      <c r="AK15" s="376"/>
      <c r="AL15" s="377"/>
      <c r="AM15" s="377"/>
      <c r="AN15" s="374"/>
    </row>
    <row r="16" spans="2:40" ht="13.5" customHeight="1" x14ac:dyDescent="0.15">
      <c r="B16" s="244" t="s">
        <v>567</v>
      </c>
      <c r="C16" s="240">
        <v>8.8000000000000007</v>
      </c>
      <c r="D16" s="240">
        <f t="shared" si="1"/>
        <v>45.9</v>
      </c>
      <c r="E16" s="240">
        <f t="shared" si="0"/>
        <v>54.7</v>
      </c>
      <c r="F16" s="371"/>
      <c r="G16" s="372"/>
      <c r="H16" s="372"/>
      <c r="I16" s="239" t="s">
        <v>680</v>
      </c>
      <c r="J16" s="241"/>
      <c r="K16" s="239"/>
      <c r="L16" s="239" t="s">
        <v>600</v>
      </c>
      <c r="M16" s="373"/>
      <c r="N16" s="374"/>
      <c r="O16" s="239"/>
      <c r="P16" s="239" t="s">
        <v>600</v>
      </c>
      <c r="Q16" s="239"/>
      <c r="R16" s="239"/>
      <c r="S16" s="239" t="s">
        <v>600</v>
      </c>
      <c r="T16" s="239"/>
      <c r="U16" s="239"/>
      <c r="V16" s="239"/>
      <c r="W16" s="239"/>
      <c r="X16" s="239"/>
      <c r="Y16" s="239"/>
      <c r="Z16" s="239"/>
      <c r="AA16" s="242"/>
      <c r="AB16" s="243"/>
      <c r="AC16" s="373"/>
      <c r="AD16" s="375"/>
      <c r="AE16" s="239"/>
      <c r="AF16" s="239"/>
      <c r="AG16" s="242"/>
      <c r="AH16" s="243"/>
      <c r="AI16" s="371"/>
      <c r="AJ16" s="372"/>
      <c r="AK16" s="376"/>
      <c r="AL16" s="377"/>
      <c r="AM16" s="377"/>
      <c r="AN16" s="374"/>
    </row>
    <row r="17" spans="2:40" ht="13.5" customHeight="1" x14ac:dyDescent="0.15">
      <c r="B17" s="244" t="s">
        <v>568</v>
      </c>
      <c r="C17" s="240">
        <v>8.6999999999999993</v>
      </c>
      <c r="D17" s="240">
        <f t="shared" si="1"/>
        <v>54.7</v>
      </c>
      <c r="E17" s="240">
        <f t="shared" si="0"/>
        <v>63.400000000000006</v>
      </c>
      <c r="F17" s="371"/>
      <c r="G17" s="372"/>
      <c r="H17" s="372"/>
      <c r="I17" s="239" t="s">
        <v>680</v>
      </c>
      <c r="J17" s="241"/>
      <c r="K17" s="239" t="s">
        <v>600</v>
      </c>
      <c r="L17" s="239" t="s">
        <v>600</v>
      </c>
      <c r="M17" s="373"/>
      <c r="N17" s="374"/>
      <c r="O17" s="239"/>
      <c r="P17" s="239"/>
      <c r="Q17" s="239"/>
      <c r="R17" s="239"/>
      <c r="S17" s="239"/>
      <c r="T17" s="239"/>
      <c r="U17" s="239" t="s">
        <v>600</v>
      </c>
      <c r="V17" s="239"/>
      <c r="W17" s="239"/>
      <c r="X17" s="239"/>
      <c r="Y17" s="239"/>
      <c r="Z17" s="239"/>
      <c r="AA17" s="242"/>
      <c r="AB17" s="243"/>
      <c r="AC17" s="373"/>
      <c r="AD17" s="375"/>
      <c r="AE17" s="239"/>
      <c r="AF17" s="239"/>
      <c r="AG17" s="242"/>
      <c r="AH17" s="243"/>
      <c r="AI17" s="371"/>
      <c r="AJ17" s="372"/>
      <c r="AK17" s="376"/>
      <c r="AL17" s="377"/>
      <c r="AM17" s="377"/>
      <c r="AN17" s="374"/>
    </row>
    <row r="18" spans="2:40" ht="13.5" customHeight="1" x14ac:dyDescent="0.15">
      <c r="B18" s="244" t="s">
        <v>569</v>
      </c>
      <c r="C18" s="240">
        <v>9</v>
      </c>
      <c r="D18" s="240">
        <f t="shared" si="1"/>
        <v>63.400000000000006</v>
      </c>
      <c r="E18" s="240">
        <f t="shared" si="0"/>
        <v>72.400000000000006</v>
      </c>
      <c r="F18" s="371"/>
      <c r="G18" s="372"/>
      <c r="H18" s="372"/>
      <c r="I18" s="239" t="s">
        <v>680</v>
      </c>
      <c r="J18" s="241"/>
      <c r="K18" s="239"/>
      <c r="L18" s="239" t="s">
        <v>600</v>
      </c>
      <c r="M18" s="373"/>
      <c r="N18" s="374"/>
      <c r="O18" s="239"/>
      <c r="P18" s="239"/>
      <c r="Q18" s="239"/>
      <c r="R18" s="239"/>
      <c r="S18" s="239"/>
      <c r="T18" s="239"/>
      <c r="U18" s="239"/>
      <c r="V18" s="239"/>
      <c r="W18" s="239"/>
      <c r="X18" s="239"/>
      <c r="Y18" s="239"/>
      <c r="Z18" s="239"/>
      <c r="AA18" s="242"/>
      <c r="AB18" s="243"/>
      <c r="AC18" s="373"/>
      <c r="AD18" s="375"/>
      <c r="AE18" s="239"/>
      <c r="AF18" s="239"/>
      <c r="AG18" s="242"/>
      <c r="AH18" s="243"/>
      <c r="AI18" s="371"/>
      <c r="AJ18" s="372"/>
      <c r="AK18" s="376"/>
      <c r="AL18" s="377"/>
      <c r="AM18" s="377"/>
      <c r="AN18" s="374"/>
    </row>
    <row r="19" spans="2:40" ht="13.5" customHeight="1" x14ac:dyDescent="0.15">
      <c r="B19" s="244" t="s">
        <v>570</v>
      </c>
      <c r="C19" s="240">
        <v>9</v>
      </c>
      <c r="D19" s="240">
        <f t="shared" si="1"/>
        <v>72.400000000000006</v>
      </c>
      <c r="E19" s="240">
        <f t="shared" si="0"/>
        <v>81.400000000000006</v>
      </c>
      <c r="F19" s="371"/>
      <c r="G19" s="372"/>
      <c r="H19" s="372"/>
      <c r="I19" s="239" t="s">
        <v>680</v>
      </c>
      <c r="J19" s="241"/>
      <c r="K19" s="239"/>
      <c r="L19" s="239" t="s">
        <v>600</v>
      </c>
      <c r="M19" s="373"/>
      <c r="N19" s="374"/>
      <c r="O19" s="239"/>
      <c r="P19" s="239"/>
      <c r="Q19" s="239"/>
      <c r="R19" s="239"/>
      <c r="S19" s="239"/>
      <c r="T19" s="239"/>
      <c r="U19" s="239" t="s">
        <v>600</v>
      </c>
      <c r="V19" s="239"/>
      <c r="W19" s="239"/>
      <c r="X19" s="239"/>
      <c r="Y19" s="239"/>
      <c r="Z19" s="239"/>
      <c r="AA19" s="242"/>
      <c r="AB19" s="243"/>
      <c r="AC19" s="373"/>
      <c r="AD19" s="375"/>
      <c r="AE19" s="239"/>
      <c r="AF19" s="239"/>
      <c r="AG19" s="242"/>
      <c r="AH19" s="243"/>
      <c r="AI19" s="371"/>
      <c r="AJ19" s="372"/>
      <c r="AK19" s="376"/>
      <c r="AL19" s="377"/>
      <c r="AM19" s="377"/>
      <c r="AN19" s="374"/>
    </row>
    <row r="20" spans="2:40" ht="13.5" customHeight="1" x14ac:dyDescent="0.15">
      <c r="B20" s="244" t="s">
        <v>571</v>
      </c>
      <c r="C20" s="240">
        <v>8.9</v>
      </c>
      <c r="D20" s="240">
        <f t="shared" si="1"/>
        <v>81.400000000000006</v>
      </c>
      <c r="E20" s="240">
        <f t="shared" si="0"/>
        <v>90.300000000000011</v>
      </c>
      <c r="F20" s="371"/>
      <c r="G20" s="372"/>
      <c r="H20" s="372"/>
      <c r="I20" s="239" t="s">
        <v>680</v>
      </c>
      <c r="J20" s="241"/>
      <c r="K20" s="239" t="s">
        <v>600</v>
      </c>
      <c r="L20" s="239" t="s">
        <v>600</v>
      </c>
      <c r="M20" s="373"/>
      <c r="N20" s="374"/>
      <c r="O20" s="239"/>
      <c r="P20" s="239"/>
      <c r="Q20" s="239"/>
      <c r="R20" s="239"/>
      <c r="S20" s="239"/>
      <c r="T20" s="239"/>
      <c r="U20" s="239" t="s">
        <v>600</v>
      </c>
      <c r="V20" s="239"/>
      <c r="W20" s="239"/>
      <c r="X20" s="239"/>
      <c r="Y20" s="239"/>
      <c r="Z20" s="239"/>
      <c r="AA20" s="242"/>
      <c r="AB20" s="243"/>
      <c r="AC20" s="373"/>
      <c r="AD20" s="375"/>
      <c r="AE20" s="239"/>
      <c r="AF20" s="239"/>
      <c r="AG20" s="242"/>
      <c r="AH20" s="243"/>
      <c r="AI20" s="371"/>
      <c r="AJ20" s="372"/>
      <c r="AK20" s="376"/>
      <c r="AL20" s="377"/>
      <c r="AM20" s="377"/>
      <c r="AN20" s="374"/>
    </row>
    <row r="21" spans="2:40" ht="13.5" customHeight="1" x14ac:dyDescent="0.15">
      <c r="B21" s="244" t="s">
        <v>572</v>
      </c>
      <c r="C21" s="240">
        <v>9</v>
      </c>
      <c r="D21" s="240">
        <f t="shared" si="1"/>
        <v>90.300000000000011</v>
      </c>
      <c r="E21" s="240">
        <f t="shared" si="0"/>
        <v>99.300000000000011</v>
      </c>
      <c r="F21" s="371"/>
      <c r="G21" s="372"/>
      <c r="H21" s="372"/>
      <c r="I21" s="239" t="s">
        <v>680</v>
      </c>
      <c r="J21" s="241"/>
      <c r="K21" s="239"/>
      <c r="L21" s="239" t="s">
        <v>600</v>
      </c>
      <c r="M21" s="373"/>
      <c r="N21" s="374"/>
      <c r="O21" s="239"/>
      <c r="P21" s="239"/>
      <c r="Q21" s="239"/>
      <c r="R21" s="239"/>
      <c r="S21" s="239"/>
      <c r="T21" s="239"/>
      <c r="U21" s="239"/>
      <c r="V21" s="239"/>
      <c r="W21" s="239"/>
      <c r="X21" s="239"/>
      <c r="Y21" s="239"/>
      <c r="Z21" s="239"/>
      <c r="AA21" s="242"/>
      <c r="AB21" s="243"/>
      <c r="AC21" s="373"/>
      <c r="AD21" s="375"/>
      <c r="AE21" s="239"/>
      <c r="AF21" s="239"/>
      <c r="AG21" s="242"/>
      <c r="AH21" s="243"/>
      <c r="AI21" s="371"/>
      <c r="AJ21" s="372"/>
      <c r="AK21" s="376"/>
      <c r="AL21" s="377"/>
      <c r="AM21" s="377"/>
      <c r="AN21" s="374"/>
    </row>
    <row r="22" spans="2:40" ht="13.5" customHeight="1" x14ac:dyDescent="0.15">
      <c r="B22" s="244" t="s">
        <v>573</v>
      </c>
      <c r="C22" s="240">
        <v>8.9</v>
      </c>
      <c r="D22" s="240">
        <f t="shared" si="1"/>
        <v>99.300000000000011</v>
      </c>
      <c r="E22" s="240">
        <f t="shared" si="0"/>
        <v>108.20000000000002</v>
      </c>
      <c r="F22" s="371"/>
      <c r="G22" s="372"/>
      <c r="H22" s="372"/>
      <c r="I22" s="239" t="s">
        <v>680</v>
      </c>
      <c r="J22" s="241"/>
      <c r="K22" s="239" t="s">
        <v>600</v>
      </c>
      <c r="L22" s="239"/>
      <c r="M22" s="373"/>
      <c r="N22" s="374"/>
      <c r="O22" s="239"/>
      <c r="P22" s="239" t="s">
        <v>600</v>
      </c>
      <c r="Q22" s="239"/>
      <c r="R22" s="239"/>
      <c r="S22" s="239" t="s">
        <v>600</v>
      </c>
      <c r="T22" s="239"/>
      <c r="U22" s="239" t="s">
        <v>600</v>
      </c>
      <c r="V22" s="239"/>
      <c r="W22" s="239"/>
      <c r="X22" s="239"/>
      <c r="Y22" s="239"/>
      <c r="Z22" s="239"/>
      <c r="AA22" s="242"/>
      <c r="AB22" s="243"/>
      <c r="AC22" s="373"/>
      <c r="AD22" s="375"/>
      <c r="AE22" s="239"/>
      <c r="AF22" s="239"/>
      <c r="AG22" s="242"/>
      <c r="AH22" s="243"/>
      <c r="AI22" s="371"/>
      <c r="AJ22" s="372"/>
      <c r="AK22" s="376"/>
      <c r="AL22" s="377"/>
      <c r="AM22" s="377"/>
      <c r="AN22" s="374"/>
    </row>
    <row r="23" spans="2:40" ht="13.5" customHeight="1" x14ac:dyDescent="0.15">
      <c r="B23" s="244" t="s">
        <v>574</v>
      </c>
      <c r="C23" s="240">
        <v>8.9</v>
      </c>
      <c r="D23" s="240">
        <f t="shared" si="1"/>
        <v>108.20000000000002</v>
      </c>
      <c r="E23" s="240">
        <f t="shared" si="0"/>
        <v>117.10000000000002</v>
      </c>
      <c r="F23" s="371"/>
      <c r="G23" s="372"/>
      <c r="H23" s="372"/>
      <c r="I23" s="239" t="s">
        <v>680</v>
      </c>
      <c r="J23" s="241"/>
      <c r="K23" s="239"/>
      <c r="L23" s="239" t="s">
        <v>600</v>
      </c>
      <c r="M23" s="373"/>
      <c r="N23" s="374"/>
      <c r="O23" s="239"/>
      <c r="P23" s="239"/>
      <c r="Q23" s="239"/>
      <c r="R23" s="239"/>
      <c r="S23" s="239"/>
      <c r="T23" s="239"/>
      <c r="U23" s="239" t="s">
        <v>600</v>
      </c>
      <c r="V23" s="239"/>
      <c r="W23" s="239"/>
      <c r="X23" s="239"/>
      <c r="Y23" s="239"/>
      <c r="Z23" s="239"/>
      <c r="AA23" s="242"/>
      <c r="AB23" s="239"/>
      <c r="AC23" s="373"/>
      <c r="AD23" s="375"/>
      <c r="AE23" s="239"/>
      <c r="AF23" s="239"/>
      <c r="AG23" s="242"/>
      <c r="AH23" s="243"/>
      <c r="AI23" s="371"/>
      <c r="AJ23" s="372"/>
      <c r="AK23" s="376"/>
      <c r="AL23" s="377"/>
      <c r="AM23" s="377"/>
      <c r="AN23" s="374"/>
    </row>
    <row r="24" spans="2:40" ht="13.5" customHeight="1" x14ac:dyDescent="0.15">
      <c r="B24" s="244" t="s">
        <v>575</v>
      </c>
      <c r="C24" s="240">
        <v>9</v>
      </c>
      <c r="D24" s="240">
        <f t="shared" si="1"/>
        <v>117.10000000000002</v>
      </c>
      <c r="E24" s="240">
        <f t="shared" si="0"/>
        <v>126.10000000000002</v>
      </c>
      <c r="F24" s="371"/>
      <c r="G24" s="372"/>
      <c r="H24" s="372"/>
      <c r="I24" s="239" t="s">
        <v>680</v>
      </c>
      <c r="J24" s="241"/>
      <c r="K24" s="239" t="s">
        <v>600</v>
      </c>
      <c r="L24" s="239"/>
      <c r="M24" s="373"/>
      <c r="N24" s="374"/>
      <c r="O24" s="239"/>
      <c r="P24" s="239"/>
      <c r="Q24" s="239"/>
      <c r="R24" s="239"/>
      <c r="S24" s="239"/>
      <c r="T24" s="239"/>
      <c r="U24" s="239"/>
      <c r="V24" s="239"/>
      <c r="W24" s="239"/>
      <c r="X24" s="239"/>
      <c r="Y24" s="239"/>
      <c r="Z24" s="239"/>
      <c r="AA24" s="242"/>
      <c r="AB24" s="243"/>
      <c r="AC24" s="373"/>
      <c r="AD24" s="375"/>
      <c r="AE24" s="239"/>
      <c r="AF24" s="239"/>
      <c r="AG24" s="242"/>
      <c r="AH24" s="243"/>
      <c r="AI24" s="371"/>
      <c r="AJ24" s="372"/>
      <c r="AK24" s="376"/>
      <c r="AL24" s="377"/>
      <c r="AM24" s="377"/>
      <c r="AN24" s="374"/>
    </row>
    <row r="25" spans="2:40" ht="13.5" customHeight="1" x14ac:dyDescent="0.15">
      <c r="B25" s="244" t="s">
        <v>576</v>
      </c>
      <c r="C25" s="240">
        <v>9</v>
      </c>
      <c r="D25" s="240">
        <f t="shared" si="1"/>
        <v>126.10000000000002</v>
      </c>
      <c r="E25" s="240">
        <f t="shared" si="0"/>
        <v>135.10000000000002</v>
      </c>
      <c r="F25" s="371"/>
      <c r="G25" s="372"/>
      <c r="H25" s="372"/>
      <c r="I25" s="239" t="s">
        <v>680</v>
      </c>
      <c r="J25" s="241"/>
      <c r="K25" s="239"/>
      <c r="L25" s="239" t="s">
        <v>600</v>
      </c>
      <c r="M25" s="373"/>
      <c r="N25" s="374"/>
      <c r="O25" s="239"/>
      <c r="P25" s="239"/>
      <c r="Q25" s="239"/>
      <c r="R25" s="239"/>
      <c r="S25" s="239"/>
      <c r="T25" s="239"/>
      <c r="U25" s="239" t="s">
        <v>600</v>
      </c>
      <c r="V25" s="239"/>
      <c r="W25" s="239"/>
      <c r="X25" s="239"/>
      <c r="Y25" s="239"/>
      <c r="Z25" s="239"/>
      <c r="AA25" s="242"/>
      <c r="AB25" s="243"/>
      <c r="AC25" s="373"/>
      <c r="AD25" s="375"/>
      <c r="AE25" s="239"/>
      <c r="AF25" s="239"/>
      <c r="AG25" s="242"/>
      <c r="AH25" s="243"/>
      <c r="AI25" s="371"/>
      <c r="AJ25" s="372"/>
      <c r="AK25" s="376"/>
      <c r="AL25" s="377"/>
      <c r="AM25" s="377"/>
      <c r="AN25" s="374"/>
    </row>
    <row r="26" spans="2:40" ht="13.5" customHeight="1" x14ac:dyDescent="0.15">
      <c r="B26" s="244" t="s">
        <v>577</v>
      </c>
      <c r="C26" s="240">
        <v>9.1</v>
      </c>
      <c r="D26" s="240">
        <f t="shared" si="1"/>
        <v>135.10000000000002</v>
      </c>
      <c r="E26" s="240">
        <f t="shared" si="0"/>
        <v>144.20000000000002</v>
      </c>
      <c r="F26" s="371"/>
      <c r="G26" s="372"/>
      <c r="H26" s="372"/>
      <c r="I26" s="239" t="s">
        <v>680</v>
      </c>
      <c r="J26" s="241"/>
      <c r="K26" s="239" t="s">
        <v>600</v>
      </c>
      <c r="L26" s="239"/>
      <c r="M26" s="373"/>
      <c r="N26" s="374"/>
      <c r="O26" s="239"/>
      <c r="P26" s="239"/>
      <c r="Q26" s="239"/>
      <c r="R26" s="239"/>
      <c r="S26" s="239"/>
      <c r="T26" s="239"/>
      <c r="U26" s="239"/>
      <c r="V26" s="239"/>
      <c r="W26" s="239"/>
      <c r="X26" s="239"/>
      <c r="Y26" s="239"/>
      <c r="Z26" s="239"/>
      <c r="AA26" s="242"/>
      <c r="AB26" s="243"/>
      <c r="AC26" s="373"/>
      <c r="AD26" s="375"/>
      <c r="AE26" s="239"/>
      <c r="AF26" s="239"/>
      <c r="AG26" s="242"/>
      <c r="AH26" s="243"/>
      <c r="AI26" s="371"/>
      <c r="AJ26" s="372"/>
      <c r="AK26" s="376"/>
      <c r="AL26" s="377"/>
      <c r="AM26" s="377"/>
      <c r="AN26" s="374"/>
    </row>
    <row r="27" spans="2:40" ht="13.5" customHeight="1" x14ac:dyDescent="0.15">
      <c r="B27" s="244" t="s">
        <v>578</v>
      </c>
      <c r="C27" s="240">
        <v>8.1</v>
      </c>
      <c r="D27" s="240">
        <f t="shared" si="1"/>
        <v>144.20000000000002</v>
      </c>
      <c r="E27" s="240">
        <f t="shared" si="0"/>
        <v>152.30000000000001</v>
      </c>
      <c r="F27" s="371"/>
      <c r="G27" s="372"/>
      <c r="H27" s="372"/>
      <c r="I27" s="239" t="s">
        <v>680</v>
      </c>
      <c r="J27" s="241"/>
      <c r="K27" s="239"/>
      <c r="L27" s="239" t="s">
        <v>600</v>
      </c>
      <c r="M27" s="373"/>
      <c r="N27" s="374"/>
      <c r="O27" s="239"/>
      <c r="P27" s="239"/>
      <c r="Q27" s="239"/>
      <c r="R27" s="239"/>
      <c r="S27" s="239"/>
      <c r="T27" s="239"/>
      <c r="U27" s="239"/>
      <c r="V27" s="239"/>
      <c r="W27" s="239"/>
      <c r="X27" s="239"/>
      <c r="Y27" s="239"/>
      <c r="Z27" s="239"/>
      <c r="AA27" s="242"/>
      <c r="AB27" s="243"/>
      <c r="AC27" s="373"/>
      <c r="AD27" s="375"/>
      <c r="AE27" s="239"/>
      <c r="AF27" s="239"/>
      <c r="AG27" s="242"/>
      <c r="AH27" s="243"/>
      <c r="AI27" s="371"/>
      <c r="AJ27" s="372"/>
      <c r="AK27" s="376"/>
      <c r="AL27" s="377"/>
      <c r="AM27" s="377"/>
      <c r="AN27" s="374"/>
    </row>
    <row r="28" spans="2:40" ht="13.5" customHeight="1" x14ac:dyDescent="0.15">
      <c r="B28" s="244" t="s">
        <v>579</v>
      </c>
      <c r="C28" s="240">
        <v>9</v>
      </c>
      <c r="D28" s="240">
        <f t="shared" si="1"/>
        <v>152.30000000000001</v>
      </c>
      <c r="E28" s="240">
        <f t="shared" si="0"/>
        <v>161.30000000000001</v>
      </c>
      <c r="F28" s="371"/>
      <c r="G28" s="372"/>
      <c r="H28" s="372"/>
      <c r="I28" s="239" t="s">
        <v>680</v>
      </c>
      <c r="J28" s="241"/>
      <c r="K28" s="239" t="s">
        <v>600</v>
      </c>
      <c r="L28" s="239"/>
      <c r="M28" s="373"/>
      <c r="N28" s="374"/>
      <c r="O28" s="239" t="s">
        <v>600</v>
      </c>
      <c r="P28" s="239" t="s">
        <v>600</v>
      </c>
      <c r="Q28" s="239"/>
      <c r="R28" s="239"/>
      <c r="S28" s="239" t="s">
        <v>600</v>
      </c>
      <c r="T28" s="239"/>
      <c r="U28" s="239" t="s">
        <v>600</v>
      </c>
      <c r="V28" s="239"/>
      <c r="W28" s="239"/>
      <c r="X28" s="239"/>
      <c r="Y28" s="239"/>
      <c r="Z28" s="239"/>
      <c r="AA28" s="242"/>
      <c r="AB28" s="243"/>
      <c r="AC28" s="373"/>
      <c r="AD28" s="375"/>
      <c r="AE28" s="239"/>
      <c r="AF28" s="239"/>
      <c r="AG28" s="242"/>
      <c r="AH28" s="243"/>
      <c r="AI28" s="371"/>
      <c r="AJ28" s="372"/>
      <c r="AK28" s="376"/>
      <c r="AL28" s="377"/>
      <c r="AM28" s="377"/>
      <c r="AN28" s="374"/>
    </row>
    <row r="29" spans="2:40" ht="13.5" customHeight="1" x14ac:dyDescent="0.15">
      <c r="B29" s="244" t="s">
        <v>580</v>
      </c>
      <c r="C29" s="240">
        <v>8.9</v>
      </c>
      <c r="D29" s="240">
        <f t="shared" si="1"/>
        <v>161.30000000000001</v>
      </c>
      <c r="E29" s="240">
        <f t="shared" si="0"/>
        <v>170.20000000000002</v>
      </c>
      <c r="F29" s="371"/>
      <c r="G29" s="372"/>
      <c r="H29" s="372"/>
      <c r="I29" s="239" t="s">
        <v>680</v>
      </c>
      <c r="J29" s="241"/>
      <c r="K29" s="239"/>
      <c r="L29" s="239" t="s">
        <v>600</v>
      </c>
      <c r="M29" s="373"/>
      <c r="N29" s="374"/>
      <c r="O29" s="239"/>
      <c r="P29" s="239"/>
      <c r="Q29" s="239"/>
      <c r="R29" s="239"/>
      <c r="S29" s="239"/>
      <c r="T29" s="239"/>
      <c r="U29" s="239"/>
      <c r="V29" s="239"/>
      <c r="W29" s="239"/>
      <c r="X29" s="239"/>
      <c r="Y29" s="239"/>
      <c r="Z29" s="239"/>
      <c r="AA29" s="242"/>
      <c r="AB29" s="243"/>
      <c r="AC29" s="373"/>
      <c r="AD29" s="375"/>
      <c r="AE29" s="239"/>
      <c r="AF29" s="239"/>
      <c r="AG29" s="242"/>
      <c r="AH29" s="243"/>
      <c r="AI29" s="371"/>
      <c r="AJ29" s="372"/>
      <c r="AK29" s="376"/>
      <c r="AL29" s="377"/>
      <c r="AM29" s="377"/>
      <c r="AN29" s="374"/>
    </row>
    <row r="30" spans="2:40" ht="13.5" customHeight="1" x14ac:dyDescent="0.15">
      <c r="B30" s="244" t="s">
        <v>581</v>
      </c>
      <c r="C30" s="240">
        <v>9</v>
      </c>
      <c r="D30" s="240">
        <f t="shared" si="1"/>
        <v>170.20000000000002</v>
      </c>
      <c r="E30" s="240">
        <f t="shared" si="0"/>
        <v>179.20000000000002</v>
      </c>
      <c r="F30" s="371"/>
      <c r="G30" s="372"/>
      <c r="H30" s="372"/>
      <c r="I30" s="239" t="s">
        <v>680</v>
      </c>
      <c r="J30" s="241"/>
      <c r="K30" s="239" t="s">
        <v>600</v>
      </c>
      <c r="L30" s="239"/>
      <c r="M30" s="373"/>
      <c r="N30" s="374"/>
      <c r="O30" s="239"/>
      <c r="P30" s="239"/>
      <c r="Q30" s="239"/>
      <c r="R30" s="239"/>
      <c r="S30" s="239"/>
      <c r="T30" s="239"/>
      <c r="U30" s="239"/>
      <c r="V30" s="239"/>
      <c r="W30" s="239"/>
      <c r="X30" s="239"/>
      <c r="Y30" s="239"/>
      <c r="Z30" s="239"/>
      <c r="AA30" s="242"/>
      <c r="AB30" s="243"/>
      <c r="AC30" s="373"/>
      <c r="AD30" s="375"/>
      <c r="AE30" s="239"/>
      <c r="AF30" s="239"/>
      <c r="AG30" s="242"/>
      <c r="AH30" s="243"/>
      <c r="AI30" s="371"/>
      <c r="AJ30" s="372"/>
      <c r="AK30" s="376"/>
      <c r="AL30" s="377"/>
      <c r="AM30" s="377"/>
      <c r="AN30" s="374"/>
    </row>
    <row r="31" spans="2:40" ht="13.5" customHeight="1" x14ac:dyDescent="0.15">
      <c r="B31" s="244" t="s">
        <v>582</v>
      </c>
      <c r="C31" s="240">
        <v>9</v>
      </c>
      <c r="D31" s="240">
        <f t="shared" si="1"/>
        <v>179.20000000000002</v>
      </c>
      <c r="E31" s="240">
        <f t="shared" si="0"/>
        <v>188.20000000000002</v>
      </c>
      <c r="F31" s="371"/>
      <c r="G31" s="372"/>
      <c r="H31" s="372"/>
      <c r="I31" s="239" t="s">
        <v>680</v>
      </c>
      <c r="J31" s="241"/>
      <c r="K31" s="239"/>
      <c r="L31" s="239"/>
      <c r="M31" s="373"/>
      <c r="N31" s="374"/>
      <c r="O31" s="239"/>
      <c r="P31" s="239"/>
      <c r="Q31" s="239"/>
      <c r="R31" s="239"/>
      <c r="S31" s="239"/>
      <c r="T31" s="239"/>
      <c r="U31" s="239" t="s">
        <v>600</v>
      </c>
      <c r="V31" s="239"/>
      <c r="W31" s="239"/>
      <c r="X31" s="239"/>
      <c r="Y31" s="239"/>
      <c r="Z31" s="239"/>
      <c r="AA31" s="242"/>
      <c r="AB31" s="243"/>
      <c r="AC31" s="373"/>
      <c r="AD31" s="375"/>
      <c r="AE31" s="239"/>
      <c r="AF31" s="239"/>
      <c r="AG31" s="242"/>
      <c r="AH31" s="243"/>
      <c r="AI31" s="371"/>
      <c r="AJ31" s="372"/>
      <c r="AK31" s="376"/>
      <c r="AL31" s="377"/>
      <c r="AM31" s="377"/>
      <c r="AN31" s="374"/>
    </row>
    <row r="32" spans="2:40" ht="13.5" customHeight="1" x14ac:dyDescent="0.15">
      <c r="B32" s="244" t="s">
        <v>583</v>
      </c>
      <c r="C32" s="240">
        <v>9</v>
      </c>
      <c r="D32" s="240">
        <f t="shared" si="1"/>
        <v>188.20000000000002</v>
      </c>
      <c r="E32" s="240">
        <f t="shared" si="0"/>
        <v>197.20000000000002</v>
      </c>
      <c r="F32" s="371"/>
      <c r="G32" s="372"/>
      <c r="H32" s="372"/>
      <c r="I32" s="239" t="s">
        <v>680</v>
      </c>
      <c r="J32" s="241"/>
      <c r="K32" s="239"/>
      <c r="L32" s="239" t="s">
        <v>600</v>
      </c>
      <c r="M32" s="373"/>
      <c r="N32" s="374"/>
      <c r="O32" s="239"/>
      <c r="P32" s="239"/>
      <c r="Q32" s="239"/>
      <c r="R32" s="239"/>
      <c r="S32" s="239"/>
      <c r="T32" s="239"/>
      <c r="U32" s="239"/>
      <c r="V32" s="239"/>
      <c r="W32" s="239"/>
      <c r="X32" s="239"/>
      <c r="Y32" s="239"/>
      <c r="Z32" s="239"/>
      <c r="AA32" s="242"/>
      <c r="AB32" s="243"/>
      <c r="AC32" s="373"/>
      <c r="AD32" s="375"/>
      <c r="AE32" s="239"/>
      <c r="AF32" s="239"/>
      <c r="AG32" s="242"/>
      <c r="AH32" s="243"/>
      <c r="AI32" s="371"/>
      <c r="AJ32" s="372"/>
      <c r="AK32" s="376"/>
      <c r="AL32" s="377"/>
      <c r="AM32" s="377"/>
      <c r="AN32" s="374"/>
    </row>
    <row r="33" spans="2:40" ht="13.5" customHeight="1" x14ac:dyDescent="0.15">
      <c r="B33" s="244" t="s">
        <v>584</v>
      </c>
      <c r="C33" s="240">
        <v>9.1</v>
      </c>
      <c r="D33" s="240">
        <f t="shared" si="1"/>
        <v>197.20000000000002</v>
      </c>
      <c r="E33" s="240">
        <f t="shared" si="0"/>
        <v>206.3</v>
      </c>
      <c r="F33" s="371"/>
      <c r="G33" s="372"/>
      <c r="H33" s="372"/>
      <c r="I33" s="239" t="s">
        <v>680</v>
      </c>
      <c r="J33" s="241"/>
      <c r="K33" s="239" t="s">
        <v>600</v>
      </c>
      <c r="L33" s="239"/>
      <c r="M33" s="373"/>
      <c r="N33" s="374"/>
      <c r="O33" s="239" t="s">
        <v>600</v>
      </c>
      <c r="P33" s="239" t="s">
        <v>600</v>
      </c>
      <c r="Q33" s="239"/>
      <c r="R33" s="239"/>
      <c r="S33" s="239" t="s">
        <v>600</v>
      </c>
      <c r="T33" s="239"/>
      <c r="U33" s="239" t="s">
        <v>600</v>
      </c>
      <c r="V33" s="239"/>
      <c r="W33" s="239"/>
      <c r="X33" s="239"/>
      <c r="Y33" s="239"/>
      <c r="Z33" s="239"/>
      <c r="AA33" s="242"/>
      <c r="AB33" s="243"/>
      <c r="AC33" s="373"/>
      <c r="AD33" s="375"/>
      <c r="AE33" s="239"/>
      <c r="AF33" s="239"/>
      <c r="AG33" s="242"/>
      <c r="AH33" s="243"/>
      <c r="AI33" s="371"/>
      <c r="AJ33" s="372"/>
      <c r="AK33" s="376"/>
      <c r="AL33" s="377"/>
      <c r="AM33" s="377"/>
      <c r="AN33" s="374"/>
    </row>
    <row r="34" spans="2:40" ht="13.5" customHeight="1" x14ac:dyDescent="0.15">
      <c r="B34" s="244" t="s">
        <v>585</v>
      </c>
      <c r="C34" s="240">
        <v>8.9</v>
      </c>
      <c r="D34" s="240">
        <f t="shared" si="1"/>
        <v>206.3</v>
      </c>
      <c r="E34" s="240">
        <f t="shared" si="0"/>
        <v>215.20000000000002</v>
      </c>
      <c r="F34" s="371"/>
      <c r="G34" s="372"/>
      <c r="H34" s="372"/>
      <c r="I34" s="239" t="s">
        <v>680</v>
      </c>
      <c r="J34" s="241"/>
      <c r="K34" s="239"/>
      <c r="L34" s="239" t="s">
        <v>600</v>
      </c>
      <c r="M34" s="373"/>
      <c r="N34" s="374"/>
      <c r="O34" s="239"/>
      <c r="P34" s="239"/>
      <c r="Q34" s="239"/>
      <c r="R34" s="239"/>
      <c r="S34" s="239"/>
      <c r="T34" s="239"/>
      <c r="U34" s="239"/>
      <c r="V34" s="239"/>
      <c r="W34" s="239"/>
      <c r="X34" s="239"/>
      <c r="Y34" s="239"/>
      <c r="Z34" s="239"/>
      <c r="AA34" s="242"/>
      <c r="AB34" s="243"/>
      <c r="AC34" s="373"/>
      <c r="AD34" s="375"/>
      <c r="AE34" s="239"/>
      <c r="AF34" s="239"/>
      <c r="AG34" s="242"/>
      <c r="AH34" s="243"/>
      <c r="AI34" s="371"/>
      <c r="AJ34" s="372"/>
      <c r="AK34" s="376"/>
      <c r="AL34" s="377"/>
      <c r="AM34" s="377"/>
      <c r="AN34" s="374"/>
    </row>
    <row r="35" spans="2:40" ht="13.5" customHeight="1" x14ac:dyDescent="0.15">
      <c r="B35" s="244" t="s">
        <v>608</v>
      </c>
      <c r="C35" s="258">
        <v>9.1</v>
      </c>
      <c r="D35" s="240">
        <f t="shared" si="1"/>
        <v>215.20000000000002</v>
      </c>
      <c r="E35" s="240">
        <f t="shared" si="0"/>
        <v>224.3</v>
      </c>
      <c r="F35" s="371"/>
      <c r="G35" s="372"/>
      <c r="H35" s="372"/>
      <c r="I35" s="239" t="s">
        <v>680</v>
      </c>
      <c r="J35" s="241"/>
      <c r="K35" s="239" t="s">
        <v>600</v>
      </c>
      <c r="L35" s="239"/>
      <c r="M35" s="373"/>
      <c r="N35" s="374"/>
      <c r="O35" s="239"/>
      <c r="P35" s="239"/>
      <c r="Q35" s="239"/>
      <c r="R35" s="239"/>
      <c r="S35" s="239"/>
      <c r="T35" s="239"/>
      <c r="U35" s="239"/>
      <c r="V35" s="239"/>
      <c r="W35" s="239"/>
      <c r="X35" s="239"/>
      <c r="Y35" s="239"/>
      <c r="Z35" s="239"/>
      <c r="AA35" s="242"/>
      <c r="AB35" s="243"/>
      <c r="AC35" s="373"/>
      <c r="AD35" s="375"/>
      <c r="AE35" s="239"/>
      <c r="AF35" s="239"/>
      <c r="AG35" s="242"/>
      <c r="AH35" s="243"/>
      <c r="AI35" s="371"/>
      <c r="AJ35" s="372"/>
      <c r="AK35" s="376"/>
      <c r="AL35" s="377"/>
      <c r="AM35" s="377"/>
      <c r="AN35" s="374"/>
    </row>
    <row r="36" spans="2:40" ht="13.5" customHeight="1" x14ac:dyDescent="0.15">
      <c r="B36" s="244" t="s">
        <v>609</v>
      </c>
      <c r="C36" s="240">
        <v>9</v>
      </c>
      <c r="D36" s="240">
        <f t="shared" si="1"/>
        <v>224.3</v>
      </c>
      <c r="E36" s="240">
        <f t="shared" si="0"/>
        <v>233.3</v>
      </c>
      <c r="F36" s="371"/>
      <c r="G36" s="372"/>
      <c r="H36" s="372"/>
      <c r="I36" s="239" t="s">
        <v>680</v>
      </c>
      <c r="J36" s="241"/>
      <c r="K36" s="239"/>
      <c r="L36" s="239" t="s">
        <v>600</v>
      </c>
      <c r="M36" s="373"/>
      <c r="N36" s="374"/>
      <c r="O36" s="239"/>
      <c r="P36" s="239"/>
      <c r="Q36" s="239"/>
      <c r="R36" s="239"/>
      <c r="S36" s="239"/>
      <c r="T36" s="239"/>
      <c r="U36" s="239" t="s">
        <v>600</v>
      </c>
      <c r="V36" s="239"/>
      <c r="W36" s="239"/>
      <c r="X36" s="239"/>
      <c r="Y36" s="239"/>
      <c r="Z36" s="239"/>
      <c r="AA36" s="242"/>
      <c r="AB36" s="243"/>
      <c r="AC36" s="373"/>
      <c r="AD36" s="375"/>
      <c r="AE36" s="239"/>
      <c r="AF36" s="239"/>
      <c r="AG36" s="242"/>
      <c r="AH36" s="243"/>
      <c r="AI36" s="371"/>
      <c r="AJ36" s="372"/>
      <c r="AK36" s="376"/>
      <c r="AL36" s="377"/>
      <c r="AM36" s="377"/>
      <c r="AN36" s="374"/>
    </row>
    <row r="37" spans="2:40" ht="13.5" customHeight="1" x14ac:dyDescent="0.15">
      <c r="B37" s="244" t="s">
        <v>610</v>
      </c>
      <c r="C37" s="240">
        <v>9.1</v>
      </c>
      <c r="D37" s="240">
        <f t="shared" si="1"/>
        <v>233.3</v>
      </c>
      <c r="E37" s="240">
        <f t="shared" si="0"/>
        <v>242.4</v>
      </c>
      <c r="F37" s="371"/>
      <c r="G37" s="372"/>
      <c r="H37" s="372"/>
      <c r="I37" s="239" t="s">
        <v>680</v>
      </c>
      <c r="J37" s="241"/>
      <c r="K37" s="239"/>
      <c r="L37" s="239" t="s">
        <v>600</v>
      </c>
      <c r="M37" s="373"/>
      <c r="N37" s="374"/>
      <c r="O37" s="239"/>
      <c r="P37" s="239"/>
      <c r="Q37" s="239"/>
      <c r="R37" s="239"/>
      <c r="S37" s="239"/>
      <c r="T37" s="239"/>
      <c r="U37" s="239"/>
      <c r="V37" s="239"/>
      <c r="W37" s="239"/>
      <c r="X37" s="239"/>
      <c r="Y37" s="239"/>
      <c r="Z37" s="239"/>
      <c r="AA37" s="242"/>
      <c r="AB37" s="243"/>
      <c r="AC37" s="373"/>
      <c r="AD37" s="375"/>
      <c r="AE37" s="239"/>
      <c r="AF37" s="239"/>
      <c r="AG37" s="242"/>
      <c r="AH37" s="243"/>
      <c r="AI37" s="371"/>
      <c r="AJ37" s="372"/>
      <c r="AK37" s="376"/>
      <c r="AL37" s="377"/>
      <c r="AM37" s="377"/>
      <c r="AN37" s="374"/>
    </row>
    <row r="38" spans="2:40" ht="13.5" customHeight="1" x14ac:dyDescent="0.15">
      <c r="B38" s="244" t="s">
        <v>611</v>
      </c>
      <c r="C38" s="240">
        <v>8.9</v>
      </c>
      <c r="D38" s="240">
        <f t="shared" si="1"/>
        <v>242.4</v>
      </c>
      <c r="E38" s="240">
        <f t="shared" si="0"/>
        <v>251.3</v>
      </c>
      <c r="F38" s="371"/>
      <c r="G38" s="372"/>
      <c r="H38" s="372"/>
      <c r="I38" s="239" t="s">
        <v>680</v>
      </c>
      <c r="J38" s="241"/>
      <c r="K38" s="239"/>
      <c r="L38" s="239" t="s">
        <v>600</v>
      </c>
      <c r="M38" s="373"/>
      <c r="N38" s="374"/>
      <c r="O38" s="239"/>
      <c r="P38" s="239"/>
      <c r="Q38" s="239"/>
      <c r="R38" s="239"/>
      <c r="S38" s="239"/>
      <c r="T38" s="239"/>
      <c r="U38" s="239" t="s">
        <v>600</v>
      </c>
      <c r="V38" s="239"/>
      <c r="W38" s="239"/>
      <c r="X38" s="239"/>
      <c r="Y38" s="239"/>
      <c r="Z38" s="239"/>
      <c r="AA38" s="242"/>
      <c r="AB38" s="243"/>
      <c r="AC38" s="373"/>
      <c r="AD38" s="375"/>
      <c r="AE38" s="239"/>
      <c r="AF38" s="239"/>
      <c r="AG38" s="242"/>
      <c r="AH38" s="243"/>
      <c r="AI38" s="371"/>
      <c r="AJ38" s="372"/>
      <c r="AK38" s="376"/>
      <c r="AL38" s="377"/>
      <c r="AM38" s="377"/>
      <c r="AN38" s="374"/>
    </row>
    <row r="39" spans="2:40" ht="13.5" customHeight="1" x14ac:dyDescent="0.15">
      <c r="B39" s="244" t="s">
        <v>612</v>
      </c>
      <c r="C39" s="240">
        <v>9.1</v>
      </c>
      <c r="D39" s="240">
        <f t="shared" si="1"/>
        <v>251.3</v>
      </c>
      <c r="E39" s="240">
        <f t="shared" si="0"/>
        <v>260.40000000000003</v>
      </c>
      <c r="F39" s="371"/>
      <c r="G39" s="372"/>
      <c r="H39" s="372"/>
      <c r="I39" s="239" t="s">
        <v>680</v>
      </c>
      <c r="J39" s="241"/>
      <c r="K39" s="239" t="s">
        <v>600</v>
      </c>
      <c r="L39" s="239"/>
      <c r="M39" s="373"/>
      <c r="N39" s="374"/>
      <c r="O39" s="239"/>
      <c r="P39" s="239" t="s">
        <v>600</v>
      </c>
      <c r="Q39" s="239"/>
      <c r="R39" s="239"/>
      <c r="S39" s="239" t="s">
        <v>600</v>
      </c>
      <c r="T39" s="239"/>
      <c r="U39" s="239" t="s">
        <v>600</v>
      </c>
      <c r="V39" s="239"/>
      <c r="W39" s="239"/>
      <c r="X39" s="239"/>
      <c r="Y39" s="239"/>
      <c r="Z39" s="239"/>
      <c r="AA39" s="242"/>
      <c r="AB39" s="243"/>
      <c r="AC39" s="373"/>
      <c r="AD39" s="375"/>
      <c r="AE39" s="239"/>
      <c r="AF39" s="239"/>
      <c r="AG39" s="242"/>
      <c r="AH39" s="243"/>
      <c r="AI39" s="371"/>
      <c r="AJ39" s="372"/>
      <c r="AK39" s="376"/>
      <c r="AL39" s="377"/>
      <c r="AM39" s="377"/>
      <c r="AN39" s="374"/>
    </row>
    <row r="40" spans="2:40" ht="13.5" customHeight="1" x14ac:dyDescent="0.15">
      <c r="B40" s="244" t="s">
        <v>613</v>
      </c>
      <c r="C40" s="240">
        <v>8.9</v>
      </c>
      <c r="D40" s="240">
        <f t="shared" si="1"/>
        <v>260.40000000000003</v>
      </c>
      <c r="E40" s="240">
        <f t="shared" si="0"/>
        <v>269.3</v>
      </c>
      <c r="F40" s="371"/>
      <c r="G40" s="372"/>
      <c r="H40" s="372"/>
      <c r="I40" s="239" t="s">
        <v>680</v>
      </c>
      <c r="J40" s="241"/>
      <c r="K40" s="239"/>
      <c r="L40" s="239" t="s">
        <v>600</v>
      </c>
      <c r="M40" s="373"/>
      <c r="N40" s="374"/>
      <c r="O40" s="239"/>
      <c r="P40" s="239"/>
      <c r="Q40" s="239"/>
      <c r="R40" s="239"/>
      <c r="S40" s="239"/>
      <c r="T40" s="239"/>
      <c r="U40" s="239"/>
      <c r="V40" s="239"/>
      <c r="W40" s="239"/>
      <c r="X40" s="239"/>
      <c r="Y40" s="239"/>
      <c r="Z40" s="239"/>
      <c r="AA40" s="242"/>
      <c r="AB40" s="243"/>
      <c r="AC40" s="373"/>
      <c r="AD40" s="375"/>
      <c r="AE40" s="239"/>
      <c r="AF40" s="239"/>
      <c r="AG40" s="242"/>
      <c r="AH40" s="243"/>
      <c r="AI40" s="371"/>
      <c r="AJ40" s="372"/>
      <c r="AK40" s="376"/>
      <c r="AL40" s="377"/>
      <c r="AM40" s="377"/>
      <c r="AN40" s="374"/>
    </row>
    <row r="41" spans="2:40" ht="13.5" customHeight="1" x14ac:dyDescent="0.15">
      <c r="B41" s="244" t="s">
        <v>614</v>
      </c>
      <c r="C41" s="240">
        <v>8.8000000000000007</v>
      </c>
      <c r="D41" s="240">
        <f t="shared" si="1"/>
        <v>269.3</v>
      </c>
      <c r="E41" s="240">
        <f t="shared" si="0"/>
        <v>278.10000000000002</v>
      </c>
      <c r="F41" s="371"/>
      <c r="G41" s="372"/>
      <c r="H41" s="372"/>
      <c r="I41" s="239" t="s">
        <v>680</v>
      </c>
      <c r="J41" s="241"/>
      <c r="K41" s="239" t="s">
        <v>600</v>
      </c>
      <c r="L41" s="239" t="s">
        <v>600</v>
      </c>
      <c r="M41" s="373"/>
      <c r="N41" s="374"/>
      <c r="O41" s="239"/>
      <c r="P41" s="239"/>
      <c r="Q41" s="239"/>
      <c r="R41" s="239"/>
      <c r="S41" s="239"/>
      <c r="T41" s="239"/>
      <c r="U41" s="239" t="s">
        <v>600</v>
      </c>
      <c r="V41" s="239"/>
      <c r="W41" s="239"/>
      <c r="X41" s="239"/>
      <c r="Y41" s="239"/>
      <c r="Z41" s="239"/>
      <c r="AA41" s="242"/>
      <c r="AB41" s="243"/>
      <c r="AC41" s="373"/>
      <c r="AD41" s="375"/>
      <c r="AE41" s="239"/>
      <c r="AF41" s="239"/>
      <c r="AG41" s="242"/>
      <c r="AH41" s="243"/>
      <c r="AI41" s="371"/>
      <c r="AJ41" s="372"/>
      <c r="AK41" s="376"/>
      <c r="AL41" s="377"/>
      <c r="AM41" s="377"/>
      <c r="AN41" s="374"/>
    </row>
    <row r="42" spans="2:40" ht="13.5" customHeight="1" x14ac:dyDescent="0.15">
      <c r="B42" s="239" t="s">
        <v>615</v>
      </c>
      <c r="C42" s="258">
        <v>9.1</v>
      </c>
      <c r="D42" s="240">
        <f>E41</f>
        <v>278.10000000000002</v>
      </c>
      <c r="E42" s="240">
        <f t="shared" ref="E42:E50" si="2">C42+D42</f>
        <v>287.20000000000005</v>
      </c>
      <c r="F42" s="371"/>
      <c r="G42" s="372"/>
      <c r="H42" s="372"/>
      <c r="I42" s="239" t="s">
        <v>680</v>
      </c>
      <c r="J42" s="241"/>
      <c r="K42" s="239"/>
      <c r="L42" s="239" t="s">
        <v>600</v>
      </c>
      <c r="M42" s="373"/>
      <c r="N42" s="374"/>
      <c r="O42" s="239"/>
      <c r="P42" s="239"/>
      <c r="Q42" s="239"/>
      <c r="R42" s="239"/>
      <c r="S42" s="239"/>
      <c r="T42" s="239"/>
      <c r="U42" s="239" t="s">
        <v>600</v>
      </c>
      <c r="V42" s="239"/>
      <c r="W42" s="239"/>
      <c r="X42" s="239"/>
      <c r="Y42" s="239"/>
      <c r="Z42" s="239"/>
      <c r="AA42" s="242"/>
      <c r="AB42" s="243"/>
      <c r="AC42" s="373"/>
      <c r="AD42" s="375"/>
      <c r="AE42" s="239"/>
      <c r="AF42" s="239"/>
      <c r="AG42" s="239"/>
      <c r="AH42" s="239"/>
      <c r="AI42" s="371"/>
      <c r="AJ42" s="372"/>
      <c r="AK42" s="378"/>
      <c r="AL42" s="379"/>
      <c r="AM42" s="379"/>
      <c r="AN42" s="380"/>
    </row>
    <row r="43" spans="2:40" ht="13.5" customHeight="1" x14ac:dyDescent="0.15">
      <c r="B43" s="244" t="s">
        <v>616</v>
      </c>
      <c r="C43" s="240">
        <v>9</v>
      </c>
      <c r="D43" s="240">
        <f t="shared" ref="D43:D51" si="3">E42</f>
        <v>287.20000000000005</v>
      </c>
      <c r="E43" s="240">
        <f t="shared" si="2"/>
        <v>296.20000000000005</v>
      </c>
      <c r="F43" s="371"/>
      <c r="G43" s="372"/>
      <c r="H43" s="372"/>
      <c r="I43" s="239" t="s">
        <v>680</v>
      </c>
      <c r="J43" s="241"/>
      <c r="K43" s="239" t="s">
        <v>600</v>
      </c>
      <c r="L43" s="239" t="s">
        <v>600</v>
      </c>
      <c r="M43" s="373"/>
      <c r="N43" s="374"/>
      <c r="O43" s="239"/>
      <c r="P43" s="239"/>
      <c r="Q43" s="239"/>
      <c r="R43" s="239"/>
      <c r="S43" s="239"/>
      <c r="T43" s="239"/>
      <c r="U43" s="239" t="s">
        <v>600</v>
      </c>
      <c r="V43" s="239"/>
      <c r="W43" s="239"/>
      <c r="X43" s="239"/>
      <c r="Y43" s="239"/>
      <c r="Z43" s="239"/>
      <c r="AA43" s="242"/>
      <c r="AB43" s="243"/>
      <c r="AC43" s="373"/>
      <c r="AD43" s="375"/>
      <c r="AE43" s="239"/>
      <c r="AF43" s="239"/>
      <c r="AG43" s="239"/>
      <c r="AH43" s="239"/>
      <c r="AI43" s="371"/>
      <c r="AJ43" s="372"/>
      <c r="AK43" s="378"/>
      <c r="AL43" s="379"/>
      <c r="AM43" s="379"/>
      <c r="AN43" s="380"/>
    </row>
    <row r="44" spans="2:40" ht="13.5" customHeight="1" x14ac:dyDescent="0.15">
      <c r="B44" s="244" t="s">
        <v>617</v>
      </c>
      <c r="C44" s="240">
        <v>7.6</v>
      </c>
      <c r="D44" s="240">
        <f t="shared" si="3"/>
        <v>296.20000000000005</v>
      </c>
      <c r="E44" s="240">
        <f t="shared" si="2"/>
        <v>303.80000000000007</v>
      </c>
      <c r="F44" s="371"/>
      <c r="G44" s="372"/>
      <c r="H44" s="372"/>
      <c r="I44" s="239" t="s">
        <v>680</v>
      </c>
      <c r="J44" s="241"/>
      <c r="K44" s="239"/>
      <c r="L44" s="239" t="s">
        <v>600</v>
      </c>
      <c r="M44" s="373"/>
      <c r="N44" s="374"/>
      <c r="O44" s="239"/>
      <c r="P44" s="239" t="s">
        <v>600</v>
      </c>
      <c r="Q44" s="239"/>
      <c r="R44" s="239"/>
      <c r="S44" s="239" t="s">
        <v>600</v>
      </c>
      <c r="T44" s="239"/>
      <c r="U44" s="239" t="s">
        <v>600</v>
      </c>
      <c r="V44" s="239"/>
      <c r="W44" s="239"/>
      <c r="X44" s="239"/>
      <c r="Y44" s="239"/>
      <c r="Z44" s="239"/>
      <c r="AA44" s="242"/>
      <c r="AB44" s="243"/>
      <c r="AC44" s="373"/>
      <c r="AD44" s="375"/>
      <c r="AE44" s="239"/>
      <c r="AF44" s="239"/>
      <c r="AG44" s="239"/>
      <c r="AH44" s="239"/>
      <c r="AI44" s="371"/>
      <c r="AJ44" s="372"/>
      <c r="AK44" s="378"/>
      <c r="AL44" s="379"/>
      <c r="AM44" s="379"/>
      <c r="AN44" s="380"/>
    </row>
    <row r="45" spans="2:40" ht="13.5" customHeight="1" x14ac:dyDescent="0.15">
      <c r="B45" s="244" t="s">
        <v>618</v>
      </c>
      <c r="C45" s="240">
        <v>9</v>
      </c>
      <c r="D45" s="240">
        <f t="shared" si="3"/>
        <v>303.80000000000007</v>
      </c>
      <c r="E45" s="240">
        <f t="shared" si="2"/>
        <v>312.80000000000007</v>
      </c>
      <c r="F45" s="371"/>
      <c r="G45" s="372"/>
      <c r="H45" s="372"/>
      <c r="I45" s="239" t="s">
        <v>680</v>
      </c>
      <c r="J45" s="241"/>
      <c r="K45" s="239"/>
      <c r="L45" s="239" t="s">
        <v>600</v>
      </c>
      <c r="M45" s="373"/>
      <c r="N45" s="374"/>
      <c r="O45" s="239"/>
      <c r="P45" s="239"/>
      <c r="Q45" s="239"/>
      <c r="R45" s="239"/>
      <c r="S45" s="239"/>
      <c r="T45" s="239"/>
      <c r="U45" s="239" t="s">
        <v>600</v>
      </c>
      <c r="V45" s="239"/>
      <c r="W45" s="239"/>
      <c r="X45" s="239"/>
      <c r="Y45" s="239"/>
      <c r="Z45" s="239"/>
      <c r="AA45" s="242"/>
      <c r="AB45" s="243"/>
      <c r="AC45" s="373"/>
      <c r="AD45" s="375"/>
      <c r="AE45" s="239"/>
      <c r="AF45" s="239"/>
      <c r="AG45" s="239"/>
      <c r="AH45" s="239"/>
      <c r="AI45" s="373"/>
      <c r="AJ45" s="375"/>
      <c r="AK45" s="376"/>
      <c r="AL45" s="377"/>
      <c r="AM45" s="377"/>
      <c r="AN45" s="374"/>
    </row>
    <row r="46" spans="2:40" ht="13.5" customHeight="1" x14ac:dyDescent="0.15">
      <c r="B46" s="244" t="s">
        <v>619</v>
      </c>
      <c r="C46" s="240">
        <v>10.4</v>
      </c>
      <c r="D46" s="240">
        <f t="shared" si="3"/>
        <v>312.80000000000007</v>
      </c>
      <c r="E46" s="240">
        <f t="shared" si="2"/>
        <v>323.20000000000005</v>
      </c>
      <c r="F46" s="371"/>
      <c r="G46" s="372"/>
      <c r="H46" s="372"/>
      <c r="I46" s="239" t="s">
        <v>680</v>
      </c>
      <c r="J46" s="241"/>
      <c r="K46" s="239" t="s">
        <v>600</v>
      </c>
      <c r="L46" s="239" t="s">
        <v>600</v>
      </c>
      <c r="M46" s="373"/>
      <c r="N46" s="374"/>
      <c r="O46" s="239"/>
      <c r="P46" s="239"/>
      <c r="Q46" s="239"/>
      <c r="R46" s="239"/>
      <c r="S46" s="239"/>
      <c r="T46" s="239"/>
      <c r="U46" s="239" t="s">
        <v>600</v>
      </c>
      <c r="V46" s="239"/>
      <c r="W46" s="239"/>
      <c r="X46" s="239"/>
      <c r="Y46" s="239"/>
      <c r="Z46" s="239"/>
      <c r="AA46" s="242"/>
      <c r="AB46" s="243"/>
      <c r="AC46" s="373"/>
      <c r="AD46" s="375"/>
      <c r="AE46" s="239"/>
      <c r="AF46" s="239"/>
      <c r="AG46" s="242"/>
      <c r="AH46" s="243"/>
      <c r="AI46" s="371"/>
      <c r="AJ46" s="372"/>
      <c r="AK46" s="376"/>
      <c r="AL46" s="377"/>
      <c r="AM46" s="377"/>
      <c r="AN46" s="374"/>
    </row>
    <row r="47" spans="2:40" ht="13.5" customHeight="1" x14ac:dyDescent="0.15">
      <c r="B47" s="244" t="s">
        <v>620</v>
      </c>
      <c r="C47" s="240">
        <v>8.9</v>
      </c>
      <c r="D47" s="240">
        <f t="shared" si="3"/>
        <v>323.20000000000005</v>
      </c>
      <c r="E47" s="240">
        <f t="shared" si="2"/>
        <v>332.1</v>
      </c>
      <c r="F47" s="371"/>
      <c r="G47" s="372"/>
      <c r="H47" s="372"/>
      <c r="I47" s="239" t="s">
        <v>680</v>
      </c>
      <c r="J47" s="241"/>
      <c r="K47" s="239"/>
      <c r="L47" s="239" t="s">
        <v>600</v>
      </c>
      <c r="M47" s="373"/>
      <c r="N47" s="374"/>
      <c r="O47" s="239"/>
      <c r="P47" s="239"/>
      <c r="Q47" s="239"/>
      <c r="R47" s="239"/>
      <c r="S47" s="239"/>
      <c r="T47" s="239"/>
      <c r="U47" s="239" t="s">
        <v>600</v>
      </c>
      <c r="V47" s="239"/>
      <c r="W47" s="239"/>
      <c r="X47" s="239"/>
      <c r="Y47" s="239"/>
      <c r="Z47" s="239"/>
      <c r="AA47" s="242"/>
      <c r="AB47" s="243"/>
      <c r="AC47" s="373"/>
      <c r="AD47" s="375"/>
      <c r="AE47" s="239"/>
      <c r="AF47" s="239"/>
      <c r="AG47" s="242"/>
      <c r="AH47" s="243"/>
      <c r="AI47" s="371"/>
      <c r="AJ47" s="372"/>
      <c r="AK47" s="376"/>
      <c r="AL47" s="377"/>
      <c r="AM47" s="377"/>
      <c r="AN47" s="374"/>
    </row>
    <row r="48" spans="2:40" ht="13.5" customHeight="1" x14ac:dyDescent="0.15">
      <c r="B48" s="244" t="s">
        <v>621</v>
      </c>
      <c r="C48" s="240">
        <v>7.5</v>
      </c>
      <c r="D48" s="240">
        <f t="shared" si="3"/>
        <v>332.1</v>
      </c>
      <c r="E48" s="240">
        <f t="shared" si="2"/>
        <v>339.6</v>
      </c>
      <c r="F48" s="371"/>
      <c r="G48" s="372"/>
      <c r="H48" s="372"/>
      <c r="I48" s="239" t="s">
        <v>680</v>
      </c>
      <c r="J48" s="241"/>
      <c r="K48" s="239" t="s">
        <v>600</v>
      </c>
      <c r="L48" s="239" t="s">
        <v>600</v>
      </c>
      <c r="M48" s="373"/>
      <c r="N48" s="374"/>
      <c r="O48" s="239"/>
      <c r="P48" s="239"/>
      <c r="Q48" s="239"/>
      <c r="R48" s="239"/>
      <c r="S48" s="239"/>
      <c r="T48" s="239"/>
      <c r="U48" s="239"/>
      <c r="V48" s="239"/>
      <c r="W48" s="239"/>
      <c r="X48" s="239"/>
      <c r="Y48" s="239"/>
      <c r="Z48" s="239"/>
      <c r="AA48" s="242"/>
      <c r="AB48" s="243"/>
      <c r="AC48" s="373"/>
      <c r="AD48" s="375"/>
      <c r="AE48" s="239"/>
      <c r="AF48" s="239"/>
      <c r="AG48" s="242"/>
      <c r="AH48" s="243"/>
      <c r="AI48" s="371"/>
      <c r="AJ48" s="372"/>
      <c r="AK48" s="376"/>
      <c r="AL48" s="377"/>
      <c r="AM48" s="377"/>
      <c r="AN48" s="374"/>
    </row>
    <row r="49" spans="2:40" ht="13.5" customHeight="1" x14ac:dyDescent="0.15">
      <c r="B49" s="244" t="s">
        <v>622</v>
      </c>
      <c r="C49" s="240">
        <v>10.1</v>
      </c>
      <c r="D49" s="240">
        <f t="shared" si="3"/>
        <v>339.6</v>
      </c>
      <c r="E49" s="240">
        <f t="shared" si="2"/>
        <v>349.70000000000005</v>
      </c>
      <c r="F49" s="371"/>
      <c r="G49" s="372"/>
      <c r="H49" s="372"/>
      <c r="I49" s="239" t="s">
        <v>680</v>
      </c>
      <c r="J49" s="241"/>
      <c r="K49" s="239"/>
      <c r="L49" s="239" t="s">
        <v>600</v>
      </c>
      <c r="M49" s="373"/>
      <c r="N49" s="374"/>
      <c r="O49" s="239" t="s">
        <v>600</v>
      </c>
      <c r="P49" s="239" t="s">
        <v>600</v>
      </c>
      <c r="Q49" s="239"/>
      <c r="R49" s="239"/>
      <c r="S49" s="239" t="s">
        <v>600</v>
      </c>
      <c r="T49" s="239"/>
      <c r="U49" s="239"/>
      <c r="V49" s="239"/>
      <c r="W49" s="239"/>
      <c r="X49" s="239"/>
      <c r="Y49" s="239"/>
      <c r="Z49" s="239"/>
      <c r="AA49" s="242"/>
      <c r="AB49" s="243"/>
      <c r="AC49" s="373"/>
      <c r="AD49" s="375"/>
      <c r="AE49" s="239"/>
      <c r="AF49" s="239"/>
      <c r="AG49" s="242"/>
      <c r="AH49" s="243"/>
      <c r="AI49" s="371"/>
      <c r="AJ49" s="372"/>
      <c r="AK49" s="376"/>
      <c r="AL49" s="377"/>
      <c r="AM49" s="377"/>
      <c r="AN49" s="374"/>
    </row>
    <row r="50" spans="2:40" ht="13.5" customHeight="1" x14ac:dyDescent="0.15">
      <c r="B50" s="244" t="s">
        <v>623</v>
      </c>
      <c r="C50" s="240">
        <v>6</v>
      </c>
      <c r="D50" s="240">
        <f t="shared" si="3"/>
        <v>349.70000000000005</v>
      </c>
      <c r="E50" s="240">
        <f t="shared" si="2"/>
        <v>355.70000000000005</v>
      </c>
      <c r="F50" s="371"/>
      <c r="G50" s="372"/>
      <c r="H50" s="372"/>
      <c r="I50" s="239" t="s">
        <v>680</v>
      </c>
      <c r="J50" s="241"/>
      <c r="K50" s="239" t="s">
        <v>600</v>
      </c>
      <c r="L50" s="239"/>
      <c r="M50" s="373"/>
      <c r="N50" s="374"/>
      <c r="O50" s="239"/>
      <c r="P50" s="239"/>
      <c r="Q50" s="239"/>
      <c r="R50" s="239"/>
      <c r="S50" s="239"/>
      <c r="T50" s="239"/>
      <c r="U50" s="239" t="s">
        <v>600</v>
      </c>
      <c r="V50" s="239"/>
      <c r="W50" s="239"/>
      <c r="X50" s="239"/>
      <c r="Y50" s="239"/>
      <c r="Z50" s="239"/>
      <c r="AA50" s="242"/>
      <c r="AB50" s="243"/>
      <c r="AC50" s="373"/>
      <c r="AD50" s="375"/>
      <c r="AE50" s="239"/>
      <c r="AF50" s="239"/>
      <c r="AG50" s="242"/>
      <c r="AH50" s="243"/>
      <c r="AI50" s="371"/>
      <c r="AJ50" s="372"/>
      <c r="AK50" s="376"/>
      <c r="AL50" s="377"/>
      <c r="AM50" s="377"/>
      <c r="AN50" s="374"/>
    </row>
    <row r="51" spans="2:40" ht="13.5" customHeight="1" x14ac:dyDescent="0.15">
      <c r="B51" s="244" t="s">
        <v>586</v>
      </c>
      <c r="C51" s="240">
        <v>2.2999999999999998</v>
      </c>
      <c r="D51" s="240">
        <f t="shared" si="3"/>
        <v>355.70000000000005</v>
      </c>
      <c r="E51" s="240">
        <f>+C51+D51</f>
        <v>358.00000000000006</v>
      </c>
      <c r="F51" s="371" t="s">
        <v>679</v>
      </c>
      <c r="G51" s="372"/>
      <c r="H51" s="372"/>
      <c r="I51" s="239" t="s">
        <v>680</v>
      </c>
      <c r="J51" s="241"/>
      <c r="K51" s="239"/>
      <c r="L51" s="239"/>
      <c r="M51" s="373"/>
      <c r="N51" s="374"/>
      <c r="O51" s="239"/>
      <c r="P51" s="239"/>
      <c r="Q51" s="239"/>
      <c r="R51" s="239"/>
      <c r="S51" s="239"/>
      <c r="T51" s="239"/>
      <c r="U51" s="239"/>
      <c r="V51" s="239"/>
      <c r="W51" s="239"/>
      <c r="X51" s="239"/>
      <c r="Y51" s="239"/>
      <c r="Z51" s="239"/>
      <c r="AA51" s="242"/>
      <c r="AB51" s="243"/>
      <c r="AC51" s="373"/>
      <c r="AD51" s="375"/>
      <c r="AE51" s="239"/>
      <c r="AF51" s="239"/>
      <c r="AG51" s="242"/>
      <c r="AH51" s="243"/>
      <c r="AI51" s="371"/>
      <c r="AJ51" s="372"/>
      <c r="AK51" s="376"/>
      <c r="AL51" s="377"/>
      <c r="AM51" s="377"/>
      <c r="AN51" s="374"/>
    </row>
    <row r="52" spans="2:40" ht="13.5" customHeight="1" x14ac:dyDescent="0.15">
      <c r="B52" s="244"/>
      <c r="C52" s="240"/>
      <c r="D52" s="240"/>
      <c r="E52" s="240"/>
      <c r="F52" s="371"/>
      <c r="G52" s="372"/>
      <c r="H52" s="372"/>
      <c r="I52" s="239"/>
      <c r="J52" s="241"/>
      <c r="K52" s="239"/>
      <c r="L52" s="239"/>
      <c r="M52" s="373"/>
      <c r="N52" s="374"/>
      <c r="O52" s="239"/>
      <c r="P52" s="239"/>
      <c r="Q52" s="239"/>
      <c r="R52" s="239"/>
      <c r="S52" s="239"/>
      <c r="T52" s="239"/>
      <c r="U52" s="239"/>
      <c r="V52" s="239"/>
      <c r="W52" s="239"/>
      <c r="X52" s="239"/>
      <c r="Y52" s="239"/>
      <c r="Z52" s="239"/>
      <c r="AA52" s="242"/>
      <c r="AB52" s="243"/>
      <c r="AC52" s="373"/>
      <c r="AD52" s="375"/>
      <c r="AE52" s="239"/>
      <c r="AF52" s="239"/>
      <c r="AG52" s="242"/>
      <c r="AH52" s="243"/>
      <c r="AI52" s="371"/>
      <c r="AJ52" s="372"/>
      <c r="AK52" s="376"/>
      <c r="AL52" s="377"/>
      <c r="AM52" s="377"/>
      <c r="AN52" s="374"/>
    </row>
    <row r="53" spans="2:40" ht="13.5" customHeight="1" x14ac:dyDescent="0.15">
      <c r="B53" s="244"/>
      <c r="C53" s="240"/>
      <c r="D53" s="240"/>
      <c r="E53" s="240"/>
      <c r="F53" s="371"/>
      <c r="G53" s="372"/>
      <c r="H53" s="372"/>
      <c r="I53" s="239"/>
      <c r="J53" s="241"/>
      <c r="K53" s="239"/>
      <c r="L53" s="239"/>
      <c r="M53" s="373"/>
      <c r="N53" s="374"/>
      <c r="O53" s="239"/>
      <c r="P53" s="239"/>
      <c r="Q53" s="239"/>
      <c r="R53" s="239"/>
      <c r="S53" s="239"/>
      <c r="T53" s="239"/>
      <c r="U53" s="239"/>
      <c r="V53" s="239"/>
      <c r="W53" s="239"/>
      <c r="X53" s="239"/>
      <c r="Y53" s="239"/>
      <c r="Z53" s="239"/>
      <c r="AA53" s="242"/>
      <c r="AB53" s="243"/>
      <c r="AC53" s="373"/>
      <c r="AD53" s="375"/>
      <c r="AE53" s="239"/>
      <c r="AF53" s="239"/>
      <c r="AG53" s="242"/>
      <c r="AH53" s="243"/>
      <c r="AI53" s="371"/>
      <c r="AJ53" s="372"/>
      <c r="AK53" s="376"/>
      <c r="AL53" s="377"/>
      <c r="AM53" s="377"/>
      <c r="AN53" s="374"/>
    </row>
    <row r="54" spans="2:40" ht="13.5" customHeight="1" x14ac:dyDescent="0.15">
      <c r="B54" s="244"/>
      <c r="C54" s="240"/>
      <c r="D54" s="240"/>
      <c r="E54" s="240"/>
      <c r="F54" s="371"/>
      <c r="G54" s="372"/>
      <c r="H54" s="372"/>
      <c r="I54" s="239"/>
      <c r="J54" s="241"/>
      <c r="K54" s="239"/>
      <c r="L54" s="239"/>
      <c r="M54" s="373"/>
      <c r="N54" s="374"/>
      <c r="O54" s="239"/>
      <c r="P54" s="239"/>
      <c r="Q54" s="239"/>
      <c r="R54" s="239"/>
      <c r="S54" s="239"/>
      <c r="T54" s="239"/>
      <c r="U54" s="239"/>
      <c r="V54" s="239"/>
      <c r="W54" s="239"/>
      <c r="X54" s="239"/>
      <c r="Y54" s="239"/>
      <c r="Z54" s="239"/>
      <c r="AA54" s="242"/>
      <c r="AB54" s="243"/>
      <c r="AC54" s="373"/>
      <c r="AD54" s="375"/>
      <c r="AE54" s="239"/>
      <c r="AF54" s="239"/>
      <c r="AG54" s="242"/>
      <c r="AH54" s="243"/>
      <c r="AI54" s="371"/>
      <c r="AJ54" s="372"/>
      <c r="AK54" s="376"/>
      <c r="AL54" s="377"/>
      <c r="AM54" s="377"/>
      <c r="AN54" s="374"/>
    </row>
    <row r="55" spans="2:40" ht="13.5" customHeight="1" x14ac:dyDescent="0.15">
      <c r="B55" s="244"/>
      <c r="C55" s="240"/>
      <c r="D55" s="240"/>
      <c r="E55" s="240"/>
      <c r="F55" s="371"/>
      <c r="G55" s="372"/>
      <c r="H55" s="372"/>
      <c r="I55" s="239"/>
      <c r="J55" s="241"/>
      <c r="K55" s="239"/>
      <c r="L55" s="239"/>
      <c r="M55" s="373"/>
      <c r="N55" s="374"/>
      <c r="O55" s="239"/>
      <c r="P55" s="239"/>
      <c r="Q55" s="239"/>
      <c r="R55" s="239"/>
      <c r="S55" s="239"/>
      <c r="T55" s="239"/>
      <c r="U55" s="239"/>
      <c r="V55" s="239"/>
      <c r="W55" s="239"/>
      <c r="X55" s="239"/>
      <c r="Y55" s="239"/>
      <c r="Z55" s="239"/>
      <c r="AA55" s="242"/>
      <c r="AB55" s="239"/>
      <c r="AC55" s="373"/>
      <c r="AD55" s="375"/>
      <c r="AE55" s="239"/>
      <c r="AF55" s="239"/>
      <c r="AG55" s="242"/>
      <c r="AH55" s="243"/>
      <c r="AI55" s="371"/>
      <c r="AJ55" s="372"/>
      <c r="AK55" s="376"/>
      <c r="AL55" s="377"/>
      <c r="AM55" s="377"/>
      <c r="AN55" s="374"/>
    </row>
    <row r="56" spans="2:40" ht="13.5" customHeight="1" x14ac:dyDescent="0.15">
      <c r="B56" s="244"/>
      <c r="C56" s="240"/>
      <c r="D56" s="240"/>
      <c r="E56" s="240"/>
      <c r="F56" s="371"/>
      <c r="G56" s="372"/>
      <c r="H56" s="372"/>
      <c r="I56" s="239"/>
      <c r="J56" s="241"/>
      <c r="K56" s="239"/>
      <c r="L56" s="239"/>
      <c r="M56" s="373"/>
      <c r="N56" s="374"/>
      <c r="O56" s="239"/>
      <c r="P56" s="239"/>
      <c r="Q56" s="239"/>
      <c r="R56" s="239"/>
      <c r="S56" s="239"/>
      <c r="T56" s="239"/>
      <c r="U56" s="239"/>
      <c r="V56" s="239"/>
      <c r="W56" s="239"/>
      <c r="X56" s="239"/>
      <c r="Y56" s="239"/>
      <c r="Z56" s="239"/>
      <c r="AA56" s="242"/>
      <c r="AB56" s="243"/>
      <c r="AC56" s="373"/>
      <c r="AD56" s="375"/>
      <c r="AE56" s="239"/>
      <c r="AF56" s="239"/>
      <c r="AG56" s="242"/>
      <c r="AH56" s="243"/>
      <c r="AI56" s="371"/>
      <c r="AJ56" s="372"/>
      <c r="AK56" s="376"/>
      <c r="AL56" s="377"/>
      <c r="AM56" s="377"/>
      <c r="AN56" s="374"/>
    </row>
    <row r="57" spans="2:40" ht="13.5" customHeight="1" x14ac:dyDescent="0.15">
      <c r="B57" s="244"/>
      <c r="C57" s="240"/>
      <c r="D57" s="240"/>
      <c r="E57" s="240"/>
      <c r="F57" s="371"/>
      <c r="G57" s="372"/>
      <c r="H57" s="372"/>
      <c r="I57" s="239"/>
      <c r="J57" s="241"/>
      <c r="K57" s="239"/>
      <c r="L57" s="239"/>
      <c r="M57" s="373"/>
      <c r="N57" s="374"/>
      <c r="O57" s="239"/>
      <c r="P57" s="239"/>
      <c r="Q57" s="239"/>
      <c r="R57" s="239"/>
      <c r="S57" s="239"/>
      <c r="T57" s="239"/>
      <c r="U57" s="239"/>
      <c r="V57" s="239"/>
      <c r="W57" s="239"/>
      <c r="X57" s="239"/>
      <c r="Y57" s="239"/>
      <c r="Z57" s="239"/>
      <c r="AA57" s="242"/>
      <c r="AB57" s="243"/>
      <c r="AC57" s="373"/>
      <c r="AD57" s="375"/>
      <c r="AE57" s="239"/>
      <c r="AF57" s="239"/>
      <c r="AG57" s="242"/>
      <c r="AH57" s="243"/>
      <c r="AI57" s="371"/>
      <c r="AJ57" s="372"/>
      <c r="AK57" s="376"/>
      <c r="AL57" s="377"/>
      <c r="AM57" s="377"/>
      <c r="AN57" s="374"/>
    </row>
    <row r="58" spans="2:40" ht="13.5" customHeight="1" x14ac:dyDescent="0.15">
      <c r="B58" s="244"/>
      <c r="C58" s="240"/>
      <c r="D58" s="240"/>
      <c r="E58" s="240"/>
      <c r="F58" s="371"/>
      <c r="G58" s="372"/>
      <c r="H58" s="372"/>
      <c r="I58" s="239"/>
      <c r="J58" s="241"/>
      <c r="K58" s="239"/>
      <c r="L58" s="239"/>
      <c r="M58" s="373"/>
      <c r="N58" s="374"/>
      <c r="O58" s="239"/>
      <c r="P58" s="239"/>
      <c r="Q58" s="239"/>
      <c r="R58" s="239"/>
      <c r="S58" s="239"/>
      <c r="T58" s="239"/>
      <c r="U58" s="239"/>
      <c r="V58" s="239"/>
      <c r="W58" s="239"/>
      <c r="X58" s="239"/>
      <c r="Y58" s="239"/>
      <c r="Z58" s="239"/>
      <c r="AA58" s="242"/>
      <c r="AB58" s="243"/>
      <c r="AC58" s="373"/>
      <c r="AD58" s="375"/>
      <c r="AE58" s="239"/>
      <c r="AF58" s="239"/>
      <c r="AG58" s="242"/>
      <c r="AH58" s="243"/>
      <c r="AI58" s="371"/>
      <c r="AJ58" s="372"/>
      <c r="AK58" s="376"/>
      <c r="AL58" s="377"/>
      <c r="AM58" s="377"/>
      <c r="AN58" s="374"/>
    </row>
    <row r="59" spans="2:40" ht="13.5" customHeight="1" x14ac:dyDescent="0.15">
      <c r="B59" s="244"/>
      <c r="C59" s="240"/>
      <c r="D59" s="240"/>
      <c r="E59" s="240"/>
      <c r="F59" s="371"/>
      <c r="G59" s="372"/>
      <c r="H59" s="372"/>
      <c r="I59" s="239"/>
      <c r="J59" s="241"/>
      <c r="K59" s="239"/>
      <c r="L59" s="239"/>
      <c r="M59" s="373"/>
      <c r="N59" s="374"/>
      <c r="O59" s="239"/>
      <c r="P59" s="239"/>
      <c r="Q59" s="239"/>
      <c r="R59" s="239"/>
      <c r="S59" s="239"/>
      <c r="T59" s="239"/>
      <c r="U59" s="239"/>
      <c r="V59" s="239"/>
      <c r="W59" s="239"/>
      <c r="X59" s="239"/>
      <c r="Y59" s="239"/>
      <c r="Z59" s="239"/>
      <c r="AA59" s="242"/>
      <c r="AB59" s="243"/>
      <c r="AC59" s="373"/>
      <c r="AD59" s="375"/>
      <c r="AE59" s="239"/>
      <c r="AF59" s="239"/>
      <c r="AG59" s="242"/>
      <c r="AH59" s="243"/>
      <c r="AI59" s="371"/>
      <c r="AJ59" s="372"/>
      <c r="AK59" s="376"/>
      <c r="AL59" s="377"/>
      <c r="AM59" s="377"/>
      <c r="AN59" s="374"/>
    </row>
    <row r="60" spans="2:40" ht="13.5" customHeight="1" x14ac:dyDescent="0.15">
      <c r="B60" s="244"/>
      <c r="C60" s="240"/>
      <c r="D60" s="240"/>
      <c r="E60" s="240"/>
      <c r="F60" s="371"/>
      <c r="G60" s="372"/>
      <c r="H60" s="372"/>
      <c r="I60" s="239"/>
      <c r="J60" s="241"/>
      <c r="K60" s="239"/>
      <c r="L60" s="239"/>
      <c r="M60" s="373"/>
      <c r="N60" s="374"/>
      <c r="O60" s="239"/>
      <c r="P60" s="239"/>
      <c r="Q60" s="239"/>
      <c r="R60" s="239"/>
      <c r="S60" s="239"/>
      <c r="T60" s="239"/>
      <c r="U60" s="239"/>
      <c r="V60" s="239"/>
      <c r="W60" s="239"/>
      <c r="X60" s="239"/>
      <c r="Y60" s="239"/>
      <c r="Z60" s="239"/>
      <c r="AA60" s="242"/>
      <c r="AB60" s="243"/>
      <c r="AC60" s="373"/>
      <c r="AD60" s="375"/>
      <c r="AE60" s="239"/>
      <c r="AF60" s="239"/>
      <c r="AG60" s="242"/>
      <c r="AH60" s="243"/>
      <c r="AI60" s="371"/>
      <c r="AJ60" s="372"/>
      <c r="AK60" s="376"/>
      <c r="AL60" s="377"/>
      <c r="AM60" s="377"/>
      <c r="AN60" s="374"/>
    </row>
    <row r="61" spans="2:40" ht="13.5" customHeight="1" x14ac:dyDescent="0.15">
      <c r="B61" s="244"/>
      <c r="C61" s="240"/>
      <c r="D61" s="240"/>
      <c r="E61" s="240"/>
      <c r="F61" s="371"/>
      <c r="G61" s="372"/>
      <c r="H61" s="372"/>
      <c r="I61" s="239"/>
      <c r="J61" s="241"/>
      <c r="K61" s="239"/>
      <c r="L61" s="239"/>
      <c r="M61" s="373"/>
      <c r="N61" s="374"/>
      <c r="O61" s="239"/>
      <c r="P61" s="239"/>
      <c r="Q61" s="239"/>
      <c r="R61" s="239"/>
      <c r="S61" s="239"/>
      <c r="T61" s="239"/>
      <c r="U61" s="239"/>
      <c r="V61" s="239"/>
      <c r="W61" s="239"/>
      <c r="X61" s="239"/>
      <c r="Y61" s="239"/>
      <c r="Z61" s="239"/>
      <c r="AA61" s="242"/>
      <c r="AB61" s="243"/>
      <c r="AC61" s="373"/>
      <c r="AD61" s="375"/>
      <c r="AE61" s="239"/>
      <c r="AF61" s="239"/>
      <c r="AG61" s="242"/>
      <c r="AH61" s="243"/>
      <c r="AI61" s="371"/>
      <c r="AJ61" s="372"/>
      <c r="AK61" s="376"/>
      <c r="AL61" s="377"/>
      <c r="AM61" s="377"/>
      <c r="AN61" s="374"/>
    </row>
    <row r="62" spans="2:40" ht="13.5" customHeight="1" x14ac:dyDescent="0.15">
      <c r="B62" s="244"/>
      <c r="C62" s="240"/>
      <c r="D62" s="240"/>
      <c r="E62" s="240"/>
      <c r="F62" s="371"/>
      <c r="G62" s="372"/>
      <c r="H62" s="372"/>
      <c r="I62" s="239"/>
      <c r="J62" s="241"/>
      <c r="K62" s="239"/>
      <c r="L62" s="239"/>
      <c r="M62" s="373"/>
      <c r="N62" s="374"/>
      <c r="O62" s="239"/>
      <c r="P62" s="239"/>
      <c r="Q62" s="239"/>
      <c r="R62" s="239"/>
      <c r="S62" s="239"/>
      <c r="T62" s="239"/>
      <c r="U62" s="239"/>
      <c r="V62" s="239"/>
      <c r="W62" s="239"/>
      <c r="X62" s="239"/>
      <c r="Y62" s="239"/>
      <c r="Z62" s="239"/>
      <c r="AA62" s="242"/>
      <c r="AB62" s="243"/>
      <c r="AC62" s="373"/>
      <c r="AD62" s="375"/>
      <c r="AE62" s="239"/>
      <c r="AF62" s="239"/>
      <c r="AG62" s="242"/>
      <c r="AH62" s="243"/>
      <c r="AI62" s="371"/>
      <c r="AJ62" s="372"/>
      <c r="AK62" s="376"/>
      <c r="AL62" s="377"/>
      <c r="AM62" s="377"/>
      <c r="AN62" s="374"/>
    </row>
    <row r="63" spans="2:40" ht="13.5" customHeight="1" x14ac:dyDescent="0.15">
      <c r="B63" s="244"/>
      <c r="C63" s="240"/>
      <c r="D63" s="240"/>
      <c r="E63" s="240"/>
      <c r="F63" s="371"/>
      <c r="G63" s="372"/>
      <c r="H63" s="372"/>
      <c r="I63" s="239"/>
      <c r="J63" s="241"/>
      <c r="K63" s="239"/>
      <c r="L63" s="239"/>
      <c r="M63" s="373"/>
      <c r="N63" s="374"/>
      <c r="O63" s="239"/>
      <c r="P63" s="239"/>
      <c r="Q63" s="239"/>
      <c r="R63" s="239"/>
      <c r="S63" s="239"/>
      <c r="T63" s="239"/>
      <c r="U63" s="239"/>
      <c r="V63" s="239"/>
      <c r="W63" s="239"/>
      <c r="X63" s="239"/>
      <c r="Y63" s="239"/>
      <c r="Z63" s="239"/>
      <c r="AA63" s="242"/>
      <c r="AB63" s="243"/>
      <c r="AC63" s="373"/>
      <c r="AD63" s="375"/>
      <c r="AE63" s="239"/>
      <c r="AF63" s="239"/>
      <c r="AG63" s="242"/>
      <c r="AH63" s="243"/>
      <c r="AI63" s="371"/>
      <c r="AJ63" s="372"/>
      <c r="AK63" s="376"/>
      <c r="AL63" s="377"/>
      <c r="AM63" s="377"/>
      <c r="AN63" s="374"/>
    </row>
    <row r="64" spans="2:40" ht="13.5" customHeight="1" x14ac:dyDescent="0.15">
      <c r="B64" s="244"/>
      <c r="C64" s="240"/>
      <c r="D64" s="240"/>
      <c r="E64" s="240"/>
      <c r="F64" s="371"/>
      <c r="G64" s="372"/>
      <c r="H64" s="372"/>
      <c r="I64" s="239"/>
      <c r="J64" s="241"/>
      <c r="K64" s="239"/>
      <c r="L64" s="239"/>
      <c r="M64" s="373"/>
      <c r="N64" s="374"/>
      <c r="O64" s="239"/>
      <c r="P64" s="239"/>
      <c r="Q64" s="239"/>
      <c r="R64" s="239"/>
      <c r="S64" s="239"/>
      <c r="T64" s="239"/>
      <c r="U64" s="239"/>
      <c r="V64" s="239"/>
      <c r="W64" s="239"/>
      <c r="X64" s="239"/>
      <c r="Y64" s="239"/>
      <c r="Z64" s="239"/>
      <c r="AA64" s="242"/>
      <c r="AB64" s="243"/>
      <c r="AC64" s="373"/>
      <c r="AD64" s="375"/>
      <c r="AE64" s="239"/>
      <c r="AF64" s="239"/>
      <c r="AG64" s="242"/>
      <c r="AH64" s="243"/>
      <c r="AI64" s="371"/>
      <c r="AJ64" s="372"/>
      <c r="AK64" s="376"/>
      <c r="AL64" s="377"/>
      <c r="AM64" s="377"/>
      <c r="AN64" s="374"/>
    </row>
    <row r="65" spans="2:40" ht="13.5" customHeight="1" x14ac:dyDescent="0.15">
      <c r="B65" s="244"/>
      <c r="C65" s="240"/>
      <c r="D65" s="240"/>
      <c r="E65" s="240"/>
      <c r="F65" s="371"/>
      <c r="G65" s="372"/>
      <c r="H65" s="372"/>
      <c r="I65" s="239"/>
      <c r="J65" s="241"/>
      <c r="K65" s="239"/>
      <c r="L65" s="239"/>
      <c r="M65" s="373"/>
      <c r="N65" s="374"/>
      <c r="O65" s="239"/>
      <c r="P65" s="239"/>
      <c r="Q65" s="239"/>
      <c r="R65" s="239"/>
      <c r="S65" s="239"/>
      <c r="T65" s="239"/>
      <c r="U65" s="239"/>
      <c r="V65" s="239"/>
      <c r="W65" s="239"/>
      <c r="X65" s="239"/>
      <c r="Y65" s="239"/>
      <c r="Z65" s="239"/>
      <c r="AA65" s="242"/>
      <c r="AB65" s="243"/>
      <c r="AC65" s="373"/>
      <c r="AD65" s="375"/>
      <c r="AE65" s="239"/>
      <c r="AF65" s="239"/>
      <c r="AG65" s="242"/>
      <c r="AH65" s="243"/>
      <c r="AI65" s="371"/>
      <c r="AJ65" s="372"/>
      <c r="AK65" s="376"/>
      <c r="AL65" s="377"/>
      <c r="AM65" s="377"/>
      <c r="AN65" s="374"/>
    </row>
    <row r="66" spans="2:40" ht="13.5" customHeight="1" x14ac:dyDescent="0.15">
      <c r="B66" s="244"/>
      <c r="C66" s="240"/>
      <c r="D66" s="240"/>
      <c r="E66" s="240"/>
      <c r="F66" s="371"/>
      <c r="G66" s="372"/>
      <c r="H66" s="372"/>
      <c r="I66" s="239"/>
      <c r="J66" s="241"/>
      <c r="K66" s="239"/>
      <c r="L66" s="239"/>
      <c r="M66" s="373"/>
      <c r="N66" s="374"/>
      <c r="O66" s="239"/>
      <c r="P66" s="239"/>
      <c r="Q66" s="239"/>
      <c r="R66" s="239"/>
      <c r="S66" s="239"/>
      <c r="T66" s="239"/>
      <c r="U66" s="239"/>
      <c r="V66" s="239"/>
      <c r="W66" s="239"/>
      <c r="X66" s="239"/>
      <c r="Y66" s="239"/>
      <c r="Z66" s="239"/>
      <c r="AA66" s="242"/>
      <c r="AB66" s="243"/>
      <c r="AC66" s="373"/>
      <c r="AD66" s="375"/>
      <c r="AE66" s="239"/>
      <c r="AF66" s="239"/>
      <c r="AG66" s="242"/>
      <c r="AH66" s="243"/>
      <c r="AI66" s="371"/>
      <c r="AJ66" s="372"/>
      <c r="AK66" s="376"/>
      <c r="AL66" s="377"/>
      <c r="AM66" s="377"/>
      <c r="AN66" s="374"/>
    </row>
    <row r="67" spans="2:40" ht="13.5" customHeight="1" x14ac:dyDescent="0.15">
      <c r="B67" s="244"/>
      <c r="C67" s="240"/>
      <c r="D67" s="240"/>
      <c r="E67" s="240"/>
      <c r="F67" s="371"/>
      <c r="G67" s="372"/>
      <c r="H67" s="372"/>
      <c r="I67" s="239"/>
      <c r="J67" s="241"/>
      <c r="K67" s="239"/>
      <c r="L67" s="239"/>
      <c r="M67" s="373"/>
      <c r="N67" s="374"/>
      <c r="O67" s="239"/>
      <c r="P67" s="239"/>
      <c r="Q67" s="239"/>
      <c r="R67" s="239"/>
      <c r="S67" s="239"/>
      <c r="T67" s="239"/>
      <c r="U67" s="239"/>
      <c r="V67" s="239"/>
      <c r="W67" s="239"/>
      <c r="X67" s="239"/>
      <c r="Y67" s="239"/>
      <c r="Z67" s="239"/>
      <c r="AA67" s="242"/>
      <c r="AB67" s="243"/>
      <c r="AC67" s="373"/>
      <c r="AD67" s="375"/>
      <c r="AE67" s="239"/>
      <c r="AF67" s="239"/>
      <c r="AG67" s="242"/>
      <c r="AH67" s="243"/>
      <c r="AI67" s="371"/>
      <c r="AJ67" s="372"/>
      <c r="AK67" s="376"/>
      <c r="AL67" s="377"/>
      <c r="AM67" s="377"/>
      <c r="AN67" s="374"/>
    </row>
    <row r="68" spans="2:40" ht="13.5" customHeight="1" x14ac:dyDescent="0.15">
      <c r="B68" s="244"/>
      <c r="C68" s="240"/>
      <c r="D68" s="240"/>
      <c r="E68" s="240"/>
      <c r="F68" s="371"/>
      <c r="G68" s="372"/>
      <c r="H68" s="372"/>
      <c r="I68" s="239"/>
      <c r="J68" s="241"/>
      <c r="K68" s="239"/>
      <c r="L68" s="239"/>
      <c r="M68" s="373"/>
      <c r="N68" s="374"/>
      <c r="O68" s="239"/>
      <c r="P68" s="239"/>
      <c r="Q68" s="239"/>
      <c r="R68" s="239"/>
      <c r="S68" s="239"/>
      <c r="T68" s="239"/>
      <c r="U68" s="239"/>
      <c r="V68" s="239"/>
      <c r="W68" s="239"/>
      <c r="X68" s="239"/>
      <c r="Y68" s="239"/>
      <c r="Z68" s="239"/>
      <c r="AA68" s="242"/>
      <c r="AB68" s="243"/>
      <c r="AC68" s="373"/>
      <c r="AD68" s="375"/>
      <c r="AE68" s="239"/>
      <c r="AF68" s="239"/>
      <c r="AG68" s="242"/>
      <c r="AH68" s="243"/>
      <c r="AI68" s="371"/>
      <c r="AJ68" s="372"/>
      <c r="AK68" s="376"/>
      <c r="AL68" s="377"/>
      <c r="AM68" s="377"/>
      <c r="AN68" s="374"/>
    </row>
    <row r="69" spans="2:40" ht="13.5" customHeight="1" x14ac:dyDescent="0.15">
      <c r="B69" s="244"/>
      <c r="C69" s="240"/>
      <c r="D69" s="240"/>
      <c r="E69" s="240"/>
      <c r="F69" s="371"/>
      <c r="G69" s="372"/>
      <c r="H69" s="372"/>
      <c r="I69" s="239"/>
      <c r="J69" s="241"/>
      <c r="K69" s="239"/>
      <c r="L69" s="239"/>
      <c r="M69" s="373"/>
      <c r="N69" s="374"/>
      <c r="O69" s="239"/>
      <c r="P69" s="239"/>
      <c r="Q69" s="239"/>
      <c r="R69" s="239"/>
      <c r="S69" s="239"/>
      <c r="T69" s="239"/>
      <c r="U69" s="239"/>
      <c r="V69" s="239"/>
      <c r="W69" s="239"/>
      <c r="X69" s="239"/>
      <c r="Y69" s="239"/>
      <c r="Z69" s="239"/>
      <c r="AA69" s="242"/>
      <c r="AB69" s="243"/>
      <c r="AC69" s="373"/>
      <c r="AD69" s="375"/>
      <c r="AE69" s="239"/>
      <c r="AF69" s="239"/>
      <c r="AG69" s="242"/>
      <c r="AH69" s="243"/>
      <c r="AI69" s="371"/>
      <c r="AJ69" s="372"/>
      <c r="AK69" s="376"/>
      <c r="AL69" s="377"/>
      <c r="AM69" s="377"/>
      <c r="AN69" s="374"/>
    </row>
    <row r="70" spans="2:40" ht="13.5" customHeight="1" x14ac:dyDescent="0.15">
      <c r="B70" s="244"/>
      <c r="C70" s="240"/>
      <c r="D70" s="240"/>
      <c r="E70" s="240"/>
      <c r="F70" s="371"/>
      <c r="G70" s="372"/>
      <c r="H70" s="372"/>
      <c r="I70" s="239"/>
      <c r="J70" s="241"/>
      <c r="K70" s="239"/>
      <c r="L70" s="239"/>
      <c r="M70" s="373"/>
      <c r="N70" s="374"/>
      <c r="O70" s="239"/>
      <c r="P70" s="239"/>
      <c r="Q70" s="239"/>
      <c r="R70" s="239"/>
      <c r="S70" s="239"/>
      <c r="T70" s="239"/>
      <c r="U70" s="239"/>
      <c r="V70" s="239"/>
      <c r="W70" s="239"/>
      <c r="X70" s="239"/>
      <c r="Y70" s="239"/>
      <c r="Z70" s="239"/>
      <c r="AA70" s="242"/>
      <c r="AB70" s="239"/>
      <c r="AC70" s="373"/>
      <c r="AD70" s="375"/>
      <c r="AE70" s="239"/>
      <c r="AF70" s="239"/>
      <c r="AG70" s="242"/>
      <c r="AH70" s="243"/>
      <c r="AI70" s="371"/>
      <c r="AJ70" s="372"/>
      <c r="AK70" s="376"/>
      <c r="AL70" s="377"/>
      <c r="AM70" s="377"/>
      <c r="AN70" s="374"/>
    </row>
    <row r="71" spans="2:40" ht="13.5" customHeight="1" x14ac:dyDescent="0.15">
      <c r="B71" s="244"/>
      <c r="C71" s="240"/>
      <c r="D71" s="240"/>
      <c r="E71" s="240"/>
      <c r="F71" s="371"/>
      <c r="G71" s="372"/>
      <c r="H71" s="372"/>
      <c r="I71" s="239"/>
      <c r="J71" s="241"/>
      <c r="K71" s="239"/>
      <c r="L71" s="239"/>
      <c r="M71" s="373"/>
      <c r="N71" s="374"/>
      <c r="O71" s="239"/>
      <c r="P71" s="239"/>
      <c r="Q71" s="239"/>
      <c r="R71" s="239"/>
      <c r="S71" s="239"/>
      <c r="T71" s="239"/>
      <c r="U71" s="239"/>
      <c r="V71" s="239"/>
      <c r="W71" s="239"/>
      <c r="X71" s="239"/>
      <c r="Y71" s="239"/>
      <c r="Z71" s="239"/>
      <c r="AA71" s="242"/>
      <c r="AB71" s="243"/>
      <c r="AC71" s="373"/>
      <c r="AD71" s="375"/>
      <c r="AE71" s="239"/>
      <c r="AF71" s="239"/>
      <c r="AG71" s="242"/>
      <c r="AH71" s="243"/>
      <c r="AI71" s="371"/>
      <c r="AJ71" s="372"/>
      <c r="AK71" s="376"/>
      <c r="AL71" s="377"/>
      <c r="AM71" s="377"/>
      <c r="AN71" s="374"/>
    </row>
    <row r="72" spans="2:40" ht="13.5" customHeight="1" x14ac:dyDescent="0.15">
      <c r="B72" s="244"/>
      <c r="C72" s="240"/>
      <c r="D72" s="240"/>
      <c r="E72" s="240"/>
      <c r="F72" s="371"/>
      <c r="G72" s="372"/>
      <c r="H72" s="372"/>
      <c r="I72" s="239"/>
      <c r="J72" s="241"/>
      <c r="K72" s="239"/>
      <c r="L72" s="239"/>
      <c r="M72" s="373"/>
      <c r="N72" s="374"/>
      <c r="O72" s="239"/>
      <c r="P72" s="239"/>
      <c r="Q72" s="239"/>
      <c r="R72" s="239"/>
      <c r="S72" s="239"/>
      <c r="T72" s="239"/>
      <c r="U72" s="239"/>
      <c r="V72" s="239"/>
      <c r="W72" s="239"/>
      <c r="X72" s="239"/>
      <c r="Y72" s="239"/>
      <c r="Z72" s="239"/>
      <c r="AA72" s="242"/>
      <c r="AB72" s="243"/>
      <c r="AC72" s="373"/>
      <c r="AD72" s="375"/>
      <c r="AE72" s="239"/>
      <c r="AF72" s="239"/>
      <c r="AG72" s="242"/>
      <c r="AH72" s="243"/>
      <c r="AI72" s="371"/>
      <c r="AJ72" s="372"/>
      <c r="AK72" s="376"/>
      <c r="AL72" s="377"/>
      <c r="AM72" s="377"/>
      <c r="AN72" s="374"/>
    </row>
    <row r="73" spans="2:40" ht="13.5" customHeight="1" x14ac:dyDescent="0.15">
      <c r="B73" s="244"/>
      <c r="C73" s="240"/>
      <c r="D73" s="240"/>
      <c r="E73" s="240"/>
      <c r="F73" s="371"/>
      <c r="G73" s="372"/>
      <c r="H73" s="372"/>
      <c r="I73" s="239"/>
      <c r="J73" s="241"/>
      <c r="K73" s="239"/>
      <c r="L73" s="239"/>
      <c r="M73" s="373"/>
      <c r="N73" s="374"/>
      <c r="O73" s="239"/>
      <c r="P73" s="239"/>
      <c r="Q73" s="239"/>
      <c r="R73" s="239"/>
      <c r="S73" s="239"/>
      <c r="T73" s="239"/>
      <c r="U73" s="239"/>
      <c r="V73" s="239"/>
      <c r="W73" s="239"/>
      <c r="X73" s="239"/>
      <c r="Y73" s="239"/>
      <c r="Z73" s="239"/>
      <c r="AA73" s="242"/>
      <c r="AB73" s="243"/>
      <c r="AC73" s="373"/>
      <c r="AD73" s="375"/>
      <c r="AE73" s="239"/>
      <c r="AF73" s="239"/>
      <c r="AG73" s="242"/>
      <c r="AH73" s="243"/>
      <c r="AI73" s="371"/>
      <c r="AJ73" s="372"/>
      <c r="AK73" s="376"/>
      <c r="AL73" s="377"/>
      <c r="AM73" s="377"/>
      <c r="AN73" s="374"/>
    </row>
    <row r="74" spans="2:40" ht="13.5" customHeight="1" x14ac:dyDescent="0.15">
      <c r="B74" s="244"/>
      <c r="C74" s="240"/>
      <c r="D74" s="240"/>
      <c r="E74" s="240"/>
      <c r="F74" s="371"/>
      <c r="G74" s="372"/>
      <c r="H74" s="372"/>
      <c r="I74" s="239"/>
      <c r="J74" s="241"/>
      <c r="K74" s="239"/>
      <c r="L74" s="239"/>
      <c r="M74" s="373"/>
      <c r="N74" s="374"/>
      <c r="O74" s="239"/>
      <c r="P74" s="239"/>
      <c r="Q74" s="239"/>
      <c r="R74" s="239"/>
      <c r="S74" s="239"/>
      <c r="T74" s="239"/>
      <c r="U74" s="239"/>
      <c r="V74" s="239"/>
      <c r="W74" s="239"/>
      <c r="X74" s="239"/>
      <c r="Y74" s="239"/>
      <c r="Z74" s="239"/>
      <c r="AA74" s="242"/>
      <c r="AB74" s="243"/>
      <c r="AC74" s="373"/>
      <c r="AD74" s="375"/>
      <c r="AE74" s="239"/>
      <c r="AF74" s="239"/>
      <c r="AG74" s="242"/>
      <c r="AH74" s="243"/>
      <c r="AI74" s="371"/>
      <c r="AJ74" s="372"/>
      <c r="AK74" s="376"/>
      <c r="AL74" s="377"/>
      <c r="AM74" s="377"/>
      <c r="AN74" s="374"/>
    </row>
    <row r="75" spans="2:40" ht="13.5" customHeight="1" x14ac:dyDescent="0.15">
      <c r="B75" s="244"/>
      <c r="C75" s="240"/>
      <c r="D75" s="240"/>
      <c r="E75" s="240"/>
      <c r="F75" s="371"/>
      <c r="G75" s="372"/>
      <c r="H75" s="372"/>
      <c r="I75" s="239"/>
      <c r="J75" s="241"/>
      <c r="K75" s="239"/>
      <c r="L75" s="239"/>
      <c r="M75" s="373"/>
      <c r="N75" s="374"/>
      <c r="O75" s="239"/>
      <c r="P75" s="239"/>
      <c r="Q75" s="239"/>
      <c r="R75" s="239"/>
      <c r="S75" s="239"/>
      <c r="T75" s="239"/>
      <c r="U75" s="239"/>
      <c r="V75" s="239"/>
      <c r="W75" s="239"/>
      <c r="X75" s="239"/>
      <c r="Y75" s="239"/>
      <c r="Z75" s="239"/>
      <c r="AA75" s="242"/>
      <c r="AB75" s="243"/>
      <c r="AC75" s="373"/>
      <c r="AD75" s="375"/>
      <c r="AE75" s="239"/>
      <c r="AF75" s="239"/>
      <c r="AG75" s="242"/>
      <c r="AH75" s="243"/>
      <c r="AI75" s="371"/>
      <c r="AJ75" s="372"/>
      <c r="AK75" s="376"/>
      <c r="AL75" s="377"/>
      <c r="AM75" s="377"/>
      <c r="AN75" s="374"/>
    </row>
    <row r="76" spans="2:40" ht="13.5" customHeight="1" x14ac:dyDescent="0.15">
      <c r="B76" s="244"/>
      <c r="C76" s="240"/>
      <c r="D76" s="240"/>
      <c r="E76" s="240"/>
      <c r="F76" s="371"/>
      <c r="G76" s="372"/>
      <c r="H76" s="372"/>
      <c r="I76" s="239"/>
      <c r="J76" s="241"/>
      <c r="K76" s="239"/>
      <c r="L76" s="239"/>
      <c r="M76" s="373"/>
      <c r="N76" s="374"/>
      <c r="O76" s="239"/>
      <c r="P76" s="239"/>
      <c r="Q76" s="239"/>
      <c r="R76" s="239"/>
      <c r="S76" s="239"/>
      <c r="T76" s="239"/>
      <c r="U76" s="239"/>
      <c r="V76" s="239"/>
      <c r="W76" s="239"/>
      <c r="X76" s="239"/>
      <c r="Y76" s="239"/>
      <c r="Z76" s="239"/>
      <c r="AA76" s="242"/>
      <c r="AB76" s="243"/>
      <c r="AC76" s="373"/>
      <c r="AD76" s="375"/>
      <c r="AE76" s="239"/>
      <c r="AF76" s="239"/>
      <c r="AG76" s="242"/>
      <c r="AH76" s="243"/>
      <c r="AI76" s="371"/>
      <c r="AJ76" s="372"/>
      <c r="AK76" s="376"/>
      <c r="AL76" s="377"/>
      <c r="AM76" s="377"/>
      <c r="AN76" s="374"/>
    </row>
    <row r="77" spans="2:40" ht="13.5" customHeight="1" x14ac:dyDescent="0.15">
      <c r="B77" s="244"/>
      <c r="C77" s="240"/>
      <c r="D77" s="240"/>
      <c r="E77" s="240"/>
      <c r="F77" s="371"/>
      <c r="G77" s="372"/>
      <c r="H77" s="372"/>
      <c r="I77" s="239"/>
      <c r="J77" s="241"/>
      <c r="K77" s="239"/>
      <c r="L77" s="239"/>
      <c r="M77" s="373"/>
      <c r="N77" s="374"/>
      <c r="O77" s="239"/>
      <c r="P77" s="239"/>
      <c r="Q77" s="239"/>
      <c r="R77" s="239"/>
      <c r="S77" s="239"/>
      <c r="T77" s="239"/>
      <c r="U77" s="239"/>
      <c r="V77" s="239"/>
      <c r="W77" s="239"/>
      <c r="X77" s="239"/>
      <c r="Y77" s="239"/>
      <c r="Z77" s="239"/>
      <c r="AA77" s="242"/>
      <c r="AB77" s="239"/>
      <c r="AC77" s="373"/>
      <c r="AD77" s="375"/>
      <c r="AE77" s="239"/>
      <c r="AF77" s="239"/>
      <c r="AG77" s="242"/>
      <c r="AH77" s="243"/>
      <c r="AI77" s="371"/>
      <c r="AJ77" s="372"/>
      <c r="AK77" s="376"/>
      <c r="AL77" s="377"/>
      <c r="AM77" s="377"/>
      <c r="AN77" s="374"/>
    </row>
    <row r="78" spans="2:40" ht="13.5" customHeight="1" x14ac:dyDescent="0.15">
      <c r="B78" s="244"/>
      <c r="C78" s="240"/>
      <c r="D78" s="240"/>
      <c r="E78" s="240"/>
      <c r="F78" s="371"/>
      <c r="G78" s="372"/>
      <c r="H78" s="372"/>
      <c r="I78" s="239"/>
      <c r="J78" s="241"/>
      <c r="K78" s="239"/>
      <c r="L78" s="239"/>
      <c r="M78" s="373"/>
      <c r="N78" s="374"/>
      <c r="O78" s="239"/>
      <c r="P78" s="239"/>
      <c r="Q78" s="239"/>
      <c r="R78" s="239"/>
      <c r="S78" s="239"/>
      <c r="T78" s="239"/>
      <c r="U78" s="239"/>
      <c r="V78" s="239"/>
      <c r="W78" s="239"/>
      <c r="X78" s="239"/>
      <c r="Y78" s="239"/>
      <c r="Z78" s="239"/>
      <c r="AA78" s="242"/>
      <c r="AB78" s="243"/>
      <c r="AC78" s="373"/>
      <c r="AD78" s="375"/>
      <c r="AE78" s="239"/>
      <c r="AF78" s="239"/>
      <c r="AG78" s="242"/>
      <c r="AH78" s="243"/>
      <c r="AI78" s="371"/>
      <c r="AJ78" s="372"/>
      <c r="AK78" s="376"/>
      <c r="AL78" s="377"/>
      <c r="AM78" s="377"/>
      <c r="AN78" s="374"/>
    </row>
    <row r="79" spans="2:40" ht="13.5" customHeight="1" x14ac:dyDescent="0.15">
      <c r="B79" s="244"/>
      <c r="C79" s="240"/>
      <c r="D79" s="240"/>
      <c r="E79" s="240"/>
      <c r="F79" s="371"/>
      <c r="G79" s="372"/>
      <c r="H79" s="372"/>
      <c r="I79" s="239"/>
      <c r="J79" s="241"/>
      <c r="K79" s="239"/>
      <c r="L79" s="239"/>
      <c r="M79" s="373"/>
      <c r="N79" s="374"/>
      <c r="O79" s="239"/>
      <c r="P79" s="239"/>
      <c r="Q79" s="239"/>
      <c r="R79" s="239"/>
      <c r="S79" s="239"/>
      <c r="T79" s="239"/>
      <c r="U79" s="239"/>
      <c r="V79" s="239"/>
      <c r="W79" s="239"/>
      <c r="X79" s="239"/>
      <c r="Y79" s="239"/>
      <c r="Z79" s="239"/>
      <c r="AA79" s="242"/>
      <c r="AB79" s="243"/>
      <c r="AC79" s="373"/>
      <c r="AD79" s="375"/>
      <c r="AE79" s="239"/>
      <c r="AF79" s="239"/>
      <c r="AG79" s="242"/>
      <c r="AH79" s="243"/>
      <c r="AI79" s="371"/>
      <c r="AJ79" s="372"/>
      <c r="AK79" s="376"/>
      <c r="AL79" s="377"/>
      <c r="AM79" s="377"/>
      <c r="AN79" s="374"/>
    </row>
    <row r="80" spans="2:40" ht="13.5" customHeight="1" x14ac:dyDescent="0.15">
      <c r="B80" s="244"/>
      <c r="C80" s="240"/>
      <c r="D80" s="240"/>
      <c r="E80" s="240"/>
      <c r="F80" s="371"/>
      <c r="G80" s="372"/>
      <c r="H80" s="372"/>
      <c r="I80" s="239"/>
      <c r="J80" s="241"/>
      <c r="K80" s="239"/>
      <c r="L80" s="239"/>
      <c r="M80" s="373"/>
      <c r="N80" s="374"/>
      <c r="O80" s="239"/>
      <c r="P80" s="239"/>
      <c r="Q80" s="239"/>
      <c r="R80" s="239"/>
      <c r="S80" s="239"/>
      <c r="T80" s="239"/>
      <c r="U80" s="239"/>
      <c r="V80" s="239"/>
      <c r="W80" s="239"/>
      <c r="X80" s="239"/>
      <c r="Y80" s="239"/>
      <c r="Z80" s="239"/>
      <c r="AA80" s="242"/>
      <c r="AB80" s="243"/>
      <c r="AC80" s="373"/>
      <c r="AD80" s="375"/>
      <c r="AE80" s="239"/>
      <c r="AF80" s="239"/>
      <c r="AG80" s="242"/>
      <c r="AH80" s="243"/>
      <c r="AI80" s="371"/>
      <c r="AJ80" s="372"/>
      <c r="AK80" s="376"/>
      <c r="AL80" s="377"/>
      <c r="AM80" s="377"/>
      <c r="AN80" s="374"/>
    </row>
    <row r="81" spans="2:40" ht="13.5" customHeight="1" x14ac:dyDescent="0.15">
      <c r="B81" s="244"/>
      <c r="C81" s="240"/>
      <c r="D81" s="240"/>
      <c r="E81" s="240"/>
      <c r="F81" s="371"/>
      <c r="G81" s="372"/>
      <c r="H81" s="372"/>
      <c r="I81" s="239"/>
      <c r="J81" s="241"/>
      <c r="K81" s="239"/>
      <c r="L81" s="239"/>
      <c r="M81" s="373"/>
      <c r="N81" s="374"/>
      <c r="O81" s="239"/>
      <c r="P81" s="239"/>
      <c r="Q81" s="239"/>
      <c r="R81" s="239"/>
      <c r="S81" s="239"/>
      <c r="T81" s="239"/>
      <c r="U81" s="239"/>
      <c r="V81" s="239"/>
      <c r="W81" s="239"/>
      <c r="X81" s="239"/>
      <c r="Y81" s="239"/>
      <c r="Z81" s="239"/>
      <c r="AA81" s="242"/>
      <c r="AB81" s="243"/>
      <c r="AC81" s="373"/>
      <c r="AD81" s="375"/>
      <c r="AE81" s="239"/>
      <c r="AF81" s="239"/>
      <c r="AG81" s="242"/>
      <c r="AH81" s="243"/>
      <c r="AI81" s="371"/>
      <c r="AJ81" s="372"/>
      <c r="AK81" s="376"/>
      <c r="AL81" s="377"/>
      <c r="AM81" s="377"/>
      <c r="AN81" s="374"/>
    </row>
    <row r="82" spans="2:40" ht="13.5" customHeight="1" x14ac:dyDescent="0.15">
      <c r="B82" s="244"/>
      <c r="C82" s="240"/>
      <c r="D82" s="240"/>
      <c r="E82" s="240"/>
      <c r="F82" s="371"/>
      <c r="G82" s="372"/>
      <c r="H82" s="372"/>
      <c r="I82" s="239"/>
      <c r="J82" s="241"/>
      <c r="K82" s="239"/>
      <c r="L82" s="239"/>
      <c r="M82" s="373"/>
      <c r="N82" s="374"/>
      <c r="O82" s="239"/>
      <c r="P82" s="239"/>
      <c r="Q82" s="239"/>
      <c r="R82" s="239"/>
      <c r="S82" s="239"/>
      <c r="T82" s="239"/>
      <c r="U82" s="239"/>
      <c r="V82" s="239"/>
      <c r="W82" s="239"/>
      <c r="X82" s="239"/>
      <c r="Y82" s="239"/>
      <c r="Z82" s="239"/>
      <c r="AA82" s="242"/>
      <c r="AB82" s="243"/>
      <c r="AC82" s="373"/>
      <c r="AD82" s="375"/>
      <c r="AE82" s="239"/>
      <c r="AF82" s="239"/>
      <c r="AG82" s="242"/>
      <c r="AH82" s="243"/>
      <c r="AI82" s="371"/>
      <c r="AJ82" s="372"/>
      <c r="AK82" s="376"/>
      <c r="AL82" s="377"/>
      <c r="AM82" s="377"/>
      <c r="AN82" s="374"/>
    </row>
    <row r="83" spans="2:40" ht="13.5" customHeight="1" x14ac:dyDescent="0.15">
      <c r="B83" s="244"/>
      <c r="C83" s="240"/>
      <c r="D83" s="240"/>
      <c r="E83" s="240"/>
      <c r="F83" s="371"/>
      <c r="G83" s="372"/>
      <c r="H83" s="372"/>
      <c r="I83" s="239"/>
      <c r="J83" s="241"/>
      <c r="K83" s="239"/>
      <c r="L83" s="239"/>
      <c r="M83" s="373"/>
      <c r="N83" s="374"/>
      <c r="O83" s="239"/>
      <c r="P83" s="239"/>
      <c r="Q83" s="239"/>
      <c r="R83" s="239"/>
      <c r="S83" s="239"/>
      <c r="T83" s="239"/>
      <c r="U83" s="239"/>
      <c r="V83" s="239"/>
      <c r="W83" s="239"/>
      <c r="X83" s="239"/>
      <c r="Y83" s="239"/>
      <c r="Z83" s="239"/>
      <c r="AA83" s="242"/>
      <c r="AB83" s="243"/>
      <c r="AC83" s="373"/>
      <c r="AD83" s="375"/>
      <c r="AE83" s="239"/>
      <c r="AF83" s="239"/>
      <c r="AG83" s="242"/>
      <c r="AH83" s="243"/>
      <c r="AI83" s="371"/>
      <c r="AJ83" s="372"/>
      <c r="AK83" s="376"/>
      <c r="AL83" s="377"/>
      <c r="AM83" s="377"/>
      <c r="AN83" s="374"/>
    </row>
    <row r="84" spans="2:40" ht="13.5" customHeight="1" x14ac:dyDescent="0.15">
      <c r="B84" s="244"/>
      <c r="C84" s="240"/>
      <c r="D84" s="240"/>
      <c r="E84" s="240"/>
      <c r="F84" s="371"/>
      <c r="G84" s="372"/>
      <c r="H84" s="372"/>
      <c r="I84" s="239"/>
      <c r="J84" s="241"/>
      <c r="K84" s="239"/>
      <c r="L84" s="239"/>
      <c r="M84" s="373"/>
      <c r="N84" s="374"/>
      <c r="O84" s="239"/>
      <c r="P84" s="239"/>
      <c r="Q84" s="239"/>
      <c r="R84" s="239"/>
      <c r="S84" s="239"/>
      <c r="T84" s="239"/>
      <c r="U84" s="239"/>
      <c r="V84" s="239"/>
      <c r="W84" s="239"/>
      <c r="X84" s="239"/>
      <c r="Y84" s="239"/>
      <c r="Z84" s="239"/>
      <c r="AA84" s="242"/>
      <c r="AB84" s="243"/>
      <c r="AC84" s="373"/>
      <c r="AD84" s="375"/>
      <c r="AE84" s="239"/>
      <c r="AF84" s="239"/>
      <c r="AG84" s="242"/>
      <c r="AH84" s="243"/>
      <c r="AI84" s="371"/>
      <c r="AJ84" s="372"/>
      <c r="AK84" s="376"/>
      <c r="AL84" s="377"/>
      <c r="AM84" s="377"/>
      <c r="AN84" s="374"/>
    </row>
    <row r="85" spans="2:40" ht="13.5" customHeight="1" x14ac:dyDescent="0.15">
      <c r="B85" s="244"/>
      <c r="C85" s="240"/>
      <c r="D85" s="240"/>
      <c r="E85" s="240"/>
      <c r="F85" s="371"/>
      <c r="G85" s="372"/>
      <c r="H85" s="372"/>
      <c r="I85" s="239"/>
      <c r="J85" s="241"/>
      <c r="K85" s="239"/>
      <c r="L85" s="239"/>
      <c r="M85" s="373"/>
      <c r="N85" s="374"/>
      <c r="O85" s="239"/>
      <c r="P85" s="239"/>
      <c r="Q85" s="239"/>
      <c r="R85" s="239"/>
      <c r="S85" s="239"/>
      <c r="T85" s="239"/>
      <c r="U85" s="239"/>
      <c r="V85" s="239"/>
      <c r="W85" s="239"/>
      <c r="X85" s="239"/>
      <c r="Y85" s="239"/>
      <c r="Z85" s="239"/>
      <c r="AA85" s="242"/>
      <c r="AB85" s="243"/>
      <c r="AC85" s="373"/>
      <c r="AD85" s="375"/>
      <c r="AE85" s="239"/>
      <c r="AF85" s="239"/>
      <c r="AG85" s="242"/>
      <c r="AH85" s="243"/>
      <c r="AI85" s="371"/>
      <c r="AJ85" s="372"/>
      <c r="AK85" s="376"/>
      <c r="AL85" s="377"/>
      <c r="AM85" s="377"/>
      <c r="AN85" s="374"/>
    </row>
    <row r="86" spans="2:40" ht="13.5" customHeight="1" x14ac:dyDescent="0.15">
      <c r="B86" s="244"/>
      <c r="C86" s="240"/>
      <c r="D86" s="240"/>
      <c r="E86" s="240"/>
      <c r="F86" s="371"/>
      <c r="G86" s="372"/>
      <c r="H86" s="372"/>
      <c r="I86" s="239"/>
      <c r="J86" s="241"/>
      <c r="K86" s="239"/>
      <c r="L86" s="239"/>
      <c r="M86" s="373"/>
      <c r="N86" s="374"/>
      <c r="O86" s="239"/>
      <c r="P86" s="239"/>
      <c r="Q86" s="239"/>
      <c r="R86" s="239"/>
      <c r="S86" s="239"/>
      <c r="T86" s="239"/>
      <c r="U86" s="239"/>
      <c r="V86" s="239"/>
      <c r="W86" s="239"/>
      <c r="X86" s="239"/>
      <c r="Y86" s="239"/>
      <c r="Z86" s="239"/>
      <c r="AA86" s="242"/>
      <c r="AB86" s="243"/>
      <c r="AC86" s="373"/>
      <c r="AD86" s="375"/>
      <c r="AE86" s="239"/>
      <c r="AF86" s="239"/>
      <c r="AG86" s="242"/>
      <c r="AH86" s="243"/>
      <c r="AI86" s="371"/>
      <c r="AJ86" s="372"/>
      <c r="AK86" s="376"/>
      <c r="AL86" s="377"/>
      <c r="AM86" s="377"/>
      <c r="AN86" s="374"/>
    </row>
    <row r="87" spans="2:40" ht="13.5" customHeight="1" x14ac:dyDescent="0.15">
      <c r="B87" s="244"/>
      <c r="C87" s="240"/>
      <c r="D87" s="240"/>
      <c r="E87" s="240"/>
      <c r="F87" s="371"/>
      <c r="G87" s="372"/>
      <c r="H87" s="372"/>
      <c r="I87" s="239"/>
      <c r="J87" s="241"/>
      <c r="K87" s="239"/>
      <c r="L87" s="239"/>
      <c r="M87" s="373"/>
      <c r="N87" s="374"/>
      <c r="O87" s="239"/>
      <c r="P87" s="239"/>
      <c r="Q87" s="239"/>
      <c r="R87" s="239"/>
      <c r="S87" s="239"/>
      <c r="T87" s="239"/>
      <c r="U87" s="239"/>
      <c r="V87" s="239"/>
      <c r="W87" s="239"/>
      <c r="X87" s="239"/>
      <c r="Y87" s="239"/>
      <c r="Z87" s="239"/>
      <c r="AA87" s="242"/>
      <c r="AB87" s="243"/>
      <c r="AC87" s="373"/>
      <c r="AD87" s="375"/>
      <c r="AE87" s="239"/>
      <c r="AF87" s="239"/>
      <c r="AG87" s="242"/>
      <c r="AH87" s="243"/>
      <c r="AI87" s="371"/>
      <c r="AJ87" s="372"/>
      <c r="AK87" s="376"/>
      <c r="AL87" s="377"/>
      <c r="AM87" s="377"/>
      <c r="AN87" s="374"/>
    </row>
    <row r="88" spans="2:40" ht="13.5" customHeight="1" x14ac:dyDescent="0.15">
      <c r="B88" s="244"/>
      <c r="C88" s="240"/>
      <c r="D88" s="240"/>
      <c r="E88" s="240"/>
      <c r="F88" s="371"/>
      <c r="G88" s="372"/>
      <c r="H88" s="372"/>
      <c r="I88" s="239"/>
      <c r="J88" s="241"/>
      <c r="K88" s="239"/>
      <c r="L88" s="239"/>
      <c r="M88" s="373"/>
      <c r="N88" s="374"/>
      <c r="O88" s="239"/>
      <c r="P88" s="239"/>
      <c r="Q88" s="239"/>
      <c r="R88" s="239"/>
      <c r="S88" s="239"/>
      <c r="T88" s="239"/>
      <c r="U88" s="239"/>
      <c r="V88" s="239"/>
      <c r="W88" s="239"/>
      <c r="X88" s="239"/>
      <c r="Y88" s="239"/>
      <c r="Z88" s="239"/>
      <c r="AA88" s="242"/>
      <c r="AB88" s="243"/>
      <c r="AC88" s="373"/>
      <c r="AD88" s="375"/>
      <c r="AE88" s="239"/>
      <c r="AF88" s="239"/>
      <c r="AG88" s="242"/>
      <c r="AH88" s="243"/>
      <c r="AI88" s="371"/>
      <c r="AJ88" s="372"/>
      <c r="AK88" s="376"/>
      <c r="AL88" s="377"/>
      <c r="AM88" s="377"/>
      <c r="AN88" s="374"/>
    </row>
    <row r="89" spans="2:40" ht="13.5" customHeight="1" x14ac:dyDescent="0.15">
      <c r="B89" s="3" t="s">
        <v>209</v>
      </c>
    </row>
  </sheetData>
  <mergeCells count="446">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24:AN24"/>
    <mergeCell ref="AK25:AN25"/>
    <mergeCell ref="AK26:AN26"/>
    <mergeCell ref="AK27:AN27"/>
    <mergeCell ref="AK28:AN28"/>
    <mergeCell ref="AK29:AN29"/>
    <mergeCell ref="AK30:AN30"/>
    <mergeCell ref="AK31:AN31"/>
    <mergeCell ref="AK32:AN32"/>
    <mergeCell ref="AK33:AN33"/>
    <mergeCell ref="AK34:AN34"/>
    <mergeCell ref="AK35:AN35"/>
    <mergeCell ref="AK36:AN36"/>
    <mergeCell ref="AK37:AN37"/>
    <mergeCell ref="AK38:AN38"/>
    <mergeCell ref="AK39:AN39"/>
    <mergeCell ref="AK40:AN40"/>
    <mergeCell ref="AK41:AN41"/>
    <mergeCell ref="AI14:AJ14"/>
    <mergeCell ref="AI15:AJ15"/>
    <mergeCell ref="AI16:AJ16"/>
    <mergeCell ref="AI17:AJ17"/>
    <mergeCell ref="AI18:AJ18"/>
    <mergeCell ref="AI19:AJ19"/>
    <mergeCell ref="AI20:AJ20"/>
    <mergeCell ref="AI21:AJ21"/>
    <mergeCell ref="AI22:AJ22"/>
    <mergeCell ref="AI23:AJ23"/>
    <mergeCell ref="AI24:AJ24"/>
    <mergeCell ref="AI25:AJ25"/>
    <mergeCell ref="AI26:AJ26"/>
    <mergeCell ref="AI27:AJ27"/>
    <mergeCell ref="AI28:AJ28"/>
    <mergeCell ref="AI29:AJ29"/>
    <mergeCell ref="AI30:AJ30"/>
    <mergeCell ref="AI31:AJ31"/>
    <mergeCell ref="AI41:AJ41"/>
    <mergeCell ref="AI32:AJ32"/>
    <mergeCell ref="AI33:AJ33"/>
    <mergeCell ref="AI34:AJ34"/>
    <mergeCell ref="AI35:AJ35"/>
    <mergeCell ref="AI36:AJ36"/>
    <mergeCell ref="AI37:AJ37"/>
    <mergeCell ref="AI38:AJ38"/>
    <mergeCell ref="AI39:AJ39"/>
    <mergeCell ref="AI40:AJ40"/>
    <mergeCell ref="F42:H42"/>
    <mergeCell ref="M42:N42"/>
    <mergeCell ref="AC42:AD42"/>
    <mergeCell ref="AI42:AJ42"/>
    <mergeCell ref="AK42:AN42"/>
    <mergeCell ref="F43:H43"/>
    <mergeCell ref="M43:N43"/>
    <mergeCell ref="AC43:AD43"/>
    <mergeCell ref="AI43:AJ43"/>
    <mergeCell ref="AK43:AN43"/>
    <mergeCell ref="F44:H44"/>
    <mergeCell ref="M44:N44"/>
    <mergeCell ref="AC44:AD44"/>
    <mergeCell ref="AI44:AJ44"/>
    <mergeCell ref="AK44:AN44"/>
    <mergeCell ref="F45:H45"/>
    <mergeCell ref="M45:N45"/>
    <mergeCell ref="AC45:AD45"/>
    <mergeCell ref="AI45:AJ45"/>
    <mergeCell ref="AK45:AN45"/>
    <mergeCell ref="F46:H46"/>
    <mergeCell ref="M46:N46"/>
    <mergeCell ref="AC46:AD46"/>
    <mergeCell ref="AI46:AJ46"/>
    <mergeCell ref="AK46:AN46"/>
    <mergeCell ref="F47:H47"/>
    <mergeCell ref="M47:N47"/>
    <mergeCell ref="AC47:AD47"/>
    <mergeCell ref="AI47:AJ47"/>
    <mergeCell ref="AK47:AN47"/>
    <mergeCell ref="F48:H48"/>
    <mergeCell ref="M48:N48"/>
    <mergeCell ref="AC48:AD48"/>
    <mergeCell ref="AI48:AJ48"/>
    <mergeCell ref="AK48:AN48"/>
    <mergeCell ref="F49:H49"/>
    <mergeCell ref="M49:N49"/>
    <mergeCell ref="AC49:AD49"/>
    <mergeCell ref="AI49:AJ49"/>
    <mergeCell ref="AK49:AN49"/>
    <mergeCell ref="F50:H50"/>
    <mergeCell ref="M50:N50"/>
    <mergeCell ref="AC50:AD50"/>
    <mergeCell ref="AI50:AJ50"/>
    <mergeCell ref="AK50:AN50"/>
    <mergeCell ref="F51:H51"/>
    <mergeCell ref="M51:N51"/>
    <mergeCell ref="AC51:AD51"/>
    <mergeCell ref="AI51:AJ51"/>
    <mergeCell ref="AK51:AN51"/>
    <mergeCell ref="F74:H74"/>
    <mergeCell ref="M74:N74"/>
    <mergeCell ref="AC74:AD74"/>
    <mergeCell ref="AI74:AJ74"/>
    <mergeCell ref="AK74:AN74"/>
    <mergeCell ref="F75:H75"/>
    <mergeCell ref="M75:N75"/>
    <mergeCell ref="AC75:AD75"/>
    <mergeCell ref="AI75:AJ75"/>
    <mergeCell ref="AK75:AN75"/>
    <mergeCell ref="F76:H76"/>
    <mergeCell ref="M76:N76"/>
    <mergeCell ref="AC76:AD76"/>
    <mergeCell ref="AI76:AJ76"/>
    <mergeCell ref="AK76:AN76"/>
    <mergeCell ref="F77:H77"/>
    <mergeCell ref="M77:N77"/>
    <mergeCell ref="AC77:AD77"/>
    <mergeCell ref="AI77:AJ77"/>
    <mergeCell ref="AK77:AN77"/>
    <mergeCell ref="F78:H78"/>
    <mergeCell ref="M78:N78"/>
    <mergeCell ref="AC78:AD78"/>
    <mergeCell ref="AI78:AJ78"/>
    <mergeCell ref="AK78:AN78"/>
    <mergeCell ref="F79:H79"/>
    <mergeCell ref="M79:N79"/>
    <mergeCell ref="AC79:AD79"/>
    <mergeCell ref="AI79:AJ79"/>
    <mergeCell ref="AK79:AN79"/>
    <mergeCell ref="F80:H80"/>
    <mergeCell ref="M80:N80"/>
    <mergeCell ref="AC80:AD80"/>
    <mergeCell ref="AI80:AJ80"/>
    <mergeCell ref="AK80:AN80"/>
    <mergeCell ref="F81:H81"/>
    <mergeCell ref="M81:N81"/>
    <mergeCell ref="AC81:AD81"/>
    <mergeCell ref="AI81:AJ81"/>
    <mergeCell ref="AK81:AN81"/>
    <mergeCell ref="F82:H82"/>
    <mergeCell ref="M82:N82"/>
    <mergeCell ref="AC82:AD82"/>
    <mergeCell ref="AI82:AJ82"/>
    <mergeCell ref="AK82:AN82"/>
    <mergeCell ref="F83:H83"/>
    <mergeCell ref="M83:N83"/>
    <mergeCell ref="AC83:AD83"/>
    <mergeCell ref="AI83:AJ83"/>
    <mergeCell ref="AK83:AN83"/>
    <mergeCell ref="F84:H84"/>
    <mergeCell ref="M84:N84"/>
    <mergeCell ref="AC84:AD84"/>
    <mergeCell ref="AI84:AJ84"/>
    <mergeCell ref="AK84:AN84"/>
    <mergeCell ref="F85:H85"/>
    <mergeCell ref="M85:N85"/>
    <mergeCell ref="AC85:AD85"/>
    <mergeCell ref="AI85:AJ85"/>
    <mergeCell ref="AK85:AN85"/>
    <mergeCell ref="F88:H88"/>
    <mergeCell ref="M88:N88"/>
    <mergeCell ref="AC88:AD88"/>
    <mergeCell ref="AI88:AJ88"/>
    <mergeCell ref="AK88:AN88"/>
    <mergeCell ref="F86:H86"/>
    <mergeCell ref="M86:N86"/>
    <mergeCell ref="AC86:AD86"/>
    <mergeCell ref="AI86:AJ86"/>
    <mergeCell ref="AK86:AN86"/>
    <mergeCell ref="F87:H87"/>
    <mergeCell ref="M87:N87"/>
    <mergeCell ref="AC87:AD87"/>
    <mergeCell ref="AI87:AJ87"/>
    <mergeCell ref="AK87:AN87"/>
    <mergeCell ref="F52:H52"/>
    <mergeCell ref="M52:N52"/>
    <mergeCell ref="AC52:AD52"/>
    <mergeCell ref="AI52:AJ52"/>
    <mergeCell ref="AK52:AN52"/>
    <mergeCell ref="F53:H53"/>
    <mergeCell ref="M53:N53"/>
    <mergeCell ref="AC53:AD53"/>
    <mergeCell ref="AI53:AJ53"/>
    <mergeCell ref="AK53:AN53"/>
    <mergeCell ref="F54:H54"/>
    <mergeCell ref="M54:N54"/>
    <mergeCell ref="AC54:AD54"/>
    <mergeCell ref="AI54:AJ54"/>
    <mergeCell ref="AK54:AN54"/>
    <mergeCell ref="F55:H55"/>
    <mergeCell ref="M55:N55"/>
    <mergeCell ref="AC55:AD55"/>
    <mergeCell ref="AI55:AJ55"/>
    <mergeCell ref="AK55:AN55"/>
    <mergeCell ref="F56:H56"/>
    <mergeCell ref="M56:N56"/>
    <mergeCell ref="AC56:AD56"/>
    <mergeCell ref="AI56:AJ56"/>
    <mergeCell ref="AK56:AN56"/>
    <mergeCell ref="F57:H57"/>
    <mergeCell ref="M57:N57"/>
    <mergeCell ref="AC57:AD57"/>
    <mergeCell ref="AI57:AJ57"/>
    <mergeCell ref="AK57:AN57"/>
    <mergeCell ref="F58:H58"/>
    <mergeCell ref="M58:N58"/>
    <mergeCell ref="AC58:AD58"/>
    <mergeCell ref="AI58:AJ58"/>
    <mergeCell ref="AK58:AN58"/>
    <mergeCell ref="F59:H59"/>
    <mergeCell ref="M59:N59"/>
    <mergeCell ref="AC59:AD59"/>
    <mergeCell ref="AI59:AJ59"/>
    <mergeCell ref="AK59:AN59"/>
    <mergeCell ref="F60:H60"/>
    <mergeCell ref="M60:N60"/>
    <mergeCell ref="AC60:AD60"/>
    <mergeCell ref="AI60:AJ60"/>
    <mergeCell ref="AK60:AN60"/>
    <mergeCell ref="F61:H61"/>
    <mergeCell ref="M61:N61"/>
    <mergeCell ref="AC61:AD61"/>
    <mergeCell ref="AI61:AJ61"/>
    <mergeCell ref="AK61:AN61"/>
    <mergeCell ref="F62:H62"/>
    <mergeCell ref="M62:N62"/>
    <mergeCell ref="AC62:AD62"/>
    <mergeCell ref="AI62:AJ62"/>
    <mergeCell ref="AK62:AN62"/>
    <mergeCell ref="F63:H63"/>
    <mergeCell ref="M63:N63"/>
    <mergeCell ref="AC63:AD63"/>
    <mergeCell ref="AI63:AJ63"/>
    <mergeCell ref="AK63:AN63"/>
    <mergeCell ref="F64:H64"/>
    <mergeCell ref="M64:N64"/>
    <mergeCell ref="AC64:AD64"/>
    <mergeCell ref="AI64:AJ64"/>
    <mergeCell ref="AK64:AN64"/>
    <mergeCell ref="F65:H65"/>
    <mergeCell ref="M65:N65"/>
    <mergeCell ref="AC65:AD65"/>
    <mergeCell ref="AI65:AJ65"/>
    <mergeCell ref="AK65:AN65"/>
    <mergeCell ref="F66:H66"/>
    <mergeCell ref="M66:N66"/>
    <mergeCell ref="AC66:AD66"/>
    <mergeCell ref="AI66:AJ66"/>
    <mergeCell ref="AK66:AN66"/>
    <mergeCell ref="F67:H67"/>
    <mergeCell ref="M67:N67"/>
    <mergeCell ref="AC67:AD67"/>
    <mergeCell ref="AI67:AJ67"/>
    <mergeCell ref="AK67:AN67"/>
    <mergeCell ref="F68:H68"/>
    <mergeCell ref="M68:N68"/>
    <mergeCell ref="AC68:AD68"/>
    <mergeCell ref="AI68:AJ68"/>
    <mergeCell ref="AK68:AN68"/>
    <mergeCell ref="F69:H69"/>
    <mergeCell ref="M69:N69"/>
    <mergeCell ref="AC69:AD69"/>
    <mergeCell ref="AI69:AJ69"/>
    <mergeCell ref="AK69:AN69"/>
    <mergeCell ref="F70:H70"/>
    <mergeCell ref="M70:N70"/>
    <mergeCell ref="AC70:AD70"/>
    <mergeCell ref="AI70:AJ70"/>
    <mergeCell ref="AK70:AN70"/>
    <mergeCell ref="F71:H71"/>
    <mergeCell ref="M71:N71"/>
    <mergeCell ref="AC71:AD71"/>
    <mergeCell ref="AI71:AJ71"/>
    <mergeCell ref="AK71:AN71"/>
    <mergeCell ref="F72:H72"/>
    <mergeCell ref="M72:N72"/>
    <mergeCell ref="AC72:AD72"/>
    <mergeCell ref="AI72:AJ72"/>
    <mergeCell ref="AK72:AN72"/>
    <mergeCell ref="F73:H73"/>
    <mergeCell ref="M73:N73"/>
    <mergeCell ref="AC73:AD73"/>
    <mergeCell ref="AI73:AJ73"/>
    <mergeCell ref="AK73:AN73"/>
  </mergeCells>
  <phoneticPr fontId="11"/>
  <dataValidations count="1">
    <dataValidation type="list" allowBlank="1" showInputMessage="1" showErrorMessage="1" sqref="U23 U37 AB23 AE13 AF12:AG12 AH11 AH43 U77 AB77 AE45 AF44:AG44 AB55 U55 K10:L88 U70 AB70" xr:uid="{00000000-0002-0000-0300-000000000000}">
      <formula1>"　,○"</formula1>
    </dataValidation>
  </dataValidations>
  <printOptions horizontalCentered="1"/>
  <pageMargins left="0.23622047244094491" right="0.23622047244094491" top="0.74803149606299213" bottom="0.74803149606299213" header="0.31496062992125984" footer="0.31496062992125984"/>
  <pageSetup paperSize="9" scale="81" fitToWidth="0" fitToHeight="2" orientation="landscape" copies="2" r:id="rId1"/>
  <headerFooter alignWithMargins="0"/>
  <rowBreaks count="1" manualBreakCount="1">
    <brk id="49" min="1" max="3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B2:AI18"/>
  <sheetViews>
    <sheetView showGridLines="0" showZeros="0" view="pageBreakPreview" zoomScaleNormal="70" zoomScaleSheetLayoutView="100" workbookViewId="0"/>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4" customFormat="1" ht="24.95" customHeight="1" x14ac:dyDescent="0.15">
      <c r="B3" s="482" t="s">
        <v>210</v>
      </c>
      <c r="C3" s="482"/>
      <c r="D3" s="482"/>
      <c r="E3" s="482"/>
      <c r="F3" s="482"/>
      <c r="G3" s="482"/>
      <c r="H3" s="482"/>
      <c r="I3" s="482"/>
      <c r="J3" s="482"/>
      <c r="K3" s="482"/>
      <c r="L3" s="482"/>
      <c r="M3" s="482"/>
      <c r="N3" s="482"/>
      <c r="O3" s="482"/>
      <c r="P3" s="482"/>
      <c r="Q3" s="482"/>
      <c r="R3" s="482"/>
      <c r="S3" s="482"/>
      <c r="T3" s="482"/>
      <c r="U3" s="482"/>
      <c r="V3" s="482"/>
      <c r="W3" s="482"/>
      <c r="X3" s="482"/>
      <c r="Y3" s="482"/>
      <c r="Z3" s="482"/>
      <c r="AA3" s="482"/>
      <c r="AB3" s="482"/>
      <c r="AC3" s="482"/>
      <c r="AD3" s="482"/>
      <c r="AE3" s="482"/>
      <c r="AF3" s="482"/>
      <c r="AG3" s="482"/>
      <c r="AH3" s="482"/>
      <c r="AI3" s="482"/>
    </row>
    <row r="4" spans="2:35" ht="20.100000000000001" customHeight="1" x14ac:dyDescent="0.15">
      <c r="B4" s="483" t="s">
        <v>527</v>
      </c>
      <c r="C4" s="484"/>
      <c r="D4" s="485"/>
      <c r="E4" s="486" t="str">
        <f>'様式A-1'!$D$3</f>
        <v>ハシラノズイドウ</v>
      </c>
      <c r="F4" s="487"/>
      <c r="G4" s="487"/>
      <c r="H4" s="487"/>
      <c r="I4" s="488"/>
      <c r="J4" s="489" t="s">
        <v>528</v>
      </c>
      <c r="K4" s="489"/>
      <c r="L4" s="489"/>
      <c r="M4" s="490" t="str">
        <f>'様式A-1'!$J$3</f>
        <v>主要地方道岩国玖珂線</v>
      </c>
      <c r="N4" s="490"/>
      <c r="O4" s="490"/>
      <c r="P4" s="490"/>
      <c r="Q4" s="490"/>
      <c r="R4" s="490"/>
      <c r="S4" s="464" t="s">
        <v>529</v>
      </c>
      <c r="T4" s="465"/>
      <c r="U4" s="465"/>
      <c r="V4" s="466"/>
      <c r="W4" s="470" t="str">
        <f>'様式A-1'!$K$5</f>
        <v>復建調査設計㈱・小笠原洋</v>
      </c>
      <c r="X4" s="471"/>
      <c r="Y4" s="471"/>
      <c r="Z4" s="471"/>
      <c r="AA4" s="471"/>
      <c r="AB4" s="472"/>
      <c r="AC4" s="476" t="s">
        <v>530</v>
      </c>
      <c r="AD4" s="477"/>
      <c r="AE4" s="478"/>
      <c r="AF4" s="491">
        <f>'様式A-1'!$R$5</f>
        <v>45944</v>
      </c>
      <c r="AG4" s="492"/>
      <c r="AH4" s="492"/>
      <c r="AI4" s="493"/>
    </row>
    <row r="5" spans="2:35" ht="20.100000000000001" customHeight="1" x14ac:dyDescent="0.15">
      <c r="B5" s="497" t="s">
        <v>531</v>
      </c>
      <c r="C5" s="498"/>
      <c r="D5" s="499"/>
      <c r="E5" s="500" t="str">
        <f>'様式A-1'!$D$4</f>
        <v>柱野隧道</v>
      </c>
      <c r="F5" s="501"/>
      <c r="G5" s="501"/>
      <c r="H5" s="501"/>
      <c r="I5" s="502"/>
      <c r="J5" s="503" t="s">
        <v>532</v>
      </c>
      <c r="K5" s="503"/>
      <c r="L5" s="503"/>
      <c r="M5" s="490" t="str">
        <f>'様式A-1'!$R$3</f>
        <v>山口県岩国土木建築事務所</v>
      </c>
      <c r="N5" s="490"/>
      <c r="O5" s="490"/>
      <c r="P5" s="490"/>
      <c r="Q5" s="490"/>
      <c r="R5" s="490"/>
      <c r="S5" s="467"/>
      <c r="T5" s="468"/>
      <c r="U5" s="468"/>
      <c r="V5" s="469"/>
      <c r="W5" s="473"/>
      <c r="X5" s="474"/>
      <c r="Y5" s="474"/>
      <c r="Z5" s="474"/>
      <c r="AA5" s="474"/>
      <c r="AB5" s="475"/>
      <c r="AC5" s="479"/>
      <c r="AD5" s="480"/>
      <c r="AE5" s="481"/>
      <c r="AF5" s="494"/>
      <c r="AG5" s="495"/>
      <c r="AH5" s="495"/>
      <c r="AI5" s="496"/>
    </row>
    <row r="6" spans="2:35" ht="26.25" customHeight="1" x14ac:dyDescent="0.15">
      <c r="B6" s="460" t="s">
        <v>211</v>
      </c>
      <c r="C6" s="462"/>
      <c r="D6" s="462"/>
      <c r="E6" s="462"/>
      <c r="F6" s="462"/>
      <c r="G6" s="462"/>
      <c r="H6" s="462"/>
      <c r="I6" s="462"/>
      <c r="J6" s="462"/>
      <c r="K6" s="462"/>
      <c r="L6" s="462"/>
      <c r="M6" s="462"/>
      <c r="N6" s="462"/>
      <c r="O6" s="462"/>
      <c r="P6" s="462"/>
      <c r="Q6" s="462"/>
      <c r="R6" s="462"/>
      <c r="S6" s="462"/>
      <c r="T6" s="462"/>
      <c r="U6" s="462"/>
      <c r="V6" s="462"/>
      <c r="W6" s="462"/>
      <c r="X6" s="462"/>
      <c r="Y6" s="462"/>
      <c r="Z6" s="462"/>
      <c r="AA6" s="462"/>
      <c r="AB6" s="462"/>
      <c r="AC6" s="462"/>
      <c r="AD6" s="462"/>
      <c r="AE6" s="462"/>
      <c r="AF6" s="462"/>
      <c r="AG6" s="462"/>
      <c r="AH6" s="462"/>
      <c r="AI6" s="462"/>
    </row>
    <row r="7" spans="2:35" ht="35.450000000000003" customHeight="1" x14ac:dyDescent="0.15">
      <c r="B7" s="461"/>
      <c r="C7" s="463"/>
      <c r="D7" s="463"/>
      <c r="E7" s="463"/>
      <c r="F7" s="463"/>
      <c r="G7" s="463"/>
      <c r="H7" s="463"/>
      <c r="I7" s="463"/>
      <c r="J7" s="463"/>
      <c r="K7" s="463"/>
      <c r="L7" s="463"/>
      <c r="M7" s="463"/>
      <c r="N7" s="463"/>
      <c r="O7" s="463"/>
      <c r="P7" s="463"/>
      <c r="Q7" s="463"/>
      <c r="R7" s="463"/>
      <c r="S7" s="463"/>
      <c r="T7" s="463"/>
      <c r="U7" s="463"/>
      <c r="V7" s="463"/>
      <c r="W7" s="463"/>
      <c r="X7" s="463"/>
      <c r="Y7" s="463"/>
      <c r="Z7" s="463"/>
      <c r="AA7" s="463"/>
      <c r="AB7" s="463"/>
      <c r="AC7" s="463"/>
      <c r="AD7" s="463"/>
      <c r="AE7" s="463"/>
      <c r="AF7" s="463"/>
      <c r="AG7" s="463"/>
      <c r="AH7" s="463"/>
      <c r="AI7" s="463"/>
    </row>
    <row r="8" spans="2:35" ht="35.450000000000003" customHeight="1" x14ac:dyDescent="0.15">
      <c r="B8" s="461"/>
      <c r="C8" s="463"/>
      <c r="D8" s="463"/>
      <c r="E8" s="463"/>
      <c r="F8" s="463"/>
      <c r="G8" s="463"/>
      <c r="H8" s="463"/>
      <c r="I8" s="463"/>
      <c r="J8" s="463"/>
      <c r="K8" s="463"/>
      <c r="L8" s="463"/>
      <c r="M8" s="463"/>
      <c r="N8" s="463"/>
      <c r="O8" s="463"/>
      <c r="P8" s="463"/>
      <c r="Q8" s="463"/>
      <c r="R8" s="463"/>
      <c r="S8" s="463"/>
      <c r="T8" s="463"/>
      <c r="U8" s="463"/>
      <c r="V8" s="463"/>
      <c r="W8" s="463"/>
      <c r="X8" s="463"/>
      <c r="Y8" s="463"/>
      <c r="Z8" s="463"/>
      <c r="AA8" s="463"/>
      <c r="AB8" s="463"/>
      <c r="AC8" s="463"/>
      <c r="AD8" s="463"/>
      <c r="AE8" s="463"/>
      <c r="AF8" s="463"/>
      <c r="AG8" s="463"/>
      <c r="AH8" s="463"/>
      <c r="AI8" s="463"/>
    </row>
    <row r="9" spans="2:35" ht="35.450000000000003" customHeight="1" x14ac:dyDescent="0.15">
      <c r="B9" s="461"/>
      <c r="C9" s="463"/>
      <c r="D9" s="463"/>
      <c r="E9" s="463"/>
      <c r="F9" s="463"/>
      <c r="G9" s="463"/>
      <c r="H9" s="463"/>
      <c r="I9" s="463"/>
      <c r="J9" s="463"/>
      <c r="K9" s="463"/>
      <c r="L9" s="463"/>
      <c r="M9" s="463"/>
      <c r="N9" s="463"/>
      <c r="O9" s="463"/>
      <c r="P9" s="463"/>
      <c r="Q9" s="463"/>
      <c r="R9" s="463"/>
      <c r="S9" s="463"/>
      <c r="T9" s="463"/>
      <c r="U9" s="463"/>
      <c r="V9" s="463"/>
      <c r="W9" s="463"/>
      <c r="X9" s="463"/>
      <c r="Y9" s="463"/>
      <c r="Z9" s="463"/>
      <c r="AA9" s="463"/>
      <c r="AB9" s="463"/>
      <c r="AC9" s="463"/>
      <c r="AD9" s="463"/>
      <c r="AE9" s="463"/>
      <c r="AF9" s="463"/>
      <c r="AG9" s="463"/>
      <c r="AH9" s="463"/>
      <c r="AI9" s="463"/>
    </row>
    <row r="10" spans="2:35" ht="35.450000000000003" customHeight="1" x14ac:dyDescent="0.15">
      <c r="B10" s="461"/>
      <c r="C10" s="463"/>
      <c r="D10" s="463"/>
      <c r="E10" s="463"/>
      <c r="F10" s="463"/>
      <c r="G10" s="463"/>
      <c r="H10" s="463"/>
      <c r="I10" s="463"/>
      <c r="J10" s="463"/>
      <c r="K10" s="463"/>
      <c r="L10" s="463"/>
      <c r="M10" s="463"/>
      <c r="N10" s="463"/>
      <c r="O10" s="463"/>
      <c r="P10" s="463"/>
      <c r="Q10" s="463"/>
      <c r="R10" s="463"/>
      <c r="S10" s="463"/>
      <c r="T10" s="463"/>
      <c r="U10" s="463"/>
      <c r="V10" s="463"/>
      <c r="W10" s="463"/>
      <c r="X10" s="463"/>
      <c r="Y10" s="463"/>
      <c r="Z10" s="463"/>
      <c r="AA10" s="463"/>
      <c r="AB10" s="463"/>
      <c r="AC10" s="463"/>
      <c r="AD10" s="463"/>
      <c r="AE10" s="463"/>
      <c r="AF10" s="463"/>
      <c r="AG10" s="463"/>
      <c r="AH10" s="463"/>
      <c r="AI10" s="463"/>
    </row>
    <row r="11" spans="2:35" ht="35.450000000000003" customHeight="1" x14ac:dyDescent="0.15">
      <c r="B11" s="461"/>
      <c r="C11" s="463"/>
      <c r="D11" s="463"/>
      <c r="E11" s="463"/>
      <c r="F11" s="463"/>
      <c r="G11" s="463"/>
      <c r="H11" s="463"/>
      <c r="I11" s="463"/>
      <c r="J11" s="463"/>
      <c r="K11" s="463"/>
      <c r="L11" s="463"/>
      <c r="M11" s="463"/>
      <c r="N11" s="463"/>
      <c r="O11" s="463"/>
      <c r="P11" s="463"/>
      <c r="Q11" s="463"/>
      <c r="R11" s="463"/>
      <c r="S11" s="463"/>
      <c r="T11" s="463"/>
      <c r="U11" s="463"/>
      <c r="V11" s="463"/>
      <c r="W11" s="463"/>
      <c r="X11" s="463"/>
      <c r="Y11" s="463"/>
      <c r="Z11" s="463"/>
      <c r="AA11" s="463"/>
      <c r="AB11" s="463"/>
      <c r="AC11" s="463"/>
      <c r="AD11" s="463"/>
      <c r="AE11" s="463"/>
      <c r="AF11" s="463"/>
      <c r="AG11" s="463"/>
      <c r="AH11" s="463"/>
      <c r="AI11" s="463"/>
    </row>
    <row r="12" spans="2:35" ht="35.450000000000003" customHeight="1" x14ac:dyDescent="0.15">
      <c r="B12" s="461"/>
      <c r="C12" s="463"/>
      <c r="D12" s="463"/>
      <c r="E12" s="463"/>
      <c r="F12" s="463"/>
      <c r="G12" s="463"/>
      <c r="H12" s="463"/>
      <c r="I12" s="463"/>
      <c r="J12" s="463"/>
      <c r="K12" s="463"/>
      <c r="L12" s="463"/>
      <c r="M12" s="463"/>
      <c r="N12" s="463"/>
      <c r="O12" s="463"/>
      <c r="P12" s="463"/>
      <c r="Q12" s="463"/>
      <c r="R12" s="463"/>
      <c r="S12" s="463"/>
      <c r="T12" s="463"/>
      <c r="U12" s="463"/>
      <c r="V12" s="463"/>
      <c r="W12" s="463"/>
      <c r="X12" s="463"/>
      <c r="Y12" s="463"/>
      <c r="Z12" s="463"/>
      <c r="AA12" s="463"/>
      <c r="AB12" s="463"/>
      <c r="AC12" s="463"/>
      <c r="AD12" s="463"/>
      <c r="AE12" s="463"/>
      <c r="AF12" s="463"/>
      <c r="AG12" s="463"/>
      <c r="AH12" s="463"/>
      <c r="AI12" s="463"/>
    </row>
    <row r="13" spans="2:35" ht="35.450000000000003" customHeight="1" x14ac:dyDescent="0.15">
      <c r="B13" s="461"/>
      <c r="C13" s="463"/>
      <c r="D13" s="463"/>
      <c r="E13" s="463"/>
      <c r="F13" s="463"/>
      <c r="G13" s="463"/>
      <c r="H13" s="463"/>
      <c r="I13" s="463"/>
      <c r="J13" s="463"/>
      <c r="K13" s="463"/>
      <c r="L13" s="463"/>
      <c r="M13" s="463"/>
      <c r="N13" s="463"/>
      <c r="O13" s="463"/>
      <c r="P13" s="463"/>
      <c r="Q13" s="463"/>
      <c r="R13" s="463"/>
      <c r="S13" s="463"/>
      <c r="T13" s="463"/>
      <c r="U13" s="463"/>
      <c r="V13" s="463"/>
      <c r="W13" s="463"/>
      <c r="X13" s="463"/>
      <c r="Y13" s="463"/>
      <c r="Z13" s="463"/>
      <c r="AA13" s="463"/>
      <c r="AB13" s="463"/>
      <c r="AC13" s="463"/>
      <c r="AD13" s="463"/>
      <c r="AE13" s="463"/>
      <c r="AF13" s="463"/>
      <c r="AG13" s="463"/>
      <c r="AH13" s="463"/>
      <c r="AI13" s="463"/>
    </row>
    <row r="14" spans="2:35" ht="35.450000000000003" customHeight="1" x14ac:dyDescent="0.15">
      <c r="B14" s="461"/>
      <c r="C14" s="463"/>
      <c r="D14" s="463"/>
      <c r="E14" s="463"/>
      <c r="F14" s="463"/>
      <c r="G14" s="463"/>
      <c r="H14" s="463"/>
      <c r="I14" s="463"/>
      <c r="J14" s="463"/>
      <c r="K14" s="463"/>
      <c r="L14" s="463"/>
      <c r="M14" s="463"/>
      <c r="N14" s="463"/>
      <c r="O14" s="463"/>
      <c r="P14" s="463"/>
      <c r="Q14" s="463"/>
      <c r="R14" s="463"/>
      <c r="S14" s="463"/>
      <c r="T14" s="463"/>
      <c r="U14" s="463"/>
      <c r="V14" s="463"/>
      <c r="W14" s="463"/>
      <c r="X14" s="463"/>
      <c r="Y14" s="463"/>
      <c r="Z14" s="463"/>
      <c r="AA14" s="463"/>
      <c r="AB14" s="463"/>
      <c r="AC14" s="463"/>
      <c r="AD14" s="463"/>
      <c r="AE14" s="463"/>
      <c r="AF14" s="463"/>
      <c r="AG14" s="463"/>
      <c r="AH14" s="463"/>
      <c r="AI14" s="463"/>
    </row>
    <row r="15" spans="2:35" ht="35.450000000000003" customHeight="1" x14ac:dyDescent="0.15">
      <c r="B15" s="461"/>
      <c r="C15" s="463"/>
      <c r="D15" s="463"/>
      <c r="E15" s="463"/>
      <c r="F15" s="463"/>
      <c r="G15" s="463"/>
      <c r="H15" s="463"/>
      <c r="I15" s="463"/>
      <c r="J15" s="463"/>
      <c r="K15" s="463"/>
      <c r="L15" s="463"/>
      <c r="M15" s="463"/>
      <c r="N15" s="463"/>
      <c r="O15" s="463"/>
      <c r="P15" s="463"/>
      <c r="Q15" s="463"/>
      <c r="R15" s="463"/>
      <c r="S15" s="463"/>
      <c r="T15" s="463"/>
      <c r="U15" s="463"/>
      <c r="V15" s="463"/>
      <c r="W15" s="463"/>
      <c r="X15" s="463"/>
      <c r="Y15" s="463"/>
      <c r="Z15" s="463"/>
      <c r="AA15" s="463"/>
      <c r="AB15" s="463"/>
      <c r="AC15" s="463"/>
      <c r="AD15" s="463"/>
      <c r="AE15" s="463"/>
      <c r="AF15" s="463"/>
      <c r="AG15" s="463"/>
      <c r="AH15" s="463"/>
      <c r="AI15" s="463"/>
    </row>
    <row r="16" spans="2:35" ht="35.450000000000003" customHeight="1" x14ac:dyDescent="0.15">
      <c r="B16" s="461"/>
      <c r="C16" s="463"/>
      <c r="D16" s="463"/>
      <c r="E16" s="463"/>
      <c r="F16" s="463"/>
      <c r="G16" s="463"/>
      <c r="H16" s="463"/>
      <c r="I16" s="463"/>
      <c r="J16" s="463"/>
      <c r="K16" s="463"/>
      <c r="L16" s="463"/>
      <c r="M16" s="463"/>
      <c r="N16" s="463"/>
      <c r="O16" s="463"/>
      <c r="P16" s="463"/>
      <c r="Q16" s="463"/>
      <c r="R16" s="463"/>
      <c r="S16" s="463"/>
      <c r="T16" s="463"/>
      <c r="U16" s="463"/>
      <c r="V16" s="463"/>
      <c r="W16" s="463"/>
      <c r="X16" s="463"/>
      <c r="Y16" s="463"/>
      <c r="Z16" s="463"/>
      <c r="AA16" s="463"/>
      <c r="AB16" s="463"/>
      <c r="AC16" s="463"/>
      <c r="AD16" s="463"/>
      <c r="AE16" s="463"/>
      <c r="AF16" s="463"/>
      <c r="AG16" s="463"/>
      <c r="AH16" s="463"/>
      <c r="AI16" s="463"/>
    </row>
    <row r="17" spans="2:35" ht="35.450000000000003" customHeight="1" x14ac:dyDescent="0.15">
      <c r="B17" s="461"/>
      <c r="C17" s="463"/>
      <c r="D17" s="463"/>
      <c r="E17" s="463"/>
      <c r="F17" s="463"/>
      <c r="G17" s="463"/>
      <c r="H17" s="463"/>
      <c r="I17" s="463"/>
      <c r="J17" s="463"/>
      <c r="K17" s="463"/>
      <c r="L17" s="463"/>
      <c r="M17" s="463"/>
      <c r="N17" s="463"/>
      <c r="O17" s="463"/>
      <c r="P17" s="463"/>
      <c r="Q17" s="463"/>
      <c r="R17" s="463"/>
      <c r="S17" s="463"/>
      <c r="T17" s="463"/>
      <c r="U17" s="463"/>
      <c r="V17" s="463"/>
      <c r="W17" s="463"/>
      <c r="X17" s="463"/>
      <c r="Y17" s="463"/>
      <c r="Z17" s="463"/>
      <c r="AA17" s="463"/>
      <c r="AB17" s="463"/>
      <c r="AC17" s="463"/>
      <c r="AD17" s="463"/>
      <c r="AE17" s="463"/>
      <c r="AF17" s="463"/>
      <c r="AG17" s="463"/>
      <c r="AH17" s="463"/>
      <c r="AI17" s="463"/>
    </row>
    <row r="18" spans="2:35" ht="53.25" customHeight="1" x14ac:dyDescent="0.15">
      <c r="B18" s="461"/>
      <c r="C18" s="463"/>
      <c r="D18" s="463"/>
      <c r="E18" s="463"/>
      <c r="F18" s="463"/>
      <c r="G18" s="463"/>
      <c r="H18" s="463"/>
      <c r="I18" s="463"/>
      <c r="J18" s="463"/>
      <c r="K18" s="463"/>
      <c r="L18" s="463"/>
      <c r="M18" s="463"/>
      <c r="N18" s="463"/>
      <c r="O18" s="463"/>
      <c r="P18" s="463"/>
      <c r="Q18" s="463"/>
      <c r="R18" s="463"/>
      <c r="S18" s="463"/>
      <c r="T18" s="463"/>
      <c r="U18" s="463"/>
      <c r="V18" s="463"/>
      <c r="W18" s="463"/>
      <c r="X18" s="463"/>
      <c r="Y18" s="463"/>
      <c r="Z18" s="463"/>
      <c r="AA18" s="463"/>
      <c r="AB18" s="463"/>
      <c r="AC18" s="463"/>
      <c r="AD18" s="463"/>
      <c r="AE18" s="463"/>
      <c r="AF18" s="463"/>
      <c r="AG18" s="463"/>
      <c r="AH18" s="463"/>
      <c r="AI18" s="463"/>
    </row>
  </sheetData>
  <mergeCells count="15">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s>
  <phoneticPr fontId="11"/>
  <printOptions horizontalCentered="1" verticalCentered="1"/>
  <pageMargins left="0.23622047244094491" right="0.23622047244094491" top="0.74803149606299213" bottom="0.74803149606299213" header="0.31496062992125984" footer="0.31496062992125984"/>
  <pageSetup paperSize="9" fitToWidth="0" fitToHeight="0" orientation="landscape" copies="2" r:id="rId1"/>
  <headerFooter alignWithMargins="0"/>
  <rowBreaks count="1" manualBreakCount="1">
    <brk id="19"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92BF2-5D7B-4250-AA61-AC67E26DD775}">
  <sheetPr codeName="Sheet16">
    <pageSetUpPr fitToPage="1"/>
  </sheetPr>
  <dimension ref="B1:AA37"/>
  <sheetViews>
    <sheetView showGridLines="0" showZeros="0" view="pageBreakPreview" zoomScale="70" zoomScaleNormal="70" zoomScaleSheetLayoutView="70" workbookViewId="0">
      <selection activeCell="D7" sqref="D7:E11"/>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31" t="s">
        <v>212</v>
      </c>
      <c r="C2" s="148"/>
      <c r="D2" s="148"/>
      <c r="E2" s="148"/>
      <c r="F2" s="148"/>
      <c r="G2" s="148"/>
      <c r="H2" s="148"/>
      <c r="I2" s="148"/>
      <c r="J2" s="148"/>
      <c r="K2" s="148"/>
      <c r="L2" s="148"/>
      <c r="M2" s="150"/>
      <c r="N2" s="297" t="s">
        <v>535</v>
      </c>
      <c r="O2" s="297"/>
      <c r="P2" s="504">
        <v>45867</v>
      </c>
      <c r="Q2" s="505"/>
      <c r="R2" s="506"/>
      <c r="S2" s="297" t="s">
        <v>560</v>
      </c>
      <c r="T2" s="297"/>
      <c r="U2" s="297"/>
      <c r="V2" s="507" t="str">
        <f>+'様式A-1'!$W$2</f>
        <v>34.14178,132.16544</v>
      </c>
      <c r="W2" s="507"/>
      <c r="X2" s="507"/>
      <c r="Y2" s="507"/>
      <c r="Z2" s="507"/>
    </row>
    <row r="3" spans="2:27" ht="20.100000000000001" customHeight="1" x14ac:dyDescent="0.15">
      <c r="B3" s="186" t="s">
        <v>527</v>
      </c>
      <c r="C3" s="298" t="str">
        <f>+'様式A-1'!$D$3</f>
        <v>ハシラノズイドウ</v>
      </c>
      <c r="D3" s="299"/>
      <c r="E3" s="299"/>
      <c r="F3" s="300"/>
      <c r="G3" s="295" t="s">
        <v>528</v>
      </c>
      <c r="H3" s="298" t="str">
        <f>+'様式A-1'!$J$3</f>
        <v>主要地方道岩国玖珂線</v>
      </c>
      <c r="I3" s="299"/>
      <c r="J3" s="300"/>
      <c r="K3" s="295" t="s">
        <v>532</v>
      </c>
      <c r="L3" s="508" t="str">
        <f>+'様式A-1'!$R$3</f>
        <v>山口県岩国土木建築事務所</v>
      </c>
      <c r="M3" s="508"/>
      <c r="N3" s="508"/>
      <c r="O3" s="508"/>
      <c r="P3" s="508"/>
      <c r="Q3" s="272" t="s">
        <v>533</v>
      </c>
      <c r="R3" s="274"/>
      <c r="S3" s="298" t="s">
        <v>606</v>
      </c>
      <c r="T3" s="299"/>
      <c r="U3" s="300"/>
      <c r="V3" s="510" t="s">
        <v>538</v>
      </c>
      <c r="W3" s="151" t="s">
        <v>539</v>
      </c>
      <c r="X3" s="512">
        <f>+'様式A-1'!$E$7</f>
        <v>34.145049999999998</v>
      </c>
      <c r="Y3" s="513"/>
      <c r="Z3" s="514"/>
    </row>
    <row r="4" spans="2:27" ht="20.100000000000001" customHeight="1" x14ac:dyDescent="0.15">
      <c r="B4" s="183" t="s">
        <v>540</v>
      </c>
      <c r="C4" s="301" t="str">
        <f>+'様式A-1'!$D$4</f>
        <v>柱野隧道</v>
      </c>
      <c r="D4" s="302"/>
      <c r="E4" s="302"/>
      <c r="F4" s="303"/>
      <c r="G4" s="289"/>
      <c r="H4" s="301"/>
      <c r="I4" s="302"/>
      <c r="J4" s="303"/>
      <c r="K4" s="289"/>
      <c r="L4" s="509"/>
      <c r="M4" s="509"/>
      <c r="N4" s="509"/>
      <c r="O4" s="509"/>
      <c r="P4" s="509"/>
      <c r="Q4" s="275"/>
      <c r="R4" s="277"/>
      <c r="S4" s="301" t="s">
        <v>603</v>
      </c>
      <c r="T4" s="302"/>
      <c r="U4" s="303"/>
      <c r="V4" s="511"/>
      <c r="W4" s="195" t="s">
        <v>541</v>
      </c>
      <c r="X4" s="512">
        <f>+'様式A-1'!$E$8</f>
        <v>132.16320999999999</v>
      </c>
      <c r="Y4" s="513"/>
      <c r="Z4" s="514"/>
    </row>
    <row r="5" spans="2:27" ht="20.100000000000001" customHeight="1" x14ac:dyDescent="0.15">
      <c r="B5" s="515" t="s">
        <v>542</v>
      </c>
      <c r="C5" s="190" t="s">
        <v>543</v>
      </c>
      <c r="D5" s="290" t="str">
        <f>+'様式A-1'!$E$5</f>
        <v>岩国市柱野</v>
      </c>
      <c r="E5" s="291"/>
      <c r="F5" s="291"/>
      <c r="G5" s="262" t="s">
        <v>395</v>
      </c>
      <c r="H5" s="263"/>
      <c r="I5" s="290" t="s">
        <v>405</v>
      </c>
      <c r="J5" s="291"/>
      <c r="K5" s="292"/>
      <c r="L5" s="297" t="s">
        <v>544</v>
      </c>
      <c r="M5" s="297"/>
      <c r="N5" s="184" t="s">
        <v>545</v>
      </c>
      <c r="O5" s="152">
        <f>+'様式A-1'!$Z$5</f>
        <v>358</v>
      </c>
      <c r="P5" s="185" t="s">
        <v>546</v>
      </c>
      <c r="Q5" s="520" t="s">
        <v>547</v>
      </c>
      <c r="R5" s="517" t="s">
        <v>624</v>
      </c>
      <c r="S5" s="295" t="s">
        <v>65</v>
      </c>
      <c r="T5" s="295"/>
      <c r="U5" s="153" t="s">
        <v>408</v>
      </c>
      <c r="V5" s="272" t="s">
        <v>548</v>
      </c>
      <c r="W5" s="151" t="s">
        <v>539</v>
      </c>
      <c r="X5" s="512">
        <f>+'様式A-1'!$E$9</f>
        <v>34.142980999999999</v>
      </c>
      <c r="Y5" s="513"/>
      <c r="Z5" s="514"/>
    </row>
    <row r="6" spans="2:27" ht="20.100000000000001" customHeight="1" x14ac:dyDescent="0.15">
      <c r="B6" s="516"/>
      <c r="C6" s="190" t="s">
        <v>549</v>
      </c>
      <c r="D6" s="519" t="str">
        <f>+'様式A-1'!$E$6</f>
        <v>岩国市柱野</v>
      </c>
      <c r="E6" s="291"/>
      <c r="F6" s="291"/>
      <c r="G6" s="297" t="s">
        <v>550</v>
      </c>
      <c r="H6" s="297"/>
      <c r="I6" s="290" t="s">
        <v>1142</v>
      </c>
      <c r="J6" s="291"/>
      <c r="K6" s="292"/>
      <c r="L6" s="297" t="s">
        <v>551</v>
      </c>
      <c r="M6" s="297"/>
      <c r="N6" s="184" t="s">
        <v>545</v>
      </c>
      <c r="O6" s="181">
        <f>+'様式A-1'!$E$15</f>
        <v>9</v>
      </c>
      <c r="P6" s="185" t="s">
        <v>546</v>
      </c>
      <c r="Q6" s="277"/>
      <c r="R6" s="518"/>
      <c r="S6" s="297" t="s">
        <v>63</v>
      </c>
      <c r="T6" s="297"/>
      <c r="U6" s="154" t="s">
        <v>417</v>
      </c>
      <c r="V6" s="275"/>
      <c r="W6" s="151" t="s">
        <v>541</v>
      </c>
      <c r="X6" s="512">
        <f>+'様式A-1'!$E$10</f>
        <v>132.15968000000001</v>
      </c>
      <c r="Y6" s="513"/>
      <c r="Z6" s="514"/>
    </row>
    <row r="7" spans="2:27" ht="7.5" customHeight="1" x14ac:dyDescent="0.15">
      <c r="B7" s="548" t="s">
        <v>552</v>
      </c>
      <c r="C7" s="548"/>
      <c r="D7" s="549" t="s">
        <v>537</v>
      </c>
      <c r="E7" s="549"/>
      <c r="F7" s="155"/>
      <c r="G7" s="155"/>
      <c r="H7" s="155"/>
      <c r="I7" s="155"/>
      <c r="J7" s="155"/>
      <c r="K7" s="155"/>
      <c r="L7" s="155"/>
      <c r="M7" s="155"/>
      <c r="N7" s="155"/>
      <c r="O7" s="155"/>
      <c r="P7" s="155"/>
      <c r="Q7" s="155"/>
      <c r="R7" s="155"/>
      <c r="S7" s="155"/>
      <c r="T7" s="155"/>
      <c r="U7" s="155"/>
      <c r="V7" s="155"/>
      <c r="W7" s="155"/>
      <c r="X7" s="156"/>
      <c r="Y7" s="156"/>
      <c r="Z7" s="157"/>
    </row>
    <row r="8" spans="2:27" ht="21.75" customHeight="1" x14ac:dyDescent="0.15">
      <c r="B8" s="548"/>
      <c r="C8" s="548"/>
      <c r="D8" s="549"/>
      <c r="E8" s="549"/>
      <c r="F8" s="158"/>
      <c r="G8" s="521" t="s">
        <v>553</v>
      </c>
      <c r="H8" s="520"/>
      <c r="I8" s="552" t="s">
        <v>554</v>
      </c>
      <c r="J8" s="159" t="s">
        <v>536</v>
      </c>
      <c r="K8" s="160" t="s">
        <v>523</v>
      </c>
      <c r="L8" s="534">
        <v>13</v>
      </c>
      <c r="M8" s="535"/>
      <c r="N8" s="190" t="s">
        <v>537</v>
      </c>
      <c r="O8" s="536">
        <v>2</v>
      </c>
      <c r="P8" s="536"/>
      <c r="Q8" s="190" t="s">
        <v>555</v>
      </c>
      <c r="R8" s="534">
        <v>0</v>
      </c>
      <c r="S8" s="535"/>
      <c r="T8" s="521" t="s">
        <v>556</v>
      </c>
      <c r="U8" s="520"/>
      <c r="V8" s="521" t="s">
        <v>557</v>
      </c>
      <c r="W8" s="520"/>
      <c r="X8" s="524"/>
      <c r="Y8" s="525"/>
      <c r="Z8" s="158"/>
      <c r="AA8" s="84"/>
    </row>
    <row r="9" spans="2:27" ht="10.9" customHeight="1" x14ac:dyDescent="0.15">
      <c r="B9" s="548"/>
      <c r="C9" s="548"/>
      <c r="D9" s="549"/>
      <c r="E9" s="549"/>
      <c r="F9" s="158"/>
      <c r="G9" s="550"/>
      <c r="H9" s="551"/>
      <c r="I9" s="553"/>
      <c r="J9" s="528" t="s">
        <v>470</v>
      </c>
      <c r="K9" s="530" t="s">
        <v>523</v>
      </c>
      <c r="L9" s="524">
        <v>130</v>
      </c>
      <c r="M9" s="525"/>
      <c r="N9" s="528" t="s">
        <v>537</v>
      </c>
      <c r="O9" s="524">
        <v>0</v>
      </c>
      <c r="P9" s="525"/>
      <c r="Q9" s="528" t="s">
        <v>555</v>
      </c>
      <c r="R9" s="524">
        <v>0</v>
      </c>
      <c r="S9" s="525"/>
      <c r="T9" s="550"/>
      <c r="U9" s="551"/>
      <c r="V9" s="522"/>
      <c r="W9" s="523"/>
      <c r="X9" s="526"/>
      <c r="Y9" s="527"/>
      <c r="Z9" s="158"/>
      <c r="AA9" s="84"/>
    </row>
    <row r="10" spans="2:27" ht="10.9" customHeight="1" x14ac:dyDescent="0.15">
      <c r="B10" s="548"/>
      <c r="C10" s="548"/>
      <c r="D10" s="549"/>
      <c r="E10" s="549"/>
      <c r="F10" s="158"/>
      <c r="G10" s="550"/>
      <c r="H10" s="551"/>
      <c r="I10" s="553"/>
      <c r="J10" s="529"/>
      <c r="K10" s="531"/>
      <c r="L10" s="532"/>
      <c r="M10" s="533"/>
      <c r="N10" s="529"/>
      <c r="O10" s="532"/>
      <c r="P10" s="533"/>
      <c r="Q10" s="529"/>
      <c r="R10" s="532"/>
      <c r="S10" s="533"/>
      <c r="T10" s="550"/>
      <c r="U10" s="551"/>
      <c r="V10" s="541" t="s">
        <v>558</v>
      </c>
      <c r="W10" s="542"/>
      <c r="X10" s="524">
        <v>10</v>
      </c>
      <c r="Y10" s="525"/>
      <c r="Z10" s="158"/>
      <c r="AA10" s="84"/>
    </row>
    <row r="11" spans="2:27" ht="21.75" customHeight="1" x14ac:dyDescent="0.15">
      <c r="B11" s="548"/>
      <c r="C11" s="548"/>
      <c r="D11" s="549"/>
      <c r="E11" s="549"/>
      <c r="F11" s="158"/>
      <c r="G11" s="522"/>
      <c r="H11" s="523"/>
      <c r="I11" s="554"/>
      <c r="J11" s="190" t="s">
        <v>559</v>
      </c>
      <c r="K11" s="160" t="s">
        <v>523</v>
      </c>
      <c r="L11" s="545">
        <v>1</v>
      </c>
      <c r="M11" s="546"/>
      <c r="N11" s="190" t="s">
        <v>537</v>
      </c>
      <c r="O11" s="547">
        <v>0</v>
      </c>
      <c r="P11" s="547"/>
      <c r="Q11" s="190" t="s">
        <v>555</v>
      </c>
      <c r="R11" s="545">
        <v>0</v>
      </c>
      <c r="S11" s="546"/>
      <c r="T11" s="522"/>
      <c r="U11" s="523"/>
      <c r="V11" s="543"/>
      <c r="W11" s="544"/>
      <c r="X11" s="532"/>
      <c r="Y11" s="533"/>
      <c r="Z11" s="158"/>
      <c r="AA11" s="84"/>
    </row>
    <row r="12" spans="2:27" ht="21.75" customHeight="1" x14ac:dyDescent="0.15">
      <c r="B12" s="293" t="s">
        <v>216</v>
      </c>
      <c r="C12" s="538"/>
      <c r="D12" s="539"/>
      <c r="E12" s="539"/>
      <c r="F12" s="539"/>
      <c r="G12" s="539"/>
      <c r="H12" s="539"/>
      <c r="I12" s="539"/>
      <c r="J12" s="539"/>
      <c r="K12" s="539"/>
      <c r="L12" s="539"/>
      <c r="M12" s="539"/>
      <c r="N12" s="539"/>
      <c r="O12" s="539"/>
      <c r="P12" s="539"/>
      <c r="Q12" s="539"/>
      <c r="R12" s="539"/>
      <c r="S12" s="539"/>
      <c r="T12" s="539"/>
      <c r="U12" s="539"/>
      <c r="V12" s="539"/>
      <c r="W12" s="539"/>
      <c r="X12" s="539"/>
      <c r="Y12" s="539"/>
      <c r="Z12" s="540"/>
      <c r="AA12" s="84"/>
    </row>
    <row r="13" spans="2:27" ht="21.75" customHeight="1" x14ac:dyDescent="0.15">
      <c r="B13" s="294"/>
      <c r="C13" s="538"/>
      <c r="D13" s="539"/>
      <c r="E13" s="539"/>
      <c r="F13" s="539"/>
      <c r="G13" s="539"/>
      <c r="H13" s="539"/>
      <c r="I13" s="539"/>
      <c r="J13" s="539"/>
      <c r="K13" s="539"/>
      <c r="L13" s="539"/>
      <c r="M13" s="539"/>
      <c r="N13" s="539"/>
      <c r="O13" s="539"/>
      <c r="P13" s="539"/>
      <c r="Q13" s="539"/>
      <c r="R13" s="539"/>
      <c r="S13" s="539"/>
      <c r="T13" s="539"/>
      <c r="U13" s="539"/>
      <c r="V13" s="539"/>
      <c r="W13" s="539"/>
      <c r="X13" s="539"/>
      <c r="Y13" s="539"/>
      <c r="Z13" s="540"/>
      <c r="AA13" s="84"/>
    </row>
    <row r="14" spans="2:27" ht="21.75" customHeight="1" x14ac:dyDescent="0.15">
      <c r="B14" s="294"/>
      <c r="C14" s="538"/>
      <c r="D14" s="539"/>
      <c r="E14" s="539"/>
      <c r="F14" s="539"/>
      <c r="G14" s="539"/>
      <c r="H14" s="539"/>
      <c r="I14" s="539"/>
      <c r="J14" s="539"/>
      <c r="K14" s="539"/>
      <c r="L14" s="539"/>
      <c r="M14" s="539"/>
      <c r="N14" s="539"/>
      <c r="O14" s="539"/>
      <c r="P14" s="539"/>
      <c r="Q14" s="539"/>
      <c r="R14" s="539"/>
      <c r="S14" s="539"/>
      <c r="T14" s="539"/>
      <c r="U14" s="539"/>
      <c r="V14" s="539"/>
      <c r="W14" s="539"/>
      <c r="X14" s="539"/>
      <c r="Y14" s="539"/>
      <c r="Z14" s="540"/>
      <c r="AA14" s="84"/>
    </row>
    <row r="15" spans="2:27" ht="21.75" customHeight="1" x14ac:dyDescent="0.15">
      <c r="B15" s="294"/>
      <c r="C15" s="538"/>
      <c r="D15" s="539"/>
      <c r="E15" s="539"/>
      <c r="F15" s="539"/>
      <c r="G15" s="539"/>
      <c r="H15" s="539"/>
      <c r="I15" s="539"/>
      <c r="J15" s="539"/>
      <c r="K15" s="539"/>
      <c r="L15" s="539"/>
      <c r="M15" s="539"/>
      <c r="N15" s="539"/>
      <c r="O15" s="539"/>
      <c r="P15" s="539"/>
      <c r="Q15" s="539"/>
      <c r="R15" s="539"/>
      <c r="S15" s="539"/>
      <c r="T15" s="539"/>
      <c r="U15" s="539"/>
      <c r="V15" s="539"/>
      <c r="W15" s="539"/>
      <c r="X15" s="539"/>
      <c r="Y15" s="539"/>
      <c r="Z15" s="540"/>
    </row>
    <row r="16" spans="2:27" ht="21.75" customHeight="1" x14ac:dyDescent="0.15">
      <c r="B16" s="294"/>
      <c r="C16" s="538"/>
      <c r="D16" s="539"/>
      <c r="E16" s="539"/>
      <c r="F16" s="539"/>
      <c r="G16" s="539"/>
      <c r="H16" s="539"/>
      <c r="I16" s="539"/>
      <c r="J16" s="539"/>
      <c r="K16" s="539"/>
      <c r="L16" s="539"/>
      <c r="M16" s="539"/>
      <c r="N16" s="539"/>
      <c r="O16" s="539"/>
      <c r="P16" s="539"/>
      <c r="Q16" s="539"/>
      <c r="R16" s="539"/>
      <c r="S16" s="539"/>
      <c r="T16" s="539"/>
      <c r="U16" s="539"/>
      <c r="V16" s="539"/>
      <c r="W16" s="539"/>
      <c r="X16" s="539"/>
      <c r="Y16" s="539"/>
      <c r="Z16" s="540"/>
    </row>
    <row r="17" spans="2:26" ht="21.75" customHeight="1" x14ac:dyDescent="0.15">
      <c r="B17" s="294"/>
      <c r="C17" s="538"/>
      <c r="D17" s="539"/>
      <c r="E17" s="539"/>
      <c r="F17" s="539"/>
      <c r="G17" s="539"/>
      <c r="H17" s="539"/>
      <c r="I17" s="539"/>
      <c r="J17" s="539"/>
      <c r="K17" s="539"/>
      <c r="L17" s="539"/>
      <c r="M17" s="539"/>
      <c r="N17" s="539"/>
      <c r="O17" s="539"/>
      <c r="P17" s="539"/>
      <c r="Q17" s="539"/>
      <c r="R17" s="539"/>
      <c r="S17" s="539"/>
      <c r="T17" s="539"/>
      <c r="U17" s="539"/>
      <c r="V17" s="539"/>
      <c r="W17" s="539"/>
      <c r="X17" s="539"/>
      <c r="Y17" s="539"/>
      <c r="Z17" s="540"/>
    </row>
    <row r="18" spans="2:26" ht="21.75" customHeight="1" x14ac:dyDescent="0.15">
      <c r="B18" s="294"/>
      <c r="C18" s="538"/>
      <c r="D18" s="539"/>
      <c r="E18" s="539"/>
      <c r="F18" s="539"/>
      <c r="G18" s="539"/>
      <c r="H18" s="539"/>
      <c r="I18" s="539"/>
      <c r="J18" s="539"/>
      <c r="K18" s="539"/>
      <c r="L18" s="539"/>
      <c r="M18" s="539"/>
      <c r="N18" s="539"/>
      <c r="O18" s="539"/>
      <c r="P18" s="539"/>
      <c r="Q18" s="539"/>
      <c r="R18" s="539"/>
      <c r="S18" s="539"/>
      <c r="T18" s="539"/>
      <c r="U18" s="539"/>
      <c r="V18" s="539"/>
      <c r="W18" s="539"/>
      <c r="X18" s="539"/>
      <c r="Y18" s="539"/>
      <c r="Z18" s="540"/>
    </row>
    <row r="19" spans="2:26" ht="21.75" customHeight="1" x14ac:dyDescent="0.15">
      <c r="B19" s="294"/>
      <c r="C19" s="538"/>
      <c r="D19" s="539"/>
      <c r="E19" s="539"/>
      <c r="F19" s="539"/>
      <c r="G19" s="539"/>
      <c r="H19" s="539"/>
      <c r="I19" s="539"/>
      <c r="J19" s="539"/>
      <c r="K19" s="539"/>
      <c r="L19" s="539"/>
      <c r="M19" s="539"/>
      <c r="N19" s="539"/>
      <c r="O19" s="539"/>
      <c r="P19" s="539"/>
      <c r="Q19" s="539"/>
      <c r="R19" s="539"/>
      <c r="S19" s="539"/>
      <c r="T19" s="539"/>
      <c r="U19" s="539"/>
      <c r="V19" s="539"/>
      <c r="W19" s="539"/>
      <c r="X19" s="539"/>
      <c r="Y19" s="539"/>
      <c r="Z19" s="540"/>
    </row>
    <row r="20" spans="2:26" ht="21.75" customHeight="1" x14ac:dyDescent="0.15">
      <c r="B20" s="294"/>
      <c r="C20" s="538"/>
      <c r="D20" s="539"/>
      <c r="E20" s="539"/>
      <c r="F20" s="539"/>
      <c r="G20" s="539"/>
      <c r="H20" s="539"/>
      <c r="I20" s="539"/>
      <c r="J20" s="539"/>
      <c r="K20" s="539"/>
      <c r="L20" s="539"/>
      <c r="M20" s="539"/>
      <c r="N20" s="539"/>
      <c r="O20" s="539"/>
      <c r="P20" s="539"/>
      <c r="Q20" s="539"/>
      <c r="R20" s="539"/>
      <c r="S20" s="539"/>
      <c r="T20" s="539"/>
      <c r="U20" s="539"/>
      <c r="V20" s="539"/>
      <c r="W20" s="539"/>
      <c r="X20" s="539"/>
      <c r="Y20" s="539"/>
      <c r="Z20" s="540"/>
    </row>
    <row r="21" spans="2:26" ht="21.75" customHeight="1" x14ac:dyDescent="0.15">
      <c r="B21" s="294"/>
      <c r="C21" s="538"/>
      <c r="D21" s="539"/>
      <c r="E21" s="539"/>
      <c r="F21" s="539"/>
      <c r="G21" s="539"/>
      <c r="H21" s="539"/>
      <c r="I21" s="539"/>
      <c r="J21" s="539"/>
      <c r="K21" s="539"/>
      <c r="L21" s="539"/>
      <c r="M21" s="539"/>
      <c r="N21" s="539"/>
      <c r="O21" s="539"/>
      <c r="P21" s="539"/>
      <c r="Q21" s="539"/>
      <c r="R21" s="539"/>
      <c r="S21" s="539"/>
      <c r="T21" s="539"/>
      <c r="U21" s="539"/>
      <c r="V21" s="539"/>
      <c r="W21" s="539"/>
      <c r="X21" s="539"/>
      <c r="Y21" s="539"/>
      <c r="Z21" s="540"/>
    </row>
    <row r="22" spans="2:26" ht="21.75" customHeight="1" x14ac:dyDescent="0.15">
      <c r="B22" s="294"/>
      <c r="C22" s="538"/>
      <c r="D22" s="539"/>
      <c r="E22" s="539"/>
      <c r="F22" s="539"/>
      <c r="G22" s="539"/>
      <c r="H22" s="539"/>
      <c r="I22" s="539"/>
      <c r="J22" s="539"/>
      <c r="K22" s="539"/>
      <c r="L22" s="539"/>
      <c r="M22" s="539"/>
      <c r="N22" s="539"/>
      <c r="O22" s="539"/>
      <c r="P22" s="539"/>
      <c r="Q22" s="539"/>
      <c r="R22" s="539"/>
      <c r="S22" s="539"/>
      <c r="T22" s="539"/>
      <c r="U22" s="539"/>
      <c r="V22" s="539"/>
      <c r="W22" s="539"/>
      <c r="X22" s="539"/>
      <c r="Y22" s="539"/>
      <c r="Z22" s="540"/>
    </row>
    <row r="23" spans="2:26" ht="21.75" customHeight="1" x14ac:dyDescent="0.15">
      <c r="B23" s="294"/>
      <c r="C23" s="538"/>
      <c r="D23" s="539"/>
      <c r="E23" s="539"/>
      <c r="F23" s="539"/>
      <c r="G23" s="539"/>
      <c r="H23" s="539"/>
      <c r="I23" s="539"/>
      <c r="J23" s="539"/>
      <c r="K23" s="539"/>
      <c r="L23" s="539"/>
      <c r="M23" s="539"/>
      <c r="N23" s="539"/>
      <c r="O23" s="539"/>
      <c r="P23" s="539"/>
      <c r="Q23" s="539"/>
      <c r="R23" s="539"/>
      <c r="S23" s="539"/>
      <c r="T23" s="539"/>
      <c r="U23" s="539"/>
      <c r="V23" s="539"/>
      <c r="W23" s="539"/>
      <c r="X23" s="539"/>
      <c r="Y23" s="539"/>
      <c r="Z23" s="540"/>
    </row>
    <row r="24" spans="2:26" ht="21.75" customHeight="1" x14ac:dyDescent="0.15">
      <c r="B24" s="294"/>
      <c r="C24" s="538"/>
      <c r="D24" s="539"/>
      <c r="E24" s="539"/>
      <c r="F24" s="539"/>
      <c r="G24" s="539"/>
      <c r="H24" s="539"/>
      <c r="I24" s="539"/>
      <c r="J24" s="539"/>
      <c r="K24" s="539"/>
      <c r="L24" s="539"/>
      <c r="M24" s="539"/>
      <c r="N24" s="539"/>
      <c r="O24" s="539"/>
      <c r="P24" s="539"/>
      <c r="Q24" s="539"/>
      <c r="R24" s="539"/>
      <c r="S24" s="539"/>
      <c r="T24" s="539"/>
      <c r="U24" s="539"/>
      <c r="V24" s="539"/>
      <c r="W24" s="539"/>
      <c r="X24" s="539"/>
      <c r="Y24" s="539"/>
      <c r="Z24" s="540"/>
    </row>
    <row r="25" spans="2:26" ht="21.75" customHeight="1" x14ac:dyDescent="0.15">
      <c r="B25" s="294"/>
      <c r="C25" s="538"/>
      <c r="D25" s="539"/>
      <c r="E25" s="539"/>
      <c r="F25" s="539"/>
      <c r="G25" s="539"/>
      <c r="H25" s="539"/>
      <c r="I25" s="539"/>
      <c r="J25" s="539"/>
      <c r="K25" s="539"/>
      <c r="L25" s="539"/>
      <c r="M25" s="539"/>
      <c r="N25" s="539"/>
      <c r="O25" s="539"/>
      <c r="P25" s="539"/>
      <c r="Q25" s="539"/>
      <c r="R25" s="539"/>
      <c r="S25" s="539"/>
      <c r="T25" s="539"/>
      <c r="U25" s="539"/>
      <c r="V25" s="539"/>
      <c r="W25" s="539"/>
      <c r="X25" s="539"/>
      <c r="Y25" s="539"/>
      <c r="Z25" s="540"/>
    </row>
    <row r="26" spans="2:26" ht="21.75" customHeight="1" x14ac:dyDescent="0.15">
      <c r="B26" s="294"/>
      <c r="C26" s="538"/>
      <c r="D26" s="539"/>
      <c r="E26" s="539"/>
      <c r="F26" s="539"/>
      <c r="G26" s="539"/>
      <c r="H26" s="539"/>
      <c r="I26" s="539"/>
      <c r="J26" s="539"/>
      <c r="K26" s="539"/>
      <c r="L26" s="539"/>
      <c r="M26" s="539"/>
      <c r="N26" s="539"/>
      <c r="O26" s="539"/>
      <c r="P26" s="539"/>
      <c r="Q26" s="539"/>
      <c r="R26" s="539"/>
      <c r="S26" s="539"/>
      <c r="T26" s="539"/>
      <c r="U26" s="539"/>
      <c r="V26" s="539"/>
      <c r="W26" s="539"/>
      <c r="X26" s="539"/>
      <c r="Y26" s="539"/>
      <c r="Z26" s="540"/>
    </row>
    <row r="27" spans="2:26" ht="21.75" customHeight="1" x14ac:dyDescent="0.15">
      <c r="B27" s="294"/>
      <c r="C27" s="538"/>
      <c r="D27" s="539"/>
      <c r="E27" s="539"/>
      <c r="F27" s="539"/>
      <c r="G27" s="539"/>
      <c r="H27" s="539"/>
      <c r="I27" s="539"/>
      <c r="J27" s="539"/>
      <c r="K27" s="539"/>
      <c r="L27" s="539"/>
      <c r="M27" s="539"/>
      <c r="N27" s="539"/>
      <c r="O27" s="539"/>
      <c r="P27" s="539"/>
      <c r="Q27" s="539"/>
      <c r="R27" s="539"/>
      <c r="S27" s="539"/>
      <c r="T27" s="539"/>
      <c r="U27" s="539"/>
      <c r="V27" s="539"/>
      <c r="W27" s="539"/>
      <c r="X27" s="539"/>
      <c r="Y27" s="539"/>
      <c r="Z27" s="540"/>
    </row>
    <row r="28" spans="2:26" ht="21.75" customHeight="1" x14ac:dyDescent="0.15">
      <c r="B28" s="294"/>
      <c r="C28" s="538"/>
      <c r="D28" s="539"/>
      <c r="E28" s="539"/>
      <c r="F28" s="539"/>
      <c r="G28" s="539"/>
      <c r="H28" s="539"/>
      <c r="I28" s="539"/>
      <c r="J28" s="539"/>
      <c r="K28" s="539"/>
      <c r="L28" s="539"/>
      <c r="M28" s="539"/>
      <c r="N28" s="539"/>
      <c r="O28" s="539"/>
      <c r="P28" s="539"/>
      <c r="Q28" s="539"/>
      <c r="R28" s="539"/>
      <c r="S28" s="539"/>
      <c r="T28" s="539"/>
      <c r="U28" s="539"/>
      <c r="V28" s="539"/>
      <c r="W28" s="539"/>
      <c r="X28" s="539"/>
      <c r="Y28" s="539"/>
      <c r="Z28" s="540"/>
    </row>
    <row r="29" spans="2:26" ht="47.25" customHeight="1" x14ac:dyDescent="0.15">
      <c r="B29" s="345"/>
      <c r="C29" s="162"/>
      <c r="D29" s="162"/>
      <c r="E29" s="163"/>
      <c r="F29" s="164"/>
      <c r="G29" s="162"/>
      <c r="H29" s="162"/>
      <c r="I29" s="162"/>
      <c r="J29" s="537" t="s">
        <v>217</v>
      </c>
      <c r="K29" s="537"/>
      <c r="L29" s="537"/>
      <c r="M29" s="537"/>
      <c r="N29" s="537"/>
      <c r="O29" s="537"/>
      <c r="P29" s="537"/>
      <c r="Q29" s="537" t="s">
        <v>218</v>
      </c>
      <c r="R29" s="537"/>
      <c r="S29" s="537"/>
      <c r="T29" s="537"/>
      <c r="U29" s="537"/>
      <c r="V29" s="537"/>
      <c r="W29" s="537"/>
      <c r="X29" s="537"/>
      <c r="Y29" s="537"/>
      <c r="Z29" s="165"/>
    </row>
    <row r="30" spans="2:26" ht="15" customHeight="1" x14ac:dyDescent="0.15">
      <c r="C30" s="215" t="s">
        <v>219</v>
      </c>
    </row>
    <row r="31" spans="2:26" ht="15" customHeight="1" x14ac:dyDescent="0.15">
      <c r="C31" s="1" t="s">
        <v>220</v>
      </c>
    </row>
    <row r="32" spans="2:26" ht="15" customHeight="1" x14ac:dyDescent="0.15">
      <c r="C32" s="1" t="s">
        <v>221</v>
      </c>
    </row>
    <row r="33" spans="3:3" ht="15" customHeight="1" x14ac:dyDescent="0.15">
      <c r="C33" s="1" t="s">
        <v>222</v>
      </c>
    </row>
    <row r="34" spans="3:3" ht="7.15" customHeight="1" x14ac:dyDescent="0.15"/>
    <row r="37" spans="3:3" ht="98.25" customHeight="1" x14ac:dyDescent="0.15"/>
  </sheetData>
  <mergeCells count="58">
    <mergeCell ref="B12:B29"/>
    <mergeCell ref="J29:P29"/>
    <mergeCell ref="Q29:Y29"/>
    <mergeCell ref="C12:Z28"/>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経度を小数点以下５桁まで入力する。" sqref="X4:Z4 X6:Z6" xr:uid="{BDBBCA34-5B3E-429A-896B-AC8BBECD2C44}"/>
    <dataValidation allowBlank="1" showInputMessage="1" showErrorMessage="1" prompt="緯度を小数点以下５桁まで入力する。" sqref="X3:Z3 X5:Z5" xr:uid="{B53F2853-96B4-4891-9ACA-C524B14FCB0E}"/>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ACA10F9-1853-4D09-9F2F-4609AB9D9AD4}">
          <x14:formula1>
            <xm:f>'(参考)リスト'!$G$16:$G$19</xm:f>
          </x14:formula1>
          <xm:sqref>D7:E11</xm:sqref>
        </x14:dataValidation>
        <x14:dataValidation type="list" allowBlank="1" showInputMessage="1" showErrorMessage="1" xr:uid="{32AB079F-2573-495F-B80D-EB5654DC37EB}">
          <x14:formula1>
            <xm:f>'(参考)リスト'!$E$6:$E$10</xm:f>
          </x14:formula1>
          <xm:sqref>U6</xm:sqref>
        </x14:dataValidation>
        <x14:dataValidation type="list" allowBlank="1" showInputMessage="1" showErrorMessage="1" xr:uid="{BA87C761-191D-4D3E-B448-86301CB6A370}">
          <x14:formula1>
            <xm:f>'(参考)リスト'!$F$6:$F$7</xm:f>
          </x14:formula1>
          <xm:sqref>U5</xm:sqref>
        </x14:dataValidation>
        <x14:dataValidation type="list" allowBlank="1" showInputMessage="1" showErrorMessage="1" xr:uid="{116F4AC9-732E-4CF9-A210-885D96A54CE1}">
          <x14:formula1>
            <xm:f>'(参考)リスト'!$D$6:$D$7</xm:f>
          </x14:formula1>
          <xm:sqref>R5:R6</xm:sqref>
        </x14:dataValidation>
        <x14:dataValidation type="list" allowBlank="1" showInputMessage="1" showErrorMessage="1" xr:uid="{D91BCE46-126C-4504-9E3C-14A18C5F00B3}">
          <x14:formula1>
            <xm:f>'(参考)リスト'!$C$6:$C$11</xm:f>
          </x14:formula1>
          <xm:sqref>I5:K5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75D23-7A95-411F-AE56-E2C437FCEC9B}">
  <sheetPr codeName="Sheet35">
    <pageSetUpPr fitToPage="1"/>
  </sheetPr>
  <dimension ref="B1:AA37"/>
  <sheetViews>
    <sheetView showGridLines="0" showZeros="0" view="pageBreakPreview" zoomScale="70" zoomScaleNormal="70" zoomScaleSheetLayoutView="70" workbookViewId="0">
      <selection activeCell="V3" sqref="V3:V4"/>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31" t="s">
        <v>212</v>
      </c>
      <c r="C2" s="148"/>
      <c r="D2" s="148"/>
      <c r="E2" s="148"/>
      <c r="F2" s="148"/>
      <c r="G2" s="148"/>
      <c r="H2" s="148"/>
      <c r="I2" s="148"/>
      <c r="J2" s="148"/>
      <c r="K2" s="148"/>
      <c r="L2" s="148"/>
      <c r="M2" s="150"/>
      <c r="N2" s="297" t="s">
        <v>535</v>
      </c>
      <c r="O2" s="297"/>
      <c r="P2" s="504">
        <v>45862</v>
      </c>
      <c r="Q2" s="505"/>
      <c r="R2" s="506"/>
      <c r="S2" s="297" t="s">
        <v>560</v>
      </c>
      <c r="T2" s="297"/>
      <c r="U2" s="297"/>
      <c r="V2" s="507" t="str">
        <f>+'様式A-1'!$W$2</f>
        <v>34.14178,132.16544</v>
      </c>
      <c r="W2" s="507"/>
      <c r="X2" s="507"/>
      <c r="Y2" s="507"/>
      <c r="Z2" s="507"/>
    </row>
    <row r="3" spans="2:27" ht="20.100000000000001" customHeight="1" x14ac:dyDescent="0.15">
      <c r="B3" s="186" t="s">
        <v>527</v>
      </c>
      <c r="C3" s="298" t="str">
        <f>+'様式A-1'!$D$3</f>
        <v>ハシラノズイドウ</v>
      </c>
      <c r="D3" s="299"/>
      <c r="E3" s="299"/>
      <c r="F3" s="300"/>
      <c r="G3" s="295" t="s">
        <v>528</v>
      </c>
      <c r="H3" s="298" t="str">
        <f>+'様式A-1'!$J$3</f>
        <v>主要地方道岩国玖珂線</v>
      </c>
      <c r="I3" s="299"/>
      <c r="J3" s="300"/>
      <c r="K3" s="295" t="s">
        <v>532</v>
      </c>
      <c r="L3" s="508" t="str">
        <f>+'様式A-1'!$R$3</f>
        <v>山口県岩国土木建築事務所</v>
      </c>
      <c r="M3" s="508"/>
      <c r="N3" s="508"/>
      <c r="O3" s="508"/>
      <c r="P3" s="508"/>
      <c r="Q3" s="272" t="s">
        <v>533</v>
      </c>
      <c r="R3" s="274"/>
      <c r="S3" s="298" t="str">
        <f>'様式B (1)'!$S$3</f>
        <v>復建調査設計株式会社</v>
      </c>
      <c r="T3" s="299"/>
      <c r="U3" s="300"/>
      <c r="V3" s="510" t="s">
        <v>538</v>
      </c>
      <c r="W3" s="151" t="s">
        <v>539</v>
      </c>
      <c r="X3" s="512">
        <f>+'様式A-1'!$E$7</f>
        <v>34.145049999999998</v>
      </c>
      <c r="Y3" s="513"/>
      <c r="Z3" s="514"/>
    </row>
    <row r="4" spans="2:27" ht="20.100000000000001" customHeight="1" x14ac:dyDescent="0.15">
      <c r="B4" s="183" t="s">
        <v>540</v>
      </c>
      <c r="C4" s="301" t="str">
        <f>+'様式A-1'!$D$4</f>
        <v>柱野隧道</v>
      </c>
      <c r="D4" s="302"/>
      <c r="E4" s="302"/>
      <c r="F4" s="303"/>
      <c r="G4" s="289"/>
      <c r="H4" s="301"/>
      <c r="I4" s="302"/>
      <c r="J4" s="303"/>
      <c r="K4" s="289"/>
      <c r="L4" s="509"/>
      <c r="M4" s="509"/>
      <c r="N4" s="509"/>
      <c r="O4" s="509"/>
      <c r="P4" s="509"/>
      <c r="Q4" s="275"/>
      <c r="R4" s="277"/>
      <c r="S4" s="301" t="str">
        <f>'様式B (1)'!$S$4</f>
        <v>小笠原洋</v>
      </c>
      <c r="T4" s="302"/>
      <c r="U4" s="303"/>
      <c r="V4" s="511"/>
      <c r="W4" s="195" t="s">
        <v>541</v>
      </c>
      <c r="X4" s="512">
        <f>+'様式A-1'!$E$8</f>
        <v>132.16320999999999</v>
      </c>
      <c r="Y4" s="513"/>
      <c r="Z4" s="514"/>
    </row>
    <row r="5" spans="2:27" ht="20.100000000000001" customHeight="1" x14ac:dyDescent="0.15">
      <c r="B5" s="515" t="s">
        <v>542</v>
      </c>
      <c r="C5" s="190" t="s">
        <v>543</v>
      </c>
      <c r="D5" s="290" t="str">
        <f>+'様式A-1'!$E$5</f>
        <v>岩国市柱野</v>
      </c>
      <c r="E5" s="291"/>
      <c r="F5" s="291"/>
      <c r="G5" s="262" t="s">
        <v>395</v>
      </c>
      <c r="H5" s="263"/>
      <c r="I5" s="290" t="str">
        <f>'様式B (1)'!$I$5</f>
        <v>矢板工法</v>
      </c>
      <c r="J5" s="291"/>
      <c r="K5" s="292"/>
      <c r="L5" s="297" t="s">
        <v>544</v>
      </c>
      <c r="M5" s="297"/>
      <c r="N5" s="184" t="s">
        <v>545</v>
      </c>
      <c r="O5" s="152">
        <f>+'様式A-1'!$Z$5</f>
        <v>358</v>
      </c>
      <c r="P5" s="185" t="s">
        <v>546</v>
      </c>
      <c r="Q5" s="520" t="s">
        <v>547</v>
      </c>
      <c r="R5" s="517" t="str">
        <f>'様式B (1)'!$R$5</f>
        <v>一般道</v>
      </c>
      <c r="S5" s="295" t="s">
        <v>65</v>
      </c>
      <c r="T5" s="295"/>
      <c r="U5" s="153" t="str">
        <f>'様式B (1)'!$U$5</f>
        <v>無</v>
      </c>
      <c r="V5" s="272" t="s">
        <v>548</v>
      </c>
      <c r="W5" s="151" t="s">
        <v>539</v>
      </c>
      <c r="X5" s="512">
        <f>+'様式A-1'!$E$9</f>
        <v>34.142980999999999</v>
      </c>
      <c r="Y5" s="513"/>
      <c r="Z5" s="514"/>
    </row>
    <row r="6" spans="2:27" ht="20.100000000000001" customHeight="1" x14ac:dyDescent="0.15">
      <c r="B6" s="516"/>
      <c r="C6" s="190" t="s">
        <v>549</v>
      </c>
      <c r="D6" s="519" t="str">
        <f>+'様式A-1'!$E$6</f>
        <v>岩国市柱野</v>
      </c>
      <c r="E6" s="291"/>
      <c r="F6" s="291"/>
      <c r="G6" s="297" t="s">
        <v>550</v>
      </c>
      <c r="H6" s="297"/>
      <c r="I6" s="290" t="str">
        <f>'様式B (1)'!$I$6</f>
        <v>1971年</v>
      </c>
      <c r="J6" s="291"/>
      <c r="K6" s="292"/>
      <c r="L6" s="297" t="s">
        <v>551</v>
      </c>
      <c r="M6" s="297"/>
      <c r="N6" s="184" t="s">
        <v>545</v>
      </c>
      <c r="O6" s="181">
        <f>+'様式A-1'!$E$15</f>
        <v>9</v>
      </c>
      <c r="P6" s="185" t="s">
        <v>546</v>
      </c>
      <c r="Q6" s="277"/>
      <c r="R6" s="518"/>
      <c r="S6" s="297" t="s">
        <v>63</v>
      </c>
      <c r="T6" s="297"/>
      <c r="U6" s="154" t="str">
        <f>'様式B (1)'!$U$6</f>
        <v>指定なし</v>
      </c>
      <c r="V6" s="275"/>
      <c r="W6" s="151" t="s">
        <v>541</v>
      </c>
      <c r="X6" s="512">
        <f>+'様式A-1'!$E$10</f>
        <v>132.15968000000001</v>
      </c>
      <c r="Y6" s="513"/>
      <c r="Z6" s="514"/>
    </row>
    <row r="7" spans="2:27" ht="7.5" customHeight="1" x14ac:dyDescent="0.15">
      <c r="B7" s="548" t="s">
        <v>552</v>
      </c>
      <c r="C7" s="548"/>
      <c r="D7" s="549" t="str">
        <f>'様式B (1)'!$D$7</f>
        <v>Ⅲ</v>
      </c>
      <c r="E7" s="549"/>
      <c r="F7" s="155"/>
      <c r="G7" s="155"/>
      <c r="H7" s="155"/>
      <c r="I7" s="155"/>
      <c r="J7" s="155"/>
      <c r="K7" s="155"/>
      <c r="L7" s="155"/>
      <c r="M7" s="155"/>
      <c r="N7" s="155"/>
      <c r="O7" s="155"/>
      <c r="P7" s="155"/>
      <c r="Q7" s="155"/>
      <c r="R7" s="155"/>
      <c r="S7" s="155"/>
      <c r="T7" s="155"/>
      <c r="U7" s="155"/>
      <c r="V7" s="155"/>
      <c r="W7" s="155"/>
      <c r="X7" s="156"/>
      <c r="Y7" s="156"/>
      <c r="Z7" s="157"/>
    </row>
    <row r="8" spans="2:27" ht="21.75" customHeight="1" x14ac:dyDescent="0.15">
      <c r="B8" s="548"/>
      <c r="C8" s="548"/>
      <c r="D8" s="549"/>
      <c r="E8" s="549"/>
      <c r="F8" s="158"/>
      <c r="G8" s="521" t="s">
        <v>553</v>
      </c>
      <c r="H8" s="520"/>
      <c r="I8" s="552" t="s">
        <v>554</v>
      </c>
      <c r="J8" s="159" t="s">
        <v>536</v>
      </c>
      <c r="K8" s="160" t="s">
        <v>523</v>
      </c>
      <c r="L8" s="534">
        <f>'様式B (1)'!$L$8</f>
        <v>13</v>
      </c>
      <c r="M8" s="535"/>
      <c r="N8" s="190" t="s">
        <v>537</v>
      </c>
      <c r="O8" s="536">
        <f>'様式B (1)'!$O$8</f>
        <v>2</v>
      </c>
      <c r="P8" s="536"/>
      <c r="Q8" s="190" t="s">
        <v>555</v>
      </c>
      <c r="R8" s="534">
        <f>'様式B (1)'!$R$8</f>
        <v>0</v>
      </c>
      <c r="S8" s="535"/>
      <c r="T8" s="521" t="s">
        <v>556</v>
      </c>
      <c r="U8" s="520"/>
      <c r="V8" s="521" t="s">
        <v>557</v>
      </c>
      <c r="W8" s="520"/>
      <c r="X8" s="524">
        <f>'様式B (1)'!$X$8</f>
        <v>0</v>
      </c>
      <c r="Y8" s="525"/>
      <c r="Z8" s="158"/>
      <c r="AA8" s="84"/>
    </row>
    <row r="9" spans="2:27" ht="10.9" customHeight="1" x14ac:dyDescent="0.15">
      <c r="B9" s="548"/>
      <c r="C9" s="548"/>
      <c r="D9" s="549"/>
      <c r="E9" s="549"/>
      <c r="F9" s="158"/>
      <c r="G9" s="550"/>
      <c r="H9" s="551"/>
      <c r="I9" s="553"/>
      <c r="J9" s="528" t="s">
        <v>470</v>
      </c>
      <c r="K9" s="530" t="s">
        <v>523</v>
      </c>
      <c r="L9" s="524">
        <f>'様式B (1)'!$L$9</f>
        <v>130</v>
      </c>
      <c r="M9" s="525"/>
      <c r="N9" s="528" t="s">
        <v>537</v>
      </c>
      <c r="O9" s="524">
        <f>'様式B (1)'!$O$9</f>
        <v>0</v>
      </c>
      <c r="P9" s="525"/>
      <c r="Q9" s="528" t="s">
        <v>555</v>
      </c>
      <c r="R9" s="524">
        <f>'様式B (1)'!$R$9</f>
        <v>0</v>
      </c>
      <c r="S9" s="525"/>
      <c r="T9" s="550"/>
      <c r="U9" s="551"/>
      <c r="V9" s="522"/>
      <c r="W9" s="523"/>
      <c r="X9" s="526"/>
      <c r="Y9" s="527"/>
      <c r="Z9" s="158"/>
      <c r="AA9" s="84"/>
    </row>
    <row r="10" spans="2:27" ht="10.9" customHeight="1" x14ac:dyDescent="0.15">
      <c r="B10" s="548"/>
      <c r="C10" s="548"/>
      <c r="D10" s="549"/>
      <c r="E10" s="549"/>
      <c r="F10" s="158"/>
      <c r="G10" s="550"/>
      <c r="H10" s="551"/>
      <c r="I10" s="553"/>
      <c r="J10" s="529"/>
      <c r="K10" s="531"/>
      <c r="L10" s="532"/>
      <c r="M10" s="533"/>
      <c r="N10" s="529"/>
      <c r="O10" s="532"/>
      <c r="P10" s="533"/>
      <c r="Q10" s="529"/>
      <c r="R10" s="532"/>
      <c r="S10" s="533"/>
      <c r="T10" s="550"/>
      <c r="U10" s="551"/>
      <c r="V10" s="541" t="s">
        <v>558</v>
      </c>
      <c r="W10" s="542"/>
      <c r="X10" s="524">
        <f>'様式B (1)'!$X$10</f>
        <v>10</v>
      </c>
      <c r="Y10" s="525"/>
      <c r="Z10" s="158"/>
      <c r="AA10" s="84"/>
    </row>
    <row r="11" spans="2:27" ht="21.75" customHeight="1" x14ac:dyDescent="0.15">
      <c r="B11" s="548"/>
      <c r="C11" s="548"/>
      <c r="D11" s="549"/>
      <c r="E11" s="549"/>
      <c r="F11" s="158"/>
      <c r="G11" s="522"/>
      <c r="H11" s="523"/>
      <c r="I11" s="554"/>
      <c r="J11" s="190" t="s">
        <v>559</v>
      </c>
      <c r="K11" s="160" t="s">
        <v>523</v>
      </c>
      <c r="L11" s="545">
        <f>'様式B (1)'!$L$11</f>
        <v>1</v>
      </c>
      <c r="M11" s="546"/>
      <c r="N11" s="190" t="s">
        <v>537</v>
      </c>
      <c r="O11" s="547">
        <f>'様式B (1)'!$O$11</f>
        <v>0</v>
      </c>
      <c r="P11" s="547"/>
      <c r="Q11" s="190" t="s">
        <v>555</v>
      </c>
      <c r="R11" s="545">
        <f>'様式B (1)'!$R$11</f>
        <v>0</v>
      </c>
      <c r="S11" s="546"/>
      <c r="T11" s="522"/>
      <c r="U11" s="523"/>
      <c r="V11" s="543"/>
      <c r="W11" s="544"/>
      <c r="X11" s="532"/>
      <c r="Y11" s="533"/>
      <c r="Z11" s="158"/>
      <c r="AA11" s="84"/>
    </row>
    <row r="12" spans="2:27" ht="21.75" customHeight="1" x14ac:dyDescent="0.15">
      <c r="B12" s="293" t="s">
        <v>216</v>
      </c>
      <c r="C12" s="538"/>
      <c r="D12" s="539"/>
      <c r="E12" s="539"/>
      <c r="F12" s="539"/>
      <c r="G12" s="539"/>
      <c r="H12" s="539"/>
      <c r="I12" s="539"/>
      <c r="J12" s="539"/>
      <c r="K12" s="539"/>
      <c r="L12" s="539"/>
      <c r="M12" s="539"/>
      <c r="N12" s="539"/>
      <c r="O12" s="539"/>
      <c r="P12" s="539"/>
      <c r="Q12" s="539"/>
      <c r="R12" s="539"/>
      <c r="S12" s="539"/>
      <c r="T12" s="539"/>
      <c r="U12" s="539"/>
      <c r="V12" s="539"/>
      <c r="W12" s="539"/>
      <c r="X12" s="539"/>
      <c r="Y12" s="539"/>
      <c r="Z12" s="540"/>
      <c r="AA12" s="84"/>
    </row>
    <row r="13" spans="2:27" ht="21.75" customHeight="1" x14ac:dyDescent="0.15">
      <c r="B13" s="294"/>
      <c r="C13" s="538"/>
      <c r="D13" s="539"/>
      <c r="E13" s="539"/>
      <c r="F13" s="539"/>
      <c r="G13" s="539"/>
      <c r="H13" s="539"/>
      <c r="I13" s="539"/>
      <c r="J13" s="539"/>
      <c r="K13" s="539"/>
      <c r="L13" s="539"/>
      <c r="M13" s="539"/>
      <c r="N13" s="539"/>
      <c r="O13" s="539"/>
      <c r="P13" s="539"/>
      <c r="Q13" s="539"/>
      <c r="R13" s="539"/>
      <c r="S13" s="539"/>
      <c r="T13" s="539"/>
      <c r="U13" s="539"/>
      <c r="V13" s="539"/>
      <c r="W13" s="539"/>
      <c r="X13" s="539"/>
      <c r="Y13" s="539"/>
      <c r="Z13" s="540"/>
      <c r="AA13" s="84"/>
    </row>
    <row r="14" spans="2:27" ht="21.75" customHeight="1" x14ac:dyDescent="0.15">
      <c r="B14" s="294"/>
      <c r="C14" s="538"/>
      <c r="D14" s="539"/>
      <c r="E14" s="539"/>
      <c r="F14" s="539"/>
      <c r="G14" s="539"/>
      <c r="H14" s="539"/>
      <c r="I14" s="539"/>
      <c r="J14" s="539"/>
      <c r="K14" s="539"/>
      <c r="L14" s="539"/>
      <c r="M14" s="539"/>
      <c r="N14" s="539"/>
      <c r="O14" s="539"/>
      <c r="P14" s="539"/>
      <c r="Q14" s="539"/>
      <c r="R14" s="539"/>
      <c r="S14" s="539"/>
      <c r="T14" s="539"/>
      <c r="U14" s="539"/>
      <c r="V14" s="539"/>
      <c r="W14" s="539"/>
      <c r="X14" s="539"/>
      <c r="Y14" s="539"/>
      <c r="Z14" s="540"/>
      <c r="AA14" s="84"/>
    </row>
    <row r="15" spans="2:27" ht="21.75" customHeight="1" x14ac:dyDescent="0.15">
      <c r="B15" s="294"/>
      <c r="C15" s="538"/>
      <c r="D15" s="539"/>
      <c r="E15" s="539"/>
      <c r="F15" s="539"/>
      <c r="G15" s="539"/>
      <c r="H15" s="539"/>
      <c r="I15" s="539"/>
      <c r="J15" s="539"/>
      <c r="K15" s="539"/>
      <c r="L15" s="539"/>
      <c r="M15" s="539"/>
      <c r="N15" s="539"/>
      <c r="O15" s="539"/>
      <c r="P15" s="539"/>
      <c r="Q15" s="539"/>
      <c r="R15" s="539"/>
      <c r="S15" s="539"/>
      <c r="T15" s="539"/>
      <c r="U15" s="539"/>
      <c r="V15" s="539"/>
      <c r="W15" s="539"/>
      <c r="X15" s="539"/>
      <c r="Y15" s="539"/>
      <c r="Z15" s="540"/>
    </row>
    <row r="16" spans="2:27" ht="21.75" customHeight="1" x14ac:dyDescent="0.15">
      <c r="B16" s="294"/>
      <c r="C16" s="538"/>
      <c r="D16" s="539"/>
      <c r="E16" s="539"/>
      <c r="F16" s="539"/>
      <c r="G16" s="539"/>
      <c r="H16" s="539"/>
      <c r="I16" s="539"/>
      <c r="J16" s="539"/>
      <c r="K16" s="539"/>
      <c r="L16" s="539"/>
      <c r="M16" s="539"/>
      <c r="N16" s="539"/>
      <c r="O16" s="539"/>
      <c r="P16" s="539"/>
      <c r="Q16" s="539"/>
      <c r="R16" s="539"/>
      <c r="S16" s="539"/>
      <c r="T16" s="539"/>
      <c r="U16" s="539"/>
      <c r="V16" s="539"/>
      <c r="W16" s="539"/>
      <c r="X16" s="539"/>
      <c r="Y16" s="539"/>
      <c r="Z16" s="540"/>
    </row>
    <row r="17" spans="2:26" ht="21.75" customHeight="1" x14ac:dyDescent="0.15">
      <c r="B17" s="294"/>
      <c r="C17" s="538"/>
      <c r="D17" s="539"/>
      <c r="E17" s="539"/>
      <c r="F17" s="539"/>
      <c r="G17" s="539"/>
      <c r="H17" s="539"/>
      <c r="I17" s="539"/>
      <c r="J17" s="539"/>
      <c r="K17" s="539"/>
      <c r="L17" s="539"/>
      <c r="M17" s="539"/>
      <c r="N17" s="539"/>
      <c r="O17" s="539"/>
      <c r="P17" s="539"/>
      <c r="Q17" s="539"/>
      <c r="R17" s="539"/>
      <c r="S17" s="539"/>
      <c r="T17" s="539"/>
      <c r="U17" s="539"/>
      <c r="V17" s="539"/>
      <c r="W17" s="539"/>
      <c r="X17" s="539"/>
      <c r="Y17" s="539"/>
      <c r="Z17" s="540"/>
    </row>
    <row r="18" spans="2:26" ht="21.75" customHeight="1" x14ac:dyDescent="0.15">
      <c r="B18" s="294"/>
      <c r="C18" s="538"/>
      <c r="D18" s="539"/>
      <c r="E18" s="539"/>
      <c r="F18" s="539"/>
      <c r="G18" s="539"/>
      <c r="H18" s="539"/>
      <c r="I18" s="539"/>
      <c r="J18" s="539"/>
      <c r="K18" s="539"/>
      <c r="L18" s="539"/>
      <c r="M18" s="539"/>
      <c r="N18" s="539"/>
      <c r="O18" s="539"/>
      <c r="P18" s="539"/>
      <c r="Q18" s="539"/>
      <c r="R18" s="539"/>
      <c r="S18" s="539"/>
      <c r="T18" s="539"/>
      <c r="U18" s="539"/>
      <c r="V18" s="539"/>
      <c r="W18" s="539"/>
      <c r="X18" s="539"/>
      <c r="Y18" s="539"/>
      <c r="Z18" s="540"/>
    </row>
    <row r="19" spans="2:26" ht="21.75" customHeight="1" x14ac:dyDescent="0.15">
      <c r="B19" s="294"/>
      <c r="C19" s="538"/>
      <c r="D19" s="539"/>
      <c r="E19" s="539"/>
      <c r="F19" s="539"/>
      <c r="G19" s="539"/>
      <c r="H19" s="539"/>
      <c r="I19" s="539"/>
      <c r="J19" s="539"/>
      <c r="K19" s="539"/>
      <c r="L19" s="539"/>
      <c r="M19" s="539"/>
      <c r="N19" s="539"/>
      <c r="O19" s="539"/>
      <c r="P19" s="539"/>
      <c r="Q19" s="539"/>
      <c r="R19" s="539"/>
      <c r="S19" s="539"/>
      <c r="T19" s="539"/>
      <c r="U19" s="539"/>
      <c r="V19" s="539"/>
      <c r="W19" s="539"/>
      <c r="X19" s="539"/>
      <c r="Y19" s="539"/>
      <c r="Z19" s="540"/>
    </row>
    <row r="20" spans="2:26" ht="21.75" customHeight="1" x14ac:dyDescent="0.15">
      <c r="B20" s="294"/>
      <c r="C20" s="538"/>
      <c r="D20" s="539"/>
      <c r="E20" s="539"/>
      <c r="F20" s="539"/>
      <c r="G20" s="539"/>
      <c r="H20" s="539"/>
      <c r="I20" s="539"/>
      <c r="J20" s="539"/>
      <c r="K20" s="539"/>
      <c r="L20" s="539"/>
      <c r="M20" s="539"/>
      <c r="N20" s="539"/>
      <c r="O20" s="539"/>
      <c r="P20" s="539"/>
      <c r="Q20" s="539"/>
      <c r="R20" s="539"/>
      <c r="S20" s="539"/>
      <c r="T20" s="539"/>
      <c r="U20" s="539"/>
      <c r="V20" s="539"/>
      <c r="W20" s="539"/>
      <c r="X20" s="539"/>
      <c r="Y20" s="539"/>
      <c r="Z20" s="540"/>
    </row>
    <row r="21" spans="2:26" ht="21.75" customHeight="1" x14ac:dyDescent="0.15">
      <c r="B21" s="294"/>
      <c r="C21" s="538"/>
      <c r="D21" s="539"/>
      <c r="E21" s="539"/>
      <c r="F21" s="539"/>
      <c r="G21" s="539"/>
      <c r="H21" s="539"/>
      <c r="I21" s="539"/>
      <c r="J21" s="539"/>
      <c r="K21" s="539"/>
      <c r="L21" s="539"/>
      <c r="M21" s="539"/>
      <c r="N21" s="539"/>
      <c r="O21" s="539"/>
      <c r="P21" s="539"/>
      <c r="Q21" s="539"/>
      <c r="R21" s="539"/>
      <c r="S21" s="539"/>
      <c r="T21" s="539"/>
      <c r="U21" s="539"/>
      <c r="V21" s="539"/>
      <c r="W21" s="539"/>
      <c r="X21" s="539"/>
      <c r="Y21" s="539"/>
      <c r="Z21" s="540"/>
    </row>
    <row r="22" spans="2:26" ht="21.75" customHeight="1" x14ac:dyDescent="0.15">
      <c r="B22" s="294"/>
      <c r="C22" s="538"/>
      <c r="D22" s="539"/>
      <c r="E22" s="539"/>
      <c r="F22" s="539"/>
      <c r="G22" s="539"/>
      <c r="H22" s="539"/>
      <c r="I22" s="539"/>
      <c r="J22" s="539"/>
      <c r="K22" s="539"/>
      <c r="L22" s="539"/>
      <c r="M22" s="539"/>
      <c r="N22" s="539"/>
      <c r="O22" s="539"/>
      <c r="P22" s="539"/>
      <c r="Q22" s="539"/>
      <c r="R22" s="539"/>
      <c r="S22" s="539"/>
      <c r="T22" s="539"/>
      <c r="U22" s="539"/>
      <c r="V22" s="539"/>
      <c r="W22" s="539"/>
      <c r="X22" s="539"/>
      <c r="Y22" s="539"/>
      <c r="Z22" s="540"/>
    </row>
    <row r="23" spans="2:26" ht="21.75" customHeight="1" x14ac:dyDescent="0.15">
      <c r="B23" s="294"/>
      <c r="C23" s="538"/>
      <c r="D23" s="539"/>
      <c r="E23" s="539"/>
      <c r="F23" s="539"/>
      <c r="G23" s="539"/>
      <c r="H23" s="539"/>
      <c r="I23" s="539"/>
      <c r="J23" s="539"/>
      <c r="K23" s="539"/>
      <c r="L23" s="539"/>
      <c r="M23" s="539"/>
      <c r="N23" s="539"/>
      <c r="O23" s="539"/>
      <c r="P23" s="539"/>
      <c r="Q23" s="539"/>
      <c r="R23" s="539"/>
      <c r="S23" s="539"/>
      <c r="T23" s="539"/>
      <c r="U23" s="539"/>
      <c r="V23" s="539"/>
      <c r="W23" s="539"/>
      <c r="X23" s="539"/>
      <c r="Y23" s="539"/>
      <c r="Z23" s="540"/>
    </row>
    <row r="24" spans="2:26" ht="21.75" customHeight="1" x14ac:dyDescent="0.15">
      <c r="B24" s="294"/>
      <c r="C24" s="538"/>
      <c r="D24" s="539"/>
      <c r="E24" s="539"/>
      <c r="F24" s="539"/>
      <c r="G24" s="539"/>
      <c r="H24" s="539"/>
      <c r="I24" s="539"/>
      <c r="J24" s="539"/>
      <c r="K24" s="539"/>
      <c r="L24" s="539"/>
      <c r="M24" s="539"/>
      <c r="N24" s="539"/>
      <c r="O24" s="539"/>
      <c r="P24" s="539"/>
      <c r="Q24" s="539"/>
      <c r="R24" s="539"/>
      <c r="S24" s="539"/>
      <c r="T24" s="539"/>
      <c r="U24" s="539"/>
      <c r="V24" s="539"/>
      <c r="W24" s="539"/>
      <c r="X24" s="539"/>
      <c r="Y24" s="539"/>
      <c r="Z24" s="540"/>
    </row>
    <row r="25" spans="2:26" ht="21.75" customHeight="1" x14ac:dyDescent="0.15">
      <c r="B25" s="294"/>
      <c r="C25" s="538"/>
      <c r="D25" s="539"/>
      <c r="E25" s="539"/>
      <c r="F25" s="539"/>
      <c r="G25" s="539"/>
      <c r="H25" s="539"/>
      <c r="I25" s="539"/>
      <c r="J25" s="539"/>
      <c r="K25" s="539"/>
      <c r="L25" s="539"/>
      <c r="M25" s="539"/>
      <c r="N25" s="539"/>
      <c r="O25" s="539"/>
      <c r="P25" s="539"/>
      <c r="Q25" s="539"/>
      <c r="R25" s="539"/>
      <c r="S25" s="539"/>
      <c r="T25" s="539"/>
      <c r="U25" s="539"/>
      <c r="V25" s="539"/>
      <c r="W25" s="539"/>
      <c r="X25" s="539"/>
      <c r="Y25" s="539"/>
      <c r="Z25" s="540"/>
    </row>
    <row r="26" spans="2:26" ht="21.75" customHeight="1" x14ac:dyDescent="0.15">
      <c r="B26" s="294"/>
      <c r="C26" s="538"/>
      <c r="D26" s="539"/>
      <c r="E26" s="539"/>
      <c r="F26" s="539"/>
      <c r="G26" s="539"/>
      <c r="H26" s="539"/>
      <c r="I26" s="539"/>
      <c r="J26" s="539"/>
      <c r="K26" s="539"/>
      <c r="L26" s="539"/>
      <c r="M26" s="539"/>
      <c r="N26" s="539"/>
      <c r="O26" s="539"/>
      <c r="P26" s="539"/>
      <c r="Q26" s="539"/>
      <c r="R26" s="539"/>
      <c r="S26" s="539"/>
      <c r="T26" s="539"/>
      <c r="U26" s="539"/>
      <c r="V26" s="539"/>
      <c r="W26" s="539"/>
      <c r="X26" s="539"/>
      <c r="Y26" s="539"/>
      <c r="Z26" s="540"/>
    </row>
    <row r="27" spans="2:26" ht="21.75" customHeight="1" x14ac:dyDescent="0.15">
      <c r="B27" s="294"/>
      <c r="C27" s="538"/>
      <c r="D27" s="539"/>
      <c r="E27" s="539"/>
      <c r="F27" s="539"/>
      <c r="G27" s="539"/>
      <c r="H27" s="539"/>
      <c r="I27" s="539"/>
      <c r="J27" s="539"/>
      <c r="K27" s="539"/>
      <c r="L27" s="539"/>
      <c r="M27" s="539"/>
      <c r="N27" s="539"/>
      <c r="O27" s="539"/>
      <c r="P27" s="539"/>
      <c r="Q27" s="539"/>
      <c r="R27" s="539"/>
      <c r="S27" s="539"/>
      <c r="T27" s="539"/>
      <c r="U27" s="539"/>
      <c r="V27" s="539"/>
      <c r="W27" s="539"/>
      <c r="X27" s="539"/>
      <c r="Y27" s="539"/>
      <c r="Z27" s="540"/>
    </row>
    <row r="28" spans="2:26" ht="21.75" customHeight="1" x14ac:dyDescent="0.15">
      <c r="B28" s="294"/>
      <c r="C28" s="538"/>
      <c r="D28" s="539"/>
      <c r="E28" s="539"/>
      <c r="F28" s="539"/>
      <c r="G28" s="539"/>
      <c r="H28" s="539"/>
      <c r="I28" s="539"/>
      <c r="J28" s="539"/>
      <c r="K28" s="539"/>
      <c r="L28" s="539"/>
      <c r="M28" s="539"/>
      <c r="N28" s="539"/>
      <c r="O28" s="539"/>
      <c r="P28" s="539"/>
      <c r="Q28" s="539"/>
      <c r="R28" s="539"/>
      <c r="S28" s="539"/>
      <c r="T28" s="539"/>
      <c r="U28" s="539"/>
      <c r="V28" s="539"/>
      <c r="W28" s="539"/>
      <c r="X28" s="539"/>
      <c r="Y28" s="539"/>
      <c r="Z28" s="540"/>
    </row>
    <row r="29" spans="2:26" ht="47.25" customHeight="1" x14ac:dyDescent="0.15">
      <c r="B29" s="345"/>
      <c r="C29" s="162"/>
      <c r="D29" s="162"/>
      <c r="E29" s="163"/>
      <c r="F29" s="164"/>
      <c r="G29" s="162"/>
      <c r="H29" s="162"/>
      <c r="I29" s="162"/>
      <c r="J29" s="537" t="s">
        <v>217</v>
      </c>
      <c r="K29" s="537"/>
      <c r="L29" s="537"/>
      <c r="M29" s="537"/>
      <c r="N29" s="537"/>
      <c r="O29" s="537"/>
      <c r="P29" s="537"/>
      <c r="Q29" s="537" t="s">
        <v>218</v>
      </c>
      <c r="R29" s="537"/>
      <c r="S29" s="537"/>
      <c r="T29" s="537"/>
      <c r="U29" s="537"/>
      <c r="V29" s="537"/>
      <c r="W29" s="537"/>
      <c r="X29" s="537"/>
      <c r="Y29" s="537"/>
      <c r="Z29" s="165"/>
    </row>
    <row r="30" spans="2:26" ht="15" customHeight="1" x14ac:dyDescent="0.15">
      <c r="C30" s="215" t="s">
        <v>219</v>
      </c>
    </row>
    <row r="31" spans="2:26" ht="15" customHeight="1" x14ac:dyDescent="0.15">
      <c r="C31" s="1" t="s">
        <v>220</v>
      </c>
    </row>
    <row r="32" spans="2:26" ht="15" customHeight="1" x14ac:dyDescent="0.15">
      <c r="C32" s="1" t="s">
        <v>221</v>
      </c>
    </row>
    <row r="33" spans="3:3" ht="15" customHeight="1" x14ac:dyDescent="0.15">
      <c r="C33" s="1" t="s">
        <v>222</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緯度を小数点以下５桁まで入力する。" sqref="X3:Z3 X5:Z5" xr:uid="{0E5817A7-78F9-493A-8442-006B78CC2266}"/>
    <dataValidation allowBlank="1" showInputMessage="1" showErrorMessage="1" prompt="経度を小数点以下５桁まで入力する。" sqref="X4:Z4 X6:Z6" xr:uid="{4C500FB4-04A9-40B8-9591-3ED8C7208D4C}"/>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EFB63AF-D894-4B08-8B89-53B26BCF7A18}">
          <x14:formula1>
            <xm:f>'(参考)リスト'!$C$6:$C$11</xm:f>
          </x14:formula1>
          <xm:sqref>I5:K5</xm:sqref>
        </x14:dataValidation>
        <x14:dataValidation type="list" allowBlank="1" showInputMessage="1" showErrorMessage="1" xr:uid="{58A57209-DD32-473D-AAF0-01823670879B}">
          <x14:formula1>
            <xm:f>'(参考)リスト'!$D$6:$D$7</xm:f>
          </x14:formula1>
          <xm:sqref>R5:R6</xm:sqref>
        </x14:dataValidation>
        <x14:dataValidation type="list" allowBlank="1" showInputMessage="1" showErrorMessage="1" xr:uid="{3CF569BF-2D54-447B-99F4-8D2258A03CE5}">
          <x14:formula1>
            <xm:f>'(参考)リスト'!$F$6:$F$7</xm:f>
          </x14:formula1>
          <xm:sqref>U5</xm:sqref>
        </x14:dataValidation>
        <x14:dataValidation type="list" allowBlank="1" showInputMessage="1" showErrorMessage="1" xr:uid="{C7611C9D-4833-467E-B0C9-501C1AEA1701}">
          <x14:formula1>
            <xm:f>'(参考)リスト'!$E$6:$E$10</xm:f>
          </x14:formula1>
          <xm:sqref>U6</xm:sqref>
        </x14:dataValidation>
        <x14:dataValidation type="list" allowBlank="1" showInputMessage="1" showErrorMessage="1" xr:uid="{905C8F01-A243-466E-A6C2-673E819E413D}">
          <x14:formula1>
            <xm:f>'(参考)リスト'!$G$16:$G$19</xm:f>
          </x14:formula1>
          <xm:sqref>D7:E11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FC834-68CE-4F3A-BFB0-042DCE812589}">
  <sheetPr codeName="Sheet36">
    <pageSetUpPr fitToPage="1"/>
  </sheetPr>
  <dimension ref="B1:AA37"/>
  <sheetViews>
    <sheetView showGridLines="0" showZeros="0" view="pageBreakPreview" zoomScale="70" zoomScaleNormal="70" zoomScaleSheetLayoutView="70" workbookViewId="0">
      <selection activeCell="V3" sqref="V3:V4"/>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31" t="s">
        <v>212</v>
      </c>
      <c r="C2" s="148"/>
      <c r="D2" s="148"/>
      <c r="E2" s="148"/>
      <c r="F2" s="148"/>
      <c r="G2" s="148"/>
      <c r="H2" s="148"/>
      <c r="I2" s="148"/>
      <c r="J2" s="148"/>
      <c r="K2" s="148"/>
      <c r="L2" s="148"/>
      <c r="M2" s="150"/>
      <c r="N2" s="297" t="s">
        <v>535</v>
      </c>
      <c r="O2" s="297"/>
      <c r="P2" s="504">
        <v>45862</v>
      </c>
      <c r="Q2" s="505"/>
      <c r="R2" s="506"/>
      <c r="S2" s="297" t="s">
        <v>560</v>
      </c>
      <c r="T2" s="297"/>
      <c r="U2" s="297"/>
      <c r="V2" s="507" t="str">
        <f>+'様式A-1'!$W$2</f>
        <v>34.14178,132.16544</v>
      </c>
      <c r="W2" s="507"/>
      <c r="X2" s="507"/>
      <c r="Y2" s="507"/>
      <c r="Z2" s="507"/>
    </row>
    <row r="3" spans="2:27" ht="20.100000000000001" customHeight="1" x14ac:dyDescent="0.15">
      <c r="B3" s="186" t="s">
        <v>527</v>
      </c>
      <c r="C3" s="298" t="str">
        <f>+'様式A-1'!$D$3</f>
        <v>ハシラノズイドウ</v>
      </c>
      <c r="D3" s="299"/>
      <c r="E3" s="299"/>
      <c r="F3" s="300"/>
      <c r="G3" s="295" t="s">
        <v>528</v>
      </c>
      <c r="H3" s="298" t="str">
        <f>+'様式A-1'!$J$3</f>
        <v>主要地方道岩国玖珂線</v>
      </c>
      <c r="I3" s="299"/>
      <c r="J3" s="300"/>
      <c r="K3" s="295" t="s">
        <v>532</v>
      </c>
      <c r="L3" s="508" t="str">
        <f>+'様式A-1'!$R$3</f>
        <v>山口県岩国土木建築事務所</v>
      </c>
      <c r="M3" s="508"/>
      <c r="N3" s="508"/>
      <c r="O3" s="508"/>
      <c r="P3" s="508"/>
      <c r="Q3" s="272" t="s">
        <v>533</v>
      </c>
      <c r="R3" s="274"/>
      <c r="S3" s="298" t="str">
        <f>'様式B (1)'!$S$3</f>
        <v>復建調査設計株式会社</v>
      </c>
      <c r="T3" s="299"/>
      <c r="U3" s="300"/>
      <c r="V3" s="510" t="s">
        <v>538</v>
      </c>
      <c r="W3" s="151" t="s">
        <v>539</v>
      </c>
      <c r="X3" s="512">
        <f>+'様式A-1'!$E$7</f>
        <v>34.145049999999998</v>
      </c>
      <c r="Y3" s="513"/>
      <c r="Z3" s="514"/>
    </row>
    <row r="4" spans="2:27" ht="20.100000000000001" customHeight="1" x14ac:dyDescent="0.15">
      <c r="B4" s="183" t="s">
        <v>540</v>
      </c>
      <c r="C4" s="301" t="str">
        <f>+'様式A-1'!$D$4</f>
        <v>柱野隧道</v>
      </c>
      <c r="D4" s="302"/>
      <c r="E4" s="302"/>
      <c r="F4" s="303"/>
      <c r="G4" s="289"/>
      <c r="H4" s="301"/>
      <c r="I4" s="302"/>
      <c r="J4" s="303"/>
      <c r="K4" s="289"/>
      <c r="L4" s="509"/>
      <c r="M4" s="509"/>
      <c r="N4" s="509"/>
      <c r="O4" s="509"/>
      <c r="P4" s="509"/>
      <c r="Q4" s="275"/>
      <c r="R4" s="277"/>
      <c r="S4" s="301" t="str">
        <f>'様式B (1)'!$S$4</f>
        <v>小笠原洋</v>
      </c>
      <c r="T4" s="302"/>
      <c r="U4" s="303"/>
      <c r="V4" s="511"/>
      <c r="W4" s="195" t="s">
        <v>541</v>
      </c>
      <c r="X4" s="512">
        <f>+'様式A-1'!$E$8</f>
        <v>132.16320999999999</v>
      </c>
      <c r="Y4" s="513"/>
      <c r="Z4" s="514"/>
    </row>
    <row r="5" spans="2:27" ht="20.100000000000001" customHeight="1" x14ac:dyDescent="0.15">
      <c r="B5" s="515" t="s">
        <v>542</v>
      </c>
      <c r="C5" s="190" t="s">
        <v>543</v>
      </c>
      <c r="D5" s="290" t="str">
        <f>+'様式A-1'!$E$5</f>
        <v>岩国市柱野</v>
      </c>
      <c r="E5" s="291"/>
      <c r="F5" s="291"/>
      <c r="G5" s="262" t="s">
        <v>395</v>
      </c>
      <c r="H5" s="263"/>
      <c r="I5" s="290" t="str">
        <f>'様式B (1)'!$I$5</f>
        <v>矢板工法</v>
      </c>
      <c r="J5" s="291"/>
      <c r="K5" s="292"/>
      <c r="L5" s="297" t="s">
        <v>544</v>
      </c>
      <c r="M5" s="297"/>
      <c r="N5" s="184" t="s">
        <v>545</v>
      </c>
      <c r="O5" s="152">
        <f>+'様式A-1'!$Z$5</f>
        <v>358</v>
      </c>
      <c r="P5" s="185" t="s">
        <v>546</v>
      </c>
      <c r="Q5" s="520" t="s">
        <v>547</v>
      </c>
      <c r="R5" s="517" t="str">
        <f>'様式B (1)'!$R$5</f>
        <v>一般道</v>
      </c>
      <c r="S5" s="295" t="s">
        <v>65</v>
      </c>
      <c r="T5" s="295"/>
      <c r="U5" s="153" t="str">
        <f>'様式B (1)'!$U$5</f>
        <v>無</v>
      </c>
      <c r="V5" s="272" t="s">
        <v>548</v>
      </c>
      <c r="W5" s="151" t="s">
        <v>539</v>
      </c>
      <c r="X5" s="512">
        <f>+'様式A-1'!$E$9</f>
        <v>34.142980999999999</v>
      </c>
      <c r="Y5" s="513"/>
      <c r="Z5" s="514"/>
    </row>
    <row r="6" spans="2:27" ht="20.100000000000001" customHeight="1" x14ac:dyDescent="0.15">
      <c r="B6" s="516"/>
      <c r="C6" s="190" t="s">
        <v>549</v>
      </c>
      <c r="D6" s="519" t="str">
        <f>+'様式A-1'!$E$6</f>
        <v>岩国市柱野</v>
      </c>
      <c r="E6" s="291"/>
      <c r="F6" s="291"/>
      <c r="G6" s="297" t="s">
        <v>550</v>
      </c>
      <c r="H6" s="297"/>
      <c r="I6" s="290" t="str">
        <f>'様式B (1)'!$I$6</f>
        <v>1971年</v>
      </c>
      <c r="J6" s="291"/>
      <c r="K6" s="292"/>
      <c r="L6" s="297" t="s">
        <v>551</v>
      </c>
      <c r="M6" s="297"/>
      <c r="N6" s="184" t="s">
        <v>545</v>
      </c>
      <c r="O6" s="181">
        <f>+'様式A-1'!$E$15</f>
        <v>9</v>
      </c>
      <c r="P6" s="185" t="s">
        <v>546</v>
      </c>
      <c r="Q6" s="277"/>
      <c r="R6" s="518"/>
      <c r="S6" s="297" t="s">
        <v>63</v>
      </c>
      <c r="T6" s="297"/>
      <c r="U6" s="154" t="str">
        <f>'様式B (1)'!$U$6</f>
        <v>指定なし</v>
      </c>
      <c r="V6" s="275"/>
      <c r="W6" s="151" t="s">
        <v>541</v>
      </c>
      <c r="X6" s="512">
        <f>+'様式A-1'!$E$10</f>
        <v>132.15968000000001</v>
      </c>
      <c r="Y6" s="513"/>
      <c r="Z6" s="514"/>
    </row>
    <row r="7" spans="2:27" ht="7.5" customHeight="1" x14ac:dyDescent="0.15">
      <c r="B7" s="548" t="s">
        <v>552</v>
      </c>
      <c r="C7" s="548"/>
      <c r="D7" s="549" t="str">
        <f>'様式B (1)'!$D$7</f>
        <v>Ⅲ</v>
      </c>
      <c r="E7" s="549"/>
      <c r="F7" s="155"/>
      <c r="G7" s="155"/>
      <c r="H7" s="155"/>
      <c r="I7" s="155"/>
      <c r="J7" s="155"/>
      <c r="K7" s="155"/>
      <c r="L7" s="155"/>
      <c r="M7" s="155"/>
      <c r="N7" s="155"/>
      <c r="O7" s="155"/>
      <c r="P7" s="155"/>
      <c r="Q7" s="155"/>
      <c r="R7" s="155"/>
      <c r="S7" s="155"/>
      <c r="T7" s="155"/>
      <c r="U7" s="155"/>
      <c r="V7" s="155"/>
      <c r="W7" s="155"/>
      <c r="X7" s="156"/>
      <c r="Y7" s="156"/>
      <c r="Z7" s="157"/>
    </row>
    <row r="8" spans="2:27" ht="21.75" customHeight="1" x14ac:dyDescent="0.15">
      <c r="B8" s="548"/>
      <c r="C8" s="548"/>
      <c r="D8" s="549"/>
      <c r="E8" s="549"/>
      <c r="F8" s="158"/>
      <c r="G8" s="521" t="s">
        <v>553</v>
      </c>
      <c r="H8" s="520"/>
      <c r="I8" s="552" t="s">
        <v>554</v>
      </c>
      <c r="J8" s="159" t="s">
        <v>536</v>
      </c>
      <c r="K8" s="160" t="s">
        <v>523</v>
      </c>
      <c r="L8" s="534">
        <f>'様式B (1)'!$L$8</f>
        <v>13</v>
      </c>
      <c r="M8" s="535"/>
      <c r="N8" s="190" t="s">
        <v>537</v>
      </c>
      <c r="O8" s="536">
        <f>'様式B (1)'!$O$8</f>
        <v>2</v>
      </c>
      <c r="P8" s="536"/>
      <c r="Q8" s="190" t="s">
        <v>555</v>
      </c>
      <c r="R8" s="534">
        <f>'様式B (1)'!$R$8</f>
        <v>0</v>
      </c>
      <c r="S8" s="535"/>
      <c r="T8" s="521" t="s">
        <v>556</v>
      </c>
      <c r="U8" s="520"/>
      <c r="V8" s="521" t="s">
        <v>557</v>
      </c>
      <c r="W8" s="520"/>
      <c r="X8" s="524">
        <f>'様式B (1)'!$X$8</f>
        <v>0</v>
      </c>
      <c r="Y8" s="525"/>
      <c r="Z8" s="158"/>
      <c r="AA8" s="84"/>
    </row>
    <row r="9" spans="2:27" ht="10.9" customHeight="1" x14ac:dyDescent="0.15">
      <c r="B9" s="548"/>
      <c r="C9" s="548"/>
      <c r="D9" s="549"/>
      <c r="E9" s="549"/>
      <c r="F9" s="158"/>
      <c r="G9" s="550"/>
      <c r="H9" s="551"/>
      <c r="I9" s="553"/>
      <c r="J9" s="528" t="s">
        <v>470</v>
      </c>
      <c r="K9" s="530" t="s">
        <v>523</v>
      </c>
      <c r="L9" s="524">
        <f>'様式B (1)'!$L$9</f>
        <v>130</v>
      </c>
      <c r="M9" s="525"/>
      <c r="N9" s="528" t="s">
        <v>537</v>
      </c>
      <c r="O9" s="524">
        <f>'様式B (1)'!$O$9</f>
        <v>0</v>
      </c>
      <c r="P9" s="525"/>
      <c r="Q9" s="528" t="s">
        <v>555</v>
      </c>
      <c r="R9" s="524">
        <f>'様式B (1)'!$R$9</f>
        <v>0</v>
      </c>
      <c r="S9" s="525"/>
      <c r="T9" s="550"/>
      <c r="U9" s="551"/>
      <c r="V9" s="522"/>
      <c r="W9" s="523"/>
      <c r="X9" s="526"/>
      <c r="Y9" s="527"/>
      <c r="Z9" s="158"/>
      <c r="AA9" s="84"/>
    </row>
    <row r="10" spans="2:27" ht="10.9" customHeight="1" x14ac:dyDescent="0.15">
      <c r="B10" s="548"/>
      <c r="C10" s="548"/>
      <c r="D10" s="549"/>
      <c r="E10" s="549"/>
      <c r="F10" s="158"/>
      <c r="G10" s="550"/>
      <c r="H10" s="551"/>
      <c r="I10" s="553"/>
      <c r="J10" s="529"/>
      <c r="K10" s="531"/>
      <c r="L10" s="532"/>
      <c r="M10" s="533"/>
      <c r="N10" s="529"/>
      <c r="O10" s="532"/>
      <c r="P10" s="533"/>
      <c r="Q10" s="529"/>
      <c r="R10" s="532"/>
      <c r="S10" s="533"/>
      <c r="T10" s="550"/>
      <c r="U10" s="551"/>
      <c r="V10" s="541" t="s">
        <v>558</v>
      </c>
      <c r="W10" s="542"/>
      <c r="X10" s="524">
        <f>'様式B (1)'!$X$10</f>
        <v>10</v>
      </c>
      <c r="Y10" s="525"/>
      <c r="Z10" s="158"/>
      <c r="AA10" s="84"/>
    </row>
    <row r="11" spans="2:27" ht="21.75" customHeight="1" x14ac:dyDescent="0.15">
      <c r="B11" s="548"/>
      <c r="C11" s="548"/>
      <c r="D11" s="549"/>
      <c r="E11" s="549"/>
      <c r="F11" s="158"/>
      <c r="G11" s="522"/>
      <c r="H11" s="523"/>
      <c r="I11" s="554"/>
      <c r="J11" s="190" t="s">
        <v>559</v>
      </c>
      <c r="K11" s="160" t="s">
        <v>523</v>
      </c>
      <c r="L11" s="545">
        <f>'様式B (1)'!$L$11</f>
        <v>1</v>
      </c>
      <c r="M11" s="546"/>
      <c r="N11" s="190" t="s">
        <v>537</v>
      </c>
      <c r="O11" s="547">
        <f>'様式B (1)'!$O$11</f>
        <v>0</v>
      </c>
      <c r="P11" s="547"/>
      <c r="Q11" s="190" t="s">
        <v>555</v>
      </c>
      <c r="R11" s="545">
        <f>'様式B (1)'!$R$11</f>
        <v>0</v>
      </c>
      <c r="S11" s="546"/>
      <c r="T11" s="522"/>
      <c r="U11" s="523"/>
      <c r="V11" s="543"/>
      <c r="W11" s="544"/>
      <c r="X11" s="532"/>
      <c r="Y11" s="533"/>
      <c r="Z11" s="158"/>
      <c r="AA11" s="84"/>
    </row>
    <row r="12" spans="2:27" ht="21.75" customHeight="1" x14ac:dyDescent="0.15">
      <c r="B12" s="293" t="s">
        <v>216</v>
      </c>
      <c r="C12" s="538"/>
      <c r="D12" s="539"/>
      <c r="E12" s="539"/>
      <c r="F12" s="539"/>
      <c r="G12" s="539"/>
      <c r="H12" s="539"/>
      <c r="I12" s="539"/>
      <c r="J12" s="539"/>
      <c r="K12" s="539"/>
      <c r="L12" s="539"/>
      <c r="M12" s="539"/>
      <c r="N12" s="539"/>
      <c r="O12" s="539"/>
      <c r="P12" s="539"/>
      <c r="Q12" s="539"/>
      <c r="R12" s="539"/>
      <c r="S12" s="539"/>
      <c r="T12" s="539"/>
      <c r="U12" s="539"/>
      <c r="V12" s="539"/>
      <c r="W12" s="539"/>
      <c r="X12" s="539"/>
      <c r="Y12" s="539"/>
      <c r="Z12" s="540"/>
      <c r="AA12" s="84"/>
    </row>
    <row r="13" spans="2:27" ht="21.75" customHeight="1" x14ac:dyDescent="0.15">
      <c r="B13" s="294"/>
      <c r="C13" s="538"/>
      <c r="D13" s="539"/>
      <c r="E13" s="539"/>
      <c r="F13" s="539"/>
      <c r="G13" s="539"/>
      <c r="H13" s="539"/>
      <c r="I13" s="539"/>
      <c r="J13" s="539"/>
      <c r="K13" s="539"/>
      <c r="L13" s="539"/>
      <c r="M13" s="539"/>
      <c r="N13" s="539"/>
      <c r="O13" s="539"/>
      <c r="P13" s="539"/>
      <c r="Q13" s="539"/>
      <c r="R13" s="539"/>
      <c r="S13" s="539"/>
      <c r="T13" s="539"/>
      <c r="U13" s="539"/>
      <c r="V13" s="539"/>
      <c r="W13" s="539"/>
      <c r="X13" s="539"/>
      <c r="Y13" s="539"/>
      <c r="Z13" s="540"/>
      <c r="AA13" s="84"/>
    </row>
    <row r="14" spans="2:27" ht="21.75" customHeight="1" x14ac:dyDescent="0.15">
      <c r="B14" s="294"/>
      <c r="C14" s="538"/>
      <c r="D14" s="539"/>
      <c r="E14" s="539"/>
      <c r="F14" s="539"/>
      <c r="G14" s="539"/>
      <c r="H14" s="539"/>
      <c r="I14" s="539"/>
      <c r="J14" s="539"/>
      <c r="K14" s="539"/>
      <c r="L14" s="539"/>
      <c r="M14" s="539"/>
      <c r="N14" s="539"/>
      <c r="O14" s="539"/>
      <c r="P14" s="539"/>
      <c r="Q14" s="539"/>
      <c r="R14" s="539"/>
      <c r="S14" s="539"/>
      <c r="T14" s="539"/>
      <c r="U14" s="539"/>
      <c r="V14" s="539"/>
      <c r="W14" s="539"/>
      <c r="X14" s="539"/>
      <c r="Y14" s="539"/>
      <c r="Z14" s="540"/>
      <c r="AA14" s="84"/>
    </row>
    <row r="15" spans="2:27" ht="21.75" customHeight="1" x14ac:dyDescent="0.15">
      <c r="B15" s="294"/>
      <c r="C15" s="538"/>
      <c r="D15" s="539"/>
      <c r="E15" s="539"/>
      <c r="F15" s="539"/>
      <c r="G15" s="539"/>
      <c r="H15" s="539"/>
      <c r="I15" s="539"/>
      <c r="J15" s="539"/>
      <c r="K15" s="539"/>
      <c r="L15" s="539"/>
      <c r="M15" s="539"/>
      <c r="N15" s="539"/>
      <c r="O15" s="539"/>
      <c r="P15" s="539"/>
      <c r="Q15" s="539"/>
      <c r="R15" s="539"/>
      <c r="S15" s="539"/>
      <c r="T15" s="539"/>
      <c r="U15" s="539"/>
      <c r="V15" s="539"/>
      <c r="W15" s="539"/>
      <c r="X15" s="539"/>
      <c r="Y15" s="539"/>
      <c r="Z15" s="540"/>
    </row>
    <row r="16" spans="2:27" ht="21.75" customHeight="1" x14ac:dyDescent="0.15">
      <c r="B16" s="294"/>
      <c r="C16" s="538"/>
      <c r="D16" s="539"/>
      <c r="E16" s="539"/>
      <c r="F16" s="539"/>
      <c r="G16" s="539"/>
      <c r="H16" s="539"/>
      <c r="I16" s="539"/>
      <c r="J16" s="539"/>
      <c r="K16" s="539"/>
      <c r="L16" s="539"/>
      <c r="M16" s="539"/>
      <c r="N16" s="539"/>
      <c r="O16" s="539"/>
      <c r="P16" s="539"/>
      <c r="Q16" s="539"/>
      <c r="R16" s="539"/>
      <c r="S16" s="539"/>
      <c r="T16" s="539"/>
      <c r="U16" s="539"/>
      <c r="V16" s="539"/>
      <c r="W16" s="539"/>
      <c r="X16" s="539"/>
      <c r="Y16" s="539"/>
      <c r="Z16" s="540"/>
    </row>
    <row r="17" spans="2:26" ht="21.75" customHeight="1" x14ac:dyDescent="0.15">
      <c r="B17" s="294"/>
      <c r="C17" s="538"/>
      <c r="D17" s="539"/>
      <c r="E17" s="539"/>
      <c r="F17" s="539"/>
      <c r="G17" s="539"/>
      <c r="H17" s="539"/>
      <c r="I17" s="539"/>
      <c r="J17" s="539"/>
      <c r="K17" s="539"/>
      <c r="L17" s="539"/>
      <c r="M17" s="539"/>
      <c r="N17" s="539"/>
      <c r="O17" s="539"/>
      <c r="P17" s="539"/>
      <c r="Q17" s="539"/>
      <c r="R17" s="539"/>
      <c r="S17" s="539"/>
      <c r="T17" s="539"/>
      <c r="U17" s="539"/>
      <c r="V17" s="539"/>
      <c r="W17" s="539"/>
      <c r="X17" s="539"/>
      <c r="Y17" s="539"/>
      <c r="Z17" s="540"/>
    </row>
    <row r="18" spans="2:26" ht="21.75" customHeight="1" x14ac:dyDescent="0.15">
      <c r="B18" s="294"/>
      <c r="C18" s="538"/>
      <c r="D18" s="539"/>
      <c r="E18" s="539"/>
      <c r="F18" s="539"/>
      <c r="G18" s="539"/>
      <c r="H18" s="539"/>
      <c r="I18" s="539"/>
      <c r="J18" s="539"/>
      <c r="K18" s="539"/>
      <c r="L18" s="539"/>
      <c r="M18" s="539"/>
      <c r="N18" s="539"/>
      <c r="O18" s="539"/>
      <c r="P18" s="539"/>
      <c r="Q18" s="539"/>
      <c r="R18" s="539"/>
      <c r="S18" s="539"/>
      <c r="T18" s="539"/>
      <c r="U18" s="539"/>
      <c r="V18" s="539"/>
      <c r="W18" s="539"/>
      <c r="X18" s="539"/>
      <c r="Y18" s="539"/>
      <c r="Z18" s="540"/>
    </row>
    <row r="19" spans="2:26" ht="21.75" customHeight="1" x14ac:dyDescent="0.15">
      <c r="B19" s="294"/>
      <c r="C19" s="538"/>
      <c r="D19" s="539"/>
      <c r="E19" s="539"/>
      <c r="F19" s="539"/>
      <c r="G19" s="539"/>
      <c r="H19" s="539"/>
      <c r="I19" s="539"/>
      <c r="J19" s="539"/>
      <c r="K19" s="539"/>
      <c r="L19" s="539"/>
      <c r="M19" s="539"/>
      <c r="N19" s="539"/>
      <c r="O19" s="539"/>
      <c r="P19" s="539"/>
      <c r="Q19" s="539"/>
      <c r="R19" s="539"/>
      <c r="S19" s="539"/>
      <c r="T19" s="539"/>
      <c r="U19" s="539"/>
      <c r="V19" s="539"/>
      <c r="W19" s="539"/>
      <c r="X19" s="539"/>
      <c r="Y19" s="539"/>
      <c r="Z19" s="540"/>
    </row>
    <row r="20" spans="2:26" ht="21.75" customHeight="1" x14ac:dyDescent="0.15">
      <c r="B20" s="294"/>
      <c r="C20" s="538"/>
      <c r="D20" s="539"/>
      <c r="E20" s="539"/>
      <c r="F20" s="539"/>
      <c r="G20" s="539"/>
      <c r="H20" s="539"/>
      <c r="I20" s="539"/>
      <c r="J20" s="539"/>
      <c r="K20" s="539"/>
      <c r="L20" s="539"/>
      <c r="M20" s="539"/>
      <c r="N20" s="539"/>
      <c r="O20" s="539"/>
      <c r="P20" s="539"/>
      <c r="Q20" s="539"/>
      <c r="R20" s="539"/>
      <c r="S20" s="539"/>
      <c r="T20" s="539"/>
      <c r="U20" s="539"/>
      <c r="V20" s="539"/>
      <c r="W20" s="539"/>
      <c r="X20" s="539"/>
      <c r="Y20" s="539"/>
      <c r="Z20" s="540"/>
    </row>
    <row r="21" spans="2:26" ht="21.75" customHeight="1" x14ac:dyDescent="0.15">
      <c r="B21" s="294"/>
      <c r="C21" s="538"/>
      <c r="D21" s="539"/>
      <c r="E21" s="539"/>
      <c r="F21" s="539"/>
      <c r="G21" s="539"/>
      <c r="H21" s="539"/>
      <c r="I21" s="539"/>
      <c r="J21" s="539"/>
      <c r="K21" s="539"/>
      <c r="L21" s="539"/>
      <c r="M21" s="539"/>
      <c r="N21" s="539"/>
      <c r="O21" s="539"/>
      <c r="P21" s="539"/>
      <c r="Q21" s="539"/>
      <c r="R21" s="539"/>
      <c r="S21" s="539"/>
      <c r="T21" s="539"/>
      <c r="U21" s="539"/>
      <c r="V21" s="539"/>
      <c r="W21" s="539"/>
      <c r="X21" s="539"/>
      <c r="Y21" s="539"/>
      <c r="Z21" s="540"/>
    </row>
    <row r="22" spans="2:26" ht="21.75" customHeight="1" x14ac:dyDescent="0.15">
      <c r="B22" s="294"/>
      <c r="C22" s="538"/>
      <c r="D22" s="539"/>
      <c r="E22" s="539"/>
      <c r="F22" s="539"/>
      <c r="G22" s="539"/>
      <c r="H22" s="539"/>
      <c r="I22" s="539"/>
      <c r="J22" s="539"/>
      <c r="K22" s="539"/>
      <c r="L22" s="539"/>
      <c r="M22" s="539"/>
      <c r="N22" s="539"/>
      <c r="O22" s="539"/>
      <c r="P22" s="539"/>
      <c r="Q22" s="539"/>
      <c r="R22" s="539"/>
      <c r="S22" s="539"/>
      <c r="T22" s="539"/>
      <c r="U22" s="539"/>
      <c r="V22" s="539"/>
      <c r="W22" s="539"/>
      <c r="X22" s="539"/>
      <c r="Y22" s="539"/>
      <c r="Z22" s="540"/>
    </row>
    <row r="23" spans="2:26" ht="21.75" customHeight="1" x14ac:dyDescent="0.15">
      <c r="B23" s="294"/>
      <c r="C23" s="538"/>
      <c r="D23" s="539"/>
      <c r="E23" s="539"/>
      <c r="F23" s="539"/>
      <c r="G23" s="539"/>
      <c r="H23" s="539"/>
      <c r="I23" s="539"/>
      <c r="J23" s="539"/>
      <c r="K23" s="539"/>
      <c r="L23" s="539"/>
      <c r="M23" s="539"/>
      <c r="N23" s="539"/>
      <c r="O23" s="539"/>
      <c r="P23" s="539"/>
      <c r="Q23" s="539"/>
      <c r="R23" s="539"/>
      <c r="S23" s="539"/>
      <c r="T23" s="539"/>
      <c r="U23" s="539"/>
      <c r="V23" s="539"/>
      <c r="W23" s="539"/>
      <c r="X23" s="539"/>
      <c r="Y23" s="539"/>
      <c r="Z23" s="540"/>
    </row>
    <row r="24" spans="2:26" ht="21.75" customHeight="1" x14ac:dyDescent="0.15">
      <c r="B24" s="294"/>
      <c r="C24" s="538"/>
      <c r="D24" s="539"/>
      <c r="E24" s="539"/>
      <c r="F24" s="539"/>
      <c r="G24" s="539"/>
      <c r="H24" s="539"/>
      <c r="I24" s="539"/>
      <c r="J24" s="539"/>
      <c r="K24" s="539"/>
      <c r="L24" s="539"/>
      <c r="M24" s="539"/>
      <c r="N24" s="539"/>
      <c r="O24" s="539"/>
      <c r="P24" s="539"/>
      <c r="Q24" s="539"/>
      <c r="R24" s="539"/>
      <c r="S24" s="539"/>
      <c r="T24" s="539"/>
      <c r="U24" s="539"/>
      <c r="V24" s="539"/>
      <c r="W24" s="539"/>
      <c r="X24" s="539"/>
      <c r="Y24" s="539"/>
      <c r="Z24" s="540"/>
    </row>
    <row r="25" spans="2:26" ht="21.75" customHeight="1" x14ac:dyDescent="0.15">
      <c r="B25" s="294"/>
      <c r="C25" s="538"/>
      <c r="D25" s="539"/>
      <c r="E25" s="539"/>
      <c r="F25" s="539"/>
      <c r="G25" s="539"/>
      <c r="H25" s="539"/>
      <c r="I25" s="539"/>
      <c r="J25" s="539"/>
      <c r="K25" s="539"/>
      <c r="L25" s="539"/>
      <c r="M25" s="539"/>
      <c r="N25" s="539"/>
      <c r="O25" s="539"/>
      <c r="P25" s="539"/>
      <c r="Q25" s="539"/>
      <c r="R25" s="539"/>
      <c r="S25" s="539"/>
      <c r="T25" s="539"/>
      <c r="U25" s="539"/>
      <c r="V25" s="539"/>
      <c r="W25" s="539"/>
      <c r="X25" s="539"/>
      <c r="Y25" s="539"/>
      <c r="Z25" s="540"/>
    </row>
    <row r="26" spans="2:26" ht="21.75" customHeight="1" x14ac:dyDescent="0.15">
      <c r="B26" s="294"/>
      <c r="C26" s="538"/>
      <c r="D26" s="539"/>
      <c r="E26" s="539"/>
      <c r="F26" s="539"/>
      <c r="G26" s="539"/>
      <c r="H26" s="539"/>
      <c r="I26" s="539"/>
      <c r="J26" s="539"/>
      <c r="K26" s="539"/>
      <c r="L26" s="539"/>
      <c r="M26" s="539"/>
      <c r="N26" s="539"/>
      <c r="O26" s="539"/>
      <c r="P26" s="539"/>
      <c r="Q26" s="539"/>
      <c r="R26" s="539"/>
      <c r="S26" s="539"/>
      <c r="T26" s="539"/>
      <c r="U26" s="539"/>
      <c r="V26" s="539"/>
      <c r="W26" s="539"/>
      <c r="X26" s="539"/>
      <c r="Y26" s="539"/>
      <c r="Z26" s="540"/>
    </row>
    <row r="27" spans="2:26" ht="21.75" customHeight="1" x14ac:dyDescent="0.15">
      <c r="B27" s="294"/>
      <c r="C27" s="538"/>
      <c r="D27" s="539"/>
      <c r="E27" s="539"/>
      <c r="F27" s="539"/>
      <c r="G27" s="539"/>
      <c r="H27" s="539"/>
      <c r="I27" s="539"/>
      <c r="J27" s="539"/>
      <c r="K27" s="539"/>
      <c r="L27" s="539"/>
      <c r="M27" s="539"/>
      <c r="N27" s="539"/>
      <c r="O27" s="539"/>
      <c r="P27" s="539"/>
      <c r="Q27" s="539"/>
      <c r="R27" s="539"/>
      <c r="S27" s="539"/>
      <c r="T27" s="539"/>
      <c r="U27" s="539"/>
      <c r="V27" s="539"/>
      <c r="W27" s="539"/>
      <c r="X27" s="539"/>
      <c r="Y27" s="539"/>
      <c r="Z27" s="540"/>
    </row>
    <row r="28" spans="2:26" ht="21.75" customHeight="1" x14ac:dyDescent="0.15">
      <c r="B28" s="294"/>
      <c r="C28" s="538"/>
      <c r="D28" s="539"/>
      <c r="E28" s="539"/>
      <c r="F28" s="539"/>
      <c r="G28" s="539"/>
      <c r="H28" s="539"/>
      <c r="I28" s="539"/>
      <c r="J28" s="539"/>
      <c r="K28" s="539"/>
      <c r="L28" s="539"/>
      <c r="M28" s="539"/>
      <c r="N28" s="539"/>
      <c r="O28" s="539"/>
      <c r="P28" s="539"/>
      <c r="Q28" s="539"/>
      <c r="R28" s="539"/>
      <c r="S28" s="539"/>
      <c r="T28" s="539"/>
      <c r="U28" s="539"/>
      <c r="V28" s="539"/>
      <c r="W28" s="539"/>
      <c r="X28" s="539"/>
      <c r="Y28" s="539"/>
      <c r="Z28" s="540"/>
    </row>
    <row r="29" spans="2:26" ht="47.25" customHeight="1" x14ac:dyDescent="0.15">
      <c r="B29" s="345"/>
      <c r="C29" s="162"/>
      <c r="D29" s="162"/>
      <c r="E29" s="163"/>
      <c r="F29" s="164"/>
      <c r="G29" s="162"/>
      <c r="H29" s="162"/>
      <c r="I29" s="162"/>
      <c r="J29" s="537" t="s">
        <v>217</v>
      </c>
      <c r="K29" s="537"/>
      <c r="L29" s="537"/>
      <c r="M29" s="537"/>
      <c r="N29" s="537"/>
      <c r="O29" s="537"/>
      <c r="P29" s="537"/>
      <c r="Q29" s="537" t="s">
        <v>218</v>
      </c>
      <c r="R29" s="537"/>
      <c r="S29" s="537"/>
      <c r="T29" s="537"/>
      <c r="U29" s="537"/>
      <c r="V29" s="537"/>
      <c r="W29" s="537"/>
      <c r="X29" s="537"/>
      <c r="Y29" s="537"/>
      <c r="Z29" s="165"/>
    </row>
    <row r="30" spans="2:26" ht="15" customHeight="1" x14ac:dyDescent="0.15">
      <c r="C30" s="215" t="s">
        <v>219</v>
      </c>
    </row>
    <row r="31" spans="2:26" ht="15" customHeight="1" x14ac:dyDescent="0.15">
      <c r="C31" s="1" t="s">
        <v>220</v>
      </c>
    </row>
    <row r="32" spans="2:26" ht="15" customHeight="1" x14ac:dyDescent="0.15">
      <c r="C32" s="1" t="s">
        <v>221</v>
      </c>
    </row>
    <row r="33" spans="3:3" ht="15" customHeight="1" x14ac:dyDescent="0.15">
      <c r="C33" s="1" t="s">
        <v>222</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緯度を小数点以下５桁まで入力する。" sqref="X3:Z3 X5:Z5" xr:uid="{111412F5-EA60-4AB6-ACCC-8955704812A0}"/>
    <dataValidation allowBlank="1" showInputMessage="1" showErrorMessage="1" prompt="経度を小数点以下５桁まで入力する。" sqref="X4:Z4 X6:Z6" xr:uid="{1AD5D4B2-1DD5-408A-B2AB-539A503FFC5F}"/>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A6F6259-590C-4B9F-9CF8-CB3ECD3C2DC5}">
          <x14:formula1>
            <xm:f>'(参考)リスト'!$C$6:$C$11</xm:f>
          </x14:formula1>
          <xm:sqref>I5:K5</xm:sqref>
        </x14:dataValidation>
        <x14:dataValidation type="list" allowBlank="1" showInputMessage="1" showErrorMessage="1" xr:uid="{6A168D4D-C383-4504-B530-FEE806F59664}">
          <x14:formula1>
            <xm:f>'(参考)リスト'!$D$6:$D$7</xm:f>
          </x14:formula1>
          <xm:sqref>R5:R6</xm:sqref>
        </x14:dataValidation>
        <x14:dataValidation type="list" allowBlank="1" showInputMessage="1" showErrorMessage="1" xr:uid="{C8DF6F65-6C68-4A51-948A-9E7C1062F38E}">
          <x14:formula1>
            <xm:f>'(参考)リスト'!$F$6:$F$7</xm:f>
          </x14:formula1>
          <xm:sqref>U5</xm:sqref>
        </x14:dataValidation>
        <x14:dataValidation type="list" allowBlank="1" showInputMessage="1" showErrorMessage="1" xr:uid="{7F5BE95E-4983-43E9-85D1-B8DF20E3A1F3}">
          <x14:formula1>
            <xm:f>'(参考)リスト'!$E$6:$E$10</xm:f>
          </x14:formula1>
          <xm:sqref>U6</xm:sqref>
        </x14:dataValidation>
        <x14:dataValidation type="list" allowBlank="1" showInputMessage="1" showErrorMessage="1" xr:uid="{FEA2FF38-87E9-40B2-9A86-140399BF429C}">
          <x14:formula1>
            <xm:f>'(参考)リスト'!$G$16:$G$19</xm:f>
          </x14:formula1>
          <xm:sqref>D7:E11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E8B71-86D8-40D4-9AED-E6172551C191}">
  <sheetPr codeName="Sheet37">
    <pageSetUpPr fitToPage="1"/>
  </sheetPr>
  <dimension ref="B1:AA37"/>
  <sheetViews>
    <sheetView showGridLines="0" showZeros="0" view="pageBreakPreview" zoomScale="70" zoomScaleNormal="70" zoomScaleSheetLayoutView="70" workbookViewId="0">
      <selection activeCell="V3" sqref="V3:V4"/>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31" t="s">
        <v>212</v>
      </c>
      <c r="C2" s="148"/>
      <c r="D2" s="148"/>
      <c r="E2" s="148"/>
      <c r="F2" s="148"/>
      <c r="G2" s="148"/>
      <c r="H2" s="148"/>
      <c r="I2" s="148"/>
      <c r="J2" s="148"/>
      <c r="K2" s="148"/>
      <c r="L2" s="148"/>
      <c r="M2" s="150"/>
      <c r="N2" s="297" t="s">
        <v>535</v>
      </c>
      <c r="O2" s="297"/>
      <c r="P2" s="504">
        <v>45862</v>
      </c>
      <c r="Q2" s="505"/>
      <c r="R2" s="506"/>
      <c r="S2" s="297" t="s">
        <v>560</v>
      </c>
      <c r="T2" s="297"/>
      <c r="U2" s="297"/>
      <c r="V2" s="507" t="str">
        <f>+'様式A-1'!$W$2</f>
        <v>34.14178,132.16544</v>
      </c>
      <c r="W2" s="507"/>
      <c r="X2" s="507"/>
      <c r="Y2" s="507"/>
      <c r="Z2" s="507"/>
    </row>
    <row r="3" spans="2:27" ht="20.100000000000001" customHeight="1" x14ac:dyDescent="0.15">
      <c r="B3" s="186" t="s">
        <v>527</v>
      </c>
      <c r="C3" s="298" t="str">
        <f>+'様式A-1'!$D$3</f>
        <v>ハシラノズイドウ</v>
      </c>
      <c r="D3" s="299"/>
      <c r="E3" s="299"/>
      <c r="F3" s="300"/>
      <c r="G3" s="295" t="s">
        <v>528</v>
      </c>
      <c r="H3" s="298" t="str">
        <f>+'様式A-1'!$J$3</f>
        <v>主要地方道岩国玖珂線</v>
      </c>
      <c r="I3" s="299"/>
      <c r="J3" s="300"/>
      <c r="K3" s="295" t="s">
        <v>532</v>
      </c>
      <c r="L3" s="508" t="str">
        <f>+'様式A-1'!$R$3</f>
        <v>山口県岩国土木建築事務所</v>
      </c>
      <c r="M3" s="508"/>
      <c r="N3" s="508"/>
      <c r="O3" s="508"/>
      <c r="P3" s="508"/>
      <c r="Q3" s="272" t="s">
        <v>533</v>
      </c>
      <c r="R3" s="274"/>
      <c r="S3" s="298" t="str">
        <f>'様式B (1)'!$S$3</f>
        <v>復建調査設計株式会社</v>
      </c>
      <c r="T3" s="299"/>
      <c r="U3" s="300"/>
      <c r="V3" s="510" t="s">
        <v>538</v>
      </c>
      <c r="W3" s="151" t="s">
        <v>539</v>
      </c>
      <c r="X3" s="512">
        <f>+'様式A-1'!$E$7</f>
        <v>34.145049999999998</v>
      </c>
      <c r="Y3" s="513"/>
      <c r="Z3" s="514"/>
    </row>
    <row r="4" spans="2:27" ht="20.100000000000001" customHeight="1" x14ac:dyDescent="0.15">
      <c r="B4" s="183" t="s">
        <v>540</v>
      </c>
      <c r="C4" s="301" t="str">
        <f>+'様式A-1'!$D$4</f>
        <v>柱野隧道</v>
      </c>
      <c r="D4" s="302"/>
      <c r="E4" s="302"/>
      <c r="F4" s="303"/>
      <c r="G4" s="289"/>
      <c r="H4" s="301"/>
      <c r="I4" s="302"/>
      <c r="J4" s="303"/>
      <c r="K4" s="289"/>
      <c r="L4" s="509"/>
      <c r="M4" s="509"/>
      <c r="N4" s="509"/>
      <c r="O4" s="509"/>
      <c r="P4" s="509"/>
      <c r="Q4" s="275"/>
      <c r="R4" s="277"/>
      <c r="S4" s="301" t="str">
        <f>'様式B (1)'!$S$4</f>
        <v>小笠原洋</v>
      </c>
      <c r="T4" s="302"/>
      <c r="U4" s="303"/>
      <c r="V4" s="511"/>
      <c r="W4" s="195" t="s">
        <v>541</v>
      </c>
      <c r="X4" s="512">
        <f>+'様式A-1'!$E$8</f>
        <v>132.16320999999999</v>
      </c>
      <c r="Y4" s="513"/>
      <c r="Z4" s="514"/>
    </row>
    <row r="5" spans="2:27" ht="20.100000000000001" customHeight="1" x14ac:dyDescent="0.15">
      <c r="B5" s="515" t="s">
        <v>542</v>
      </c>
      <c r="C5" s="190" t="s">
        <v>543</v>
      </c>
      <c r="D5" s="290" t="str">
        <f>+'様式A-1'!$E$5</f>
        <v>岩国市柱野</v>
      </c>
      <c r="E5" s="291"/>
      <c r="F5" s="291"/>
      <c r="G5" s="262" t="s">
        <v>395</v>
      </c>
      <c r="H5" s="263"/>
      <c r="I5" s="290" t="str">
        <f>'様式B (1)'!$I$5</f>
        <v>矢板工法</v>
      </c>
      <c r="J5" s="291"/>
      <c r="K5" s="292"/>
      <c r="L5" s="297" t="s">
        <v>544</v>
      </c>
      <c r="M5" s="297"/>
      <c r="N5" s="184" t="s">
        <v>545</v>
      </c>
      <c r="O5" s="152">
        <f>+'様式A-1'!$Z$5</f>
        <v>358</v>
      </c>
      <c r="P5" s="185" t="s">
        <v>546</v>
      </c>
      <c r="Q5" s="520" t="s">
        <v>547</v>
      </c>
      <c r="R5" s="517" t="str">
        <f>'様式B (1)'!$R$5</f>
        <v>一般道</v>
      </c>
      <c r="S5" s="295" t="s">
        <v>65</v>
      </c>
      <c r="T5" s="295"/>
      <c r="U5" s="153" t="str">
        <f>'様式B (1)'!$U$5</f>
        <v>無</v>
      </c>
      <c r="V5" s="272" t="s">
        <v>548</v>
      </c>
      <c r="W5" s="151" t="s">
        <v>539</v>
      </c>
      <c r="X5" s="512">
        <f>+'様式A-1'!$E$9</f>
        <v>34.142980999999999</v>
      </c>
      <c r="Y5" s="513"/>
      <c r="Z5" s="514"/>
    </row>
    <row r="6" spans="2:27" ht="20.100000000000001" customHeight="1" x14ac:dyDescent="0.15">
      <c r="B6" s="516"/>
      <c r="C6" s="190" t="s">
        <v>549</v>
      </c>
      <c r="D6" s="519" t="str">
        <f>+'様式A-1'!$E$6</f>
        <v>岩国市柱野</v>
      </c>
      <c r="E6" s="291"/>
      <c r="F6" s="291"/>
      <c r="G6" s="297" t="s">
        <v>550</v>
      </c>
      <c r="H6" s="297"/>
      <c r="I6" s="290" t="str">
        <f>'様式B (1)'!$I$6</f>
        <v>1971年</v>
      </c>
      <c r="J6" s="291"/>
      <c r="K6" s="292"/>
      <c r="L6" s="297" t="s">
        <v>551</v>
      </c>
      <c r="M6" s="297"/>
      <c r="N6" s="184" t="s">
        <v>545</v>
      </c>
      <c r="O6" s="181">
        <f>+'様式A-1'!$E$15</f>
        <v>9</v>
      </c>
      <c r="P6" s="185" t="s">
        <v>546</v>
      </c>
      <c r="Q6" s="277"/>
      <c r="R6" s="518"/>
      <c r="S6" s="297" t="s">
        <v>63</v>
      </c>
      <c r="T6" s="297"/>
      <c r="U6" s="154" t="str">
        <f>'様式B (1)'!$U$6</f>
        <v>指定なし</v>
      </c>
      <c r="V6" s="275"/>
      <c r="W6" s="151" t="s">
        <v>541</v>
      </c>
      <c r="X6" s="512">
        <f>+'様式A-1'!$E$10</f>
        <v>132.15968000000001</v>
      </c>
      <c r="Y6" s="513"/>
      <c r="Z6" s="514"/>
    </row>
    <row r="7" spans="2:27" ht="7.5" customHeight="1" x14ac:dyDescent="0.15">
      <c r="B7" s="548" t="s">
        <v>552</v>
      </c>
      <c r="C7" s="548"/>
      <c r="D7" s="549" t="str">
        <f>'様式B (1)'!$D$7</f>
        <v>Ⅲ</v>
      </c>
      <c r="E7" s="549"/>
      <c r="F7" s="155"/>
      <c r="G7" s="155"/>
      <c r="H7" s="155"/>
      <c r="I7" s="155"/>
      <c r="J7" s="155"/>
      <c r="K7" s="155"/>
      <c r="L7" s="155"/>
      <c r="M7" s="155"/>
      <c r="N7" s="155"/>
      <c r="O7" s="155"/>
      <c r="P7" s="155"/>
      <c r="Q7" s="155"/>
      <c r="R7" s="155"/>
      <c r="S7" s="155"/>
      <c r="T7" s="155"/>
      <c r="U7" s="155"/>
      <c r="V7" s="155"/>
      <c r="W7" s="155"/>
      <c r="X7" s="156"/>
      <c r="Y7" s="156"/>
      <c r="Z7" s="157"/>
    </row>
    <row r="8" spans="2:27" ht="21.75" customHeight="1" x14ac:dyDescent="0.15">
      <c r="B8" s="548"/>
      <c r="C8" s="548"/>
      <c r="D8" s="549"/>
      <c r="E8" s="549"/>
      <c r="F8" s="158"/>
      <c r="G8" s="521" t="s">
        <v>553</v>
      </c>
      <c r="H8" s="520"/>
      <c r="I8" s="552" t="s">
        <v>554</v>
      </c>
      <c r="J8" s="159" t="s">
        <v>536</v>
      </c>
      <c r="K8" s="160" t="s">
        <v>523</v>
      </c>
      <c r="L8" s="534">
        <f>'様式B (1)'!$L$8</f>
        <v>13</v>
      </c>
      <c r="M8" s="535"/>
      <c r="N8" s="190" t="s">
        <v>537</v>
      </c>
      <c r="O8" s="536">
        <f>'様式B (1)'!$O$8</f>
        <v>2</v>
      </c>
      <c r="P8" s="536"/>
      <c r="Q8" s="190" t="s">
        <v>555</v>
      </c>
      <c r="R8" s="534">
        <f>'様式B (1)'!$R$8</f>
        <v>0</v>
      </c>
      <c r="S8" s="535"/>
      <c r="T8" s="521" t="s">
        <v>556</v>
      </c>
      <c r="U8" s="520"/>
      <c r="V8" s="521" t="s">
        <v>557</v>
      </c>
      <c r="W8" s="520"/>
      <c r="X8" s="524">
        <f>'様式B (1)'!$X$8</f>
        <v>0</v>
      </c>
      <c r="Y8" s="525"/>
      <c r="Z8" s="158"/>
      <c r="AA8" s="84"/>
    </row>
    <row r="9" spans="2:27" ht="10.9" customHeight="1" x14ac:dyDescent="0.15">
      <c r="B9" s="548"/>
      <c r="C9" s="548"/>
      <c r="D9" s="549"/>
      <c r="E9" s="549"/>
      <c r="F9" s="158"/>
      <c r="G9" s="550"/>
      <c r="H9" s="551"/>
      <c r="I9" s="553"/>
      <c r="J9" s="528" t="s">
        <v>470</v>
      </c>
      <c r="K9" s="530" t="s">
        <v>523</v>
      </c>
      <c r="L9" s="524">
        <f>'様式B (1)'!$L$9</f>
        <v>130</v>
      </c>
      <c r="M9" s="525"/>
      <c r="N9" s="528" t="s">
        <v>537</v>
      </c>
      <c r="O9" s="524">
        <f>'様式B (1)'!$O$9</f>
        <v>0</v>
      </c>
      <c r="P9" s="525"/>
      <c r="Q9" s="528" t="s">
        <v>555</v>
      </c>
      <c r="R9" s="524">
        <f>'様式B (1)'!$R$9</f>
        <v>0</v>
      </c>
      <c r="S9" s="525"/>
      <c r="T9" s="550"/>
      <c r="U9" s="551"/>
      <c r="V9" s="522"/>
      <c r="W9" s="523"/>
      <c r="X9" s="526"/>
      <c r="Y9" s="527"/>
      <c r="Z9" s="158"/>
      <c r="AA9" s="84"/>
    </row>
    <row r="10" spans="2:27" ht="10.9" customHeight="1" x14ac:dyDescent="0.15">
      <c r="B10" s="548"/>
      <c r="C10" s="548"/>
      <c r="D10" s="549"/>
      <c r="E10" s="549"/>
      <c r="F10" s="158"/>
      <c r="G10" s="550"/>
      <c r="H10" s="551"/>
      <c r="I10" s="553"/>
      <c r="J10" s="529"/>
      <c r="K10" s="531"/>
      <c r="L10" s="532"/>
      <c r="M10" s="533"/>
      <c r="N10" s="529"/>
      <c r="O10" s="532"/>
      <c r="P10" s="533"/>
      <c r="Q10" s="529"/>
      <c r="R10" s="532"/>
      <c r="S10" s="533"/>
      <c r="T10" s="550"/>
      <c r="U10" s="551"/>
      <c r="V10" s="541" t="s">
        <v>558</v>
      </c>
      <c r="W10" s="542"/>
      <c r="X10" s="524">
        <f>'様式B (1)'!$X$10</f>
        <v>10</v>
      </c>
      <c r="Y10" s="525"/>
      <c r="Z10" s="158"/>
      <c r="AA10" s="84"/>
    </row>
    <row r="11" spans="2:27" ht="21.75" customHeight="1" x14ac:dyDescent="0.15">
      <c r="B11" s="548"/>
      <c r="C11" s="548"/>
      <c r="D11" s="549"/>
      <c r="E11" s="549"/>
      <c r="F11" s="158"/>
      <c r="G11" s="522"/>
      <c r="H11" s="523"/>
      <c r="I11" s="554"/>
      <c r="J11" s="190" t="s">
        <v>559</v>
      </c>
      <c r="K11" s="160" t="s">
        <v>523</v>
      </c>
      <c r="L11" s="545">
        <f>'様式B (1)'!$L$11</f>
        <v>1</v>
      </c>
      <c r="M11" s="546"/>
      <c r="N11" s="190" t="s">
        <v>537</v>
      </c>
      <c r="O11" s="547">
        <f>'様式B (1)'!$O$11</f>
        <v>0</v>
      </c>
      <c r="P11" s="547"/>
      <c r="Q11" s="190" t="s">
        <v>555</v>
      </c>
      <c r="R11" s="545">
        <f>'様式B (1)'!$R$11</f>
        <v>0</v>
      </c>
      <c r="S11" s="546"/>
      <c r="T11" s="522"/>
      <c r="U11" s="523"/>
      <c r="V11" s="543"/>
      <c r="W11" s="544"/>
      <c r="X11" s="532"/>
      <c r="Y11" s="533"/>
      <c r="Z11" s="158"/>
      <c r="AA11" s="84"/>
    </row>
    <row r="12" spans="2:27" ht="21.75" customHeight="1" x14ac:dyDescent="0.15">
      <c r="B12" s="293" t="s">
        <v>216</v>
      </c>
      <c r="C12" s="538"/>
      <c r="D12" s="539"/>
      <c r="E12" s="539"/>
      <c r="F12" s="539"/>
      <c r="G12" s="539"/>
      <c r="H12" s="539"/>
      <c r="I12" s="539"/>
      <c r="J12" s="539"/>
      <c r="K12" s="539"/>
      <c r="L12" s="539"/>
      <c r="M12" s="539"/>
      <c r="N12" s="539"/>
      <c r="O12" s="539"/>
      <c r="P12" s="539"/>
      <c r="Q12" s="539"/>
      <c r="R12" s="539"/>
      <c r="S12" s="539"/>
      <c r="T12" s="539"/>
      <c r="U12" s="539"/>
      <c r="V12" s="539"/>
      <c r="W12" s="539"/>
      <c r="X12" s="539"/>
      <c r="Y12" s="539"/>
      <c r="Z12" s="540"/>
      <c r="AA12" s="84"/>
    </row>
    <row r="13" spans="2:27" ht="21.75" customHeight="1" x14ac:dyDescent="0.15">
      <c r="B13" s="294"/>
      <c r="C13" s="538"/>
      <c r="D13" s="539"/>
      <c r="E13" s="539"/>
      <c r="F13" s="539"/>
      <c r="G13" s="539"/>
      <c r="H13" s="539"/>
      <c r="I13" s="539"/>
      <c r="J13" s="539"/>
      <c r="K13" s="539"/>
      <c r="L13" s="539"/>
      <c r="M13" s="539"/>
      <c r="N13" s="539"/>
      <c r="O13" s="539"/>
      <c r="P13" s="539"/>
      <c r="Q13" s="539"/>
      <c r="R13" s="539"/>
      <c r="S13" s="539"/>
      <c r="T13" s="539"/>
      <c r="U13" s="539"/>
      <c r="V13" s="539"/>
      <c r="W13" s="539"/>
      <c r="X13" s="539"/>
      <c r="Y13" s="539"/>
      <c r="Z13" s="540"/>
      <c r="AA13" s="84"/>
    </row>
    <row r="14" spans="2:27" ht="21.75" customHeight="1" x14ac:dyDescent="0.15">
      <c r="B14" s="294"/>
      <c r="C14" s="538"/>
      <c r="D14" s="539"/>
      <c r="E14" s="539"/>
      <c r="F14" s="539"/>
      <c r="G14" s="539"/>
      <c r="H14" s="539"/>
      <c r="I14" s="539"/>
      <c r="J14" s="539"/>
      <c r="K14" s="539"/>
      <c r="L14" s="539"/>
      <c r="M14" s="539"/>
      <c r="N14" s="539"/>
      <c r="O14" s="539"/>
      <c r="P14" s="539"/>
      <c r="Q14" s="539"/>
      <c r="R14" s="539"/>
      <c r="S14" s="539"/>
      <c r="T14" s="539"/>
      <c r="U14" s="539"/>
      <c r="V14" s="539"/>
      <c r="W14" s="539"/>
      <c r="X14" s="539"/>
      <c r="Y14" s="539"/>
      <c r="Z14" s="540"/>
      <c r="AA14" s="84"/>
    </row>
    <row r="15" spans="2:27" ht="21.75" customHeight="1" x14ac:dyDescent="0.15">
      <c r="B15" s="294"/>
      <c r="C15" s="538"/>
      <c r="D15" s="539"/>
      <c r="E15" s="539"/>
      <c r="F15" s="539"/>
      <c r="G15" s="539"/>
      <c r="H15" s="539"/>
      <c r="I15" s="539"/>
      <c r="J15" s="539"/>
      <c r="K15" s="539"/>
      <c r="L15" s="539"/>
      <c r="M15" s="539"/>
      <c r="N15" s="539"/>
      <c r="O15" s="539"/>
      <c r="P15" s="539"/>
      <c r="Q15" s="539"/>
      <c r="R15" s="539"/>
      <c r="S15" s="539"/>
      <c r="T15" s="539"/>
      <c r="U15" s="539"/>
      <c r="V15" s="539"/>
      <c r="W15" s="539"/>
      <c r="X15" s="539"/>
      <c r="Y15" s="539"/>
      <c r="Z15" s="540"/>
    </row>
    <row r="16" spans="2:27" ht="21.75" customHeight="1" x14ac:dyDescent="0.15">
      <c r="B16" s="294"/>
      <c r="C16" s="538"/>
      <c r="D16" s="539"/>
      <c r="E16" s="539"/>
      <c r="F16" s="539"/>
      <c r="G16" s="539"/>
      <c r="H16" s="539"/>
      <c r="I16" s="539"/>
      <c r="J16" s="539"/>
      <c r="K16" s="539"/>
      <c r="L16" s="539"/>
      <c r="M16" s="539"/>
      <c r="N16" s="539"/>
      <c r="O16" s="539"/>
      <c r="P16" s="539"/>
      <c r="Q16" s="539"/>
      <c r="R16" s="539"/>
      <c r="S16" s="539"/>
      <c r="T16" s="539"/>
      <c r="U16" s="539"/>
      <c r="V16" s="539"/>
      <c r="W16" s="539"/>
      <c r="X16" s="539"/>
      <c r="Y16" s="539"/>
      <c r="Z16" s="540"/>
    </row>
    <row r="17" spans="2:26" ht="21.75" customHeight="1" x14ac:dyDescent="0.15">
      <c r="B17" s="294"/>
      <c r="C17" s="538"/>
      <c r="D17" s="539"/>
      <c r="E17" s="539"/>
      <c r="F17" s="539"/>
      <c r="G17" s="539"/>
      <c r="H17" s="539"/>
      <c r="I17" s="539"/>
      <c r="J17" s="539"/>
      <c r="K17" s="539"/>
      <c r="L17" s="539"/>
      <c r="M17" s="539"/>
      <c r="N17" s="539"/>
      <c r="O17" s="539"/>
      <c r="P17" s="539"/>
      <c r="Q17" s="539"/>
      <c r="R17" s="539"/>
      <c r="S17" s="539"/>
      <c r="T17" s="539"/>
      <c r="U17" s="539"/>
      <c r="V17" s="539"/>
      <c r="W17" s="539"/>
      <c r="X17" s="539"/>
      <c r="Y17" s="539"/>
      <c r="Z17" s="540"/>
    </row>
    <row r="18" spans="2:26" ht="21.75" customHeight="1" x14ac:dyDescent="0.15">
      <c r="B18" s="294"/>
      <c r="C18" s="538"/>
      <c r="D18" s="539"/>
      <c r="E18" s="539"/>
      <c r="F18" s="539"/>
      <c r="G18" s="539"/>
      <c r="H18" s="539"/>
      <c r="I18" s="539"/>
      <c r="J18" s="539"/>
      <c r="K18" s="539"/>
      <c r="L18" s="539"/>
      <c r="M18" s="539"/>
      <c r="N18" s="539"/>
      <c r="O18" s="539"/>
      <c r="P18" s="539"/>
      <c r="Q18" s="539"/>
      <c r="R18" s="539"/>
      <c r="S18" s="539"/>
      <c r="T18" s="539"/>
      <c r="U18" s="539"/>
      <c r="V18" s="539"/>
      <c r="W18" s="539"/>
      <c r="X18" s="539"/>
      <c r="Y18" s="539"/>
      <c r="Z18" s="540"/>
    </row>
    <row r="19" spans="2:26" ht="21.75" customHeight="1" x14ac:dyDescent="0.15">
      <c r="B19" s="294"/>
      <c r="C19" s="538"/>
      <c r="D19" s="539"/>
      <c r="E19" s="539"/>
      <c r="F19" s="539"/>
      <c r="G19" s="539"/>
      <c r="H19" s="539"/>
      <c r="I19" s="539"/>
      <c r="J19" s="539"/>
      <c r="K19" s="539"/>
      <c r="L19" s="539"/>
      <c r="M19" s="539"/>
      <c r="N19" s="539"/>
      <c r="O19" s="539"/>
      <c r="P19" s="539"/>
      <c r="Q19" s="539"/>
      <c r="R19" s="539"/>
      <c r="S19" s="539"/>
      <c r="T19" s="539"/>
      <c r="U19" s="539"/>
      <c r="V19" s="539"/>
      <c r="W19" s="539"/>
      <c r="X19" s="539"/>
      <c r="Y19" s="539"/>
      <c r="Z19" s="540"/>
    </row>
    <row r="20" spans="2:26" ht="21.75" customHeight="1" x14ac:dyDescent="0.15">
      <c r="B20" s="294"/>
      <c r="C20" s="538"/>
      <c r="D20" s="539"/>
      <c r="E20" s="539"/>
      <c r="F20" s="539"/>
      <c r="G20" s="539"/>
      <c r="H20" s="539"/>
      <c r="I20" s="539"/>
      <c r="J20" s="539"/>
      <c r="K20" s="539"/>
      <c r="L20" s="539"/>
      <c r="M20" s="539"/>
      <c r="N20" s="539"/>
      <c r="O20" s="539"/>
      <c r="P20" s="539"/>
      <c r="Q20" s="539"/>
      <c r="R20" s="539"/>
      <c r="S20" s="539"/>
      <c r="T20" s="539"/>
      <c r="U20" s="539"/>
      <c r="V20" s="539"/>
      <c r="W20" s="539"/>
      <c r="X20" s="539"/>
      <c r="Y20" s="539"/>
      <c r="Z20" s="540"/>
    </row>
    <row r="21" spans="2:26" ht="21.75" customHeight="1" x14ac:dyDescent="0.15">
      <c r="B21" s="294"/>
      <c r="C21" s="538"/>
      <c r="D21" s="539"/>
      <c r="E21" s="539"/>
      <c r="F21" s="539"/>
      <c r="G21" s="539"/>
      <c r="H21" s="539"/>
      <c r="I21" s="539"/>
      <c r="J21" s="539"/>
      <c r="K21" s="539"/>
      <c r="L21" s="539"/>
      <c r="M21" s="539"/>
      <c r="N21" s="539"/>
      <c r="O21" s="539"/>
      <c r="P21" s="539"/>
      <c r="Q21" s="539"/>
      <c r="R21" s="539"/>
      <c r="S21" s="539"/>
      <c r="T21" s="539"/>
      <c r="U21" s="539"/>
      <c r="V21" s="539"/>
      <c r="W21" s="539"/>
      <c r="X21" s="539"/>
      <c r="Y21" s="539"/>
      <c r="Z21" s="540"/>
    </row>
    <row r="22" spans="2:26" ht="21.75" customHeight="1" x14ac:dyDescent="0.15">
      <c r="B22" s="294"/>
      <c r="C22" s="538"/>
      <c r="D22" s="539"/>
      <c r="E22" s="539"/>
      <c r="F22" s="539"/>
      <c r="G22" s="539"/>
      <c r="H22" s="539"/>
      <c r="I22" s="539"/>
      <c r="J22" s="539"/>
      <c r="K22" s="539"/>
      <c r="L22" s="539"/>
      <c r="M22" s="539"/>
      <c r="N22" s="539"/>
      <c r="O22" s="539"/>
      <c r="P22" s="539"/>
      <c r="Q22" s="539"/>
      <c r="R22" s="539"/>
      <c r="S22" s="539"/>
      <c r="T22" s="539"/>
      <c r="U22" s="539"/>
      <c r="V22" s="539"/>
      <c r="W22" s="539"/>
      <c r="X22" s="539"/>
      <c r="Y22" s="539"/>
      <c r="Z22" s="540"/>
    </row>
    <row r="23" spans="2:26" ht="21.75" customHeight="1" x14ac:dyDescent="0.15">
      <c r="B23" s="294"/>
      <c r="C23" s="538"/>
      <c r="D23" s="539"/>
      <c r="E23" s="539"/>
      <c r="F23" s="539"/>
      <c r="G23" s="539"/>
      <c r="H23" s="539"/>
      <c r="I23" s="539"/>
      <c r="J23" s="539"/>
      <c r="K23" s="539"/>
      <c r="L23" s="539"/>
      <c r="M23" s="539"/>
      <c r="N23" s="539"/>
      <c r="O23" s="539"/>
      <c r="P23" s="539"/>
      <c r="Q23" s="539"/>
      <c r="R23" s="539"/>
      <c r="S23" s="539"/>
      <c r="T23" s="539"/>
      <c r="U23" s="539"/>
      <c r="V23" s="539"/>
      <c r="W23" s="539"/>
      <c r="X23" s="539"/>
      <c r="Y23" s="539"/>
      <c r="Z23" s="540"/>
    </row>
    <row r="24" spans="2:26" ht="21.75" customHeight="1" x14ac:dyDescent="0.15">
      <c r="B24" s="294"/>
      <c r="C24" s="538"/>
      <c r="D24" s="539"/>
      <c r="E24" s="539"/>
      <c r="F24" s="539"/>
      <c r="G24" s="539"/>
      <c r="H24" s="539"/>
      <c r="I24" s="539"/>
      <c r="J24" s="539"/>
      <c r="K24" s="539"/>
      <c r="L24" s="539"/>
      <c r="M24" s="539"/>
      <c r="N24" s="539"/>
      <c r="O24" s="539"/>
      <c r="P24" s="539"/>
      <c r="Q24" s="539"/>
      <c r="R24" s="539"/>
      <c r="S24" s="539"/>
      <c r="T24" s="539"/>
      <c r="U24" s="539"/>
      <c r="V24" s="539"/>
      <c r="W24" s="539"/>
      <c r="X24" s="539"/>
      <c r="Y24" s="539"/>
      <c r="Z24" s="540"/>
    </row>
    <row r="25" spans="2:26" ht="21.75" customHeight="1" x14ac:dyDescent="0.15">
      <c r="B25" s="294"/>
      <c r="C25" s="538"/>
      <c r="D25" s="539"/>
      <c r="E25" s="539"/>
      <c r="F25" s="539"/>
      <c r="G25" s="539"/>
      <c r="H25" s="539"/>
      <c r="I25" s="539"/>
      <c r="J25" s="539"/>
      <c r="K25" s="539"/>
      <c r="L25" s="539"/>
      <c r="M25" s="539"/>
      <c r="N25" s="539"/>
      <c r="O25" s="539"/>
      <c r="P25" s="539"/>
      <c r="Q25" s="539"/>
      <c r="R25" s="539"/>
      <c r="S25" s="539"/>
      <c r="T25" s="539"/>
      <c r="U25" s="539"/>
      <c r="V25" s="539"/>
      <c r="W25" s="539"/>
      <c r="X25" s="539"/>
      <c r="Y25" s="539"/>
      <c r="Z25" s="540"/>
    </row>
    <row r="26" spans="2:26" ht="21.75" customHeight="1" x14ac:dyDescent="0.15">
      <c r="B26" s="294"/>
      <c r="C26" s="538"/>
      <c r="D26" s="539"/>
      <c r="E26" s="539"/>
      <c r="F26" s="539"/>
      <c r="G26" s="539"/>
      <c r="H26" s="539"/>
      <c r="I26" s="539"/>
      <c r="J26" s="539"/>
      <c r="K26" s="539"/>
      <c r="L26" s="539"/>
      <c r="M26" s="539"/>
      <c r="N26" s="539"/>
      <c r="O26" s="539"/>
      <c r="P26" s="539"/>
      <c r="Q26" s="539"/>
      <c r="R26" s="539"/>
      <c r="S26" s="539"/>
      <c r="T26" s="539"/>
      <c r="U26" s="539"/>
      <c r="V26" s="539"/>
      <c r="W26" s="539"/>
      <c r="X26" s="539"/>
      <c r="Y26" s="539"/>
      <c r="Z26" s="540"/>
    </row>
    <row r="27" spans="2:26" ht="21.75" customHeight="1" x14ac:dyDescent="0.15">
      <c r="B27" s="294"/>
      <c r="C27" s="538"/>
      <c r="D27" s="539"/>
      <c r="E27" s="539"/>
      <c r="F27" s="539"/>
      <c r="G27" s="539"/>
      <c r="H27" s="539"/>
      <c r="I27" s="539"/>
      <c r="J27" s="539"/>
      <c r="K27" s="539"/>
      <c r="L27" s="539"/>
      <c r="M27" s="539"/>
      <c r="N27" s="539"/>
      <c r="O27" s="539"/>
      <c r="P27" s="539"/>
      <c r="Q27" s="539"/>
      <c r="R27" s="539"/>
      <c r="S27" s="539"/>
      <c r="T27" s="539"/>
      <c r="U27" s="539"/>
      <c r="V27" s="539"/>
      <c r="W27" s="539"/>
      <c r="X27" s="539"/>
      <c r="Y27" s="539"/>
      <c r="Z27" s="540"/>
    </row>
    <row r="28" spans="2:26" ht="21.75" customHeight="1" x14ac:dyDescent="0.15">
      <c r="B28" s="294"/>
      <c r="C28" s="538"/>
      <c r="D28" s="539"/>
      <c r="E28" s="539"/>
      <c r="F28" s="539"/>
      <c r="G28" s="539"/>
      <c r="H28" s="539"/>
      <c r="I28" s="539"/>
      <c r="J28" s="539"/>
      <c r="K28" s="539"/>
      <c r="L28" s="539"/>
      <c r="M28" s="539"/>
      <c r="N28" s="539"/>
      <c r="O28" s="539"/>
      <c r="P28" s="539"/>
      <c r="Q28" s="539"/>
      <c r="R28" s="539"/>
      <c r="S28" s="539"/>
      <c r="T28" s="539"/>
      <c r="U28" s="539"/>
      <c r="V28" s="539"/>
      <c r="W28" s="539"/>
      <c r="X28" s="539"/>
      <c r="Y28" s="539"/>
      <c r="Z28" s="540"/>
    </row>
    <row r="29" spans="2:26" ht="47.25" customHeight="1" x14ac:dyDescent="0.15">
      <c r="B29" s="345"/>
      <c r="C29" s="162"/>
      <c r="D29" s="162"/>
      <c r="E29" s="163"/>
      <c r="F29" s="164"/>
      <c r="G29" s="162"/>
      <c r="H29" s="162"/>
      <c r="I29" s="162"/>
      <c r="J29" s="537" t="s">
        <v>217</v>
      </c>
      <c r="K29" s="537"/>
      <c r="L29" s="537"/>
      <c r="M29" s="537"/>
      <c r="N29" s="537"/>
      <c r="O29" s="537"/>
      <c r="P29" s="537"/>
      <c r="Q29" s="537" t="s">
        <v>218</v>
      </c>
      <c r="R29" s="537"/>
      <c r="S29" s="537"/>
      <c r="T29" s="537"/>
      <c r="U29" s="537"/>
      <c r="V29" s="537"/>
      <c r="W29" s="537"/>
      <c r="X29" s="537"/>
      <c r="Y29" s="537"/>
      <c r="Z29" s="165"/>
    </row>
    <row r="30" spans="2:26" ht="15" customHeight="1" x14ac:dyDescent="0.15">
      <c r="C30" s="215" t="s">
        <v>219</v>
      </c>
    </row>
    <row r="31" spans="2:26" ht="15" customHeight="1" x14ac:dyDescent="0.15">
      <c r="C31" s="1" t="s">
        <v>220</v>
      </c>
    </row>
    <row r="32" spans="2:26" ht="15" customHeight="1" x14ac:dyDescent="0.15">
      <c r="C32" s="1" t="s">
        <v>221</v>
      </c>
    </row>
    <row r="33" spans="3:3" ht="15" customHeight="1" x14ac:dyDescent="0.15">
      <c r="C33" s="1" t="s">
        <v>222</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緯度を小数点以下５桁まで入力する。" sqref="X3:Z3 X5:Z5" xr:uid="{F8CC582F-6EC6-40EF-AFFB-A9FFD9586852}"/>
    <dataValidation allowBlank="1" showInputMessage="1" showErrorMessage="1" prompt="経度を小数点以下５桁まで入力する。" sqref="X4:Z4 X6:Z6" xr:uid="{4C1C3CA8-456D-4C85-9699-82529F4434E6}"/>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D9EF319-7DF4-47B0-B8F0-C74D6DACEE14}">
          <x14:formula1>
            <xm:f>'(参考)リスト'!$C$6:$C$11</xm:f>
          </x14:formula1>
          <xm:sqref>I5:K5</xm:sqref>
        </x14:dataValidation>
        <x14:dataValidation type="list" allowBlank="1" showInputMessage="1" showErrorMessage="1" xr:uid="{F00D8F97-DB6E-4A03-AD3B-C3CC1076B70B}">
          <x14:formula1>
            <xm:f>'(参考)リスト'!$D$6:$D$7</xm:f>
          </x14:formula1>
          <xm:sqref>R5:R6</xm:sqref>
        </x14:dataValidation>
        <x14:dataValidation type="list" allowBlank="1" showInputMessage="1" showErrorMessage="1" xr:uid="{278562CA-1F0D-4A89-AC57-1F412472AD84}">
          <x14:formula1>
            <xm:f>'(参考)リスト'!$F$6:$F$7</xm:f>
          </x14:formula1>
          <xm:sqref>U5</xm:sqref>
        </x14:dataValidation>
        <x14:dataValidation type="list" allowBlank="1" showInputMessage="1" showErrorMessage="1" xr:uid="{B743A3CF-8DB1-4F97-AB85-994684BD47E8}">
          <x14:formula1>
            <xm:f>'(参考)リスト'!$E$6:$E$10</xm:f>
          </x14:formula1>
          <xm:sqref>U6</xm:sqref>
        </x14:dataValidation>
        <x14:dataValidation type="list" allowBlank="1" showInputMessage="1" showErrorMessage="1" xr:uid="{9655088B-1E29-4B9F-B82D-DE70115A8230}">
          <x14:formula1>
            <xm:f>'(参考)リスト'!$G$16:$G$19</xm:f>
          </x14:formula1>
          <xm:sqref>D7:E11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89E0B-BACB-4188-B52F-A1222FF0A113}">
  <sheetPr codeName="Sheet144">
    <pageSetUpPr fitToPage="1"/>
  </sheetPr>
  <dimension ref="B1:AA37"/>
  <sheetViews>
    <sheetView showGridLines="0" showZeros="0" view="pageBreakPreview" zoomScale="70" zoomScaleNormal="70" zoomScaleSheetLayoutView="70" workbookViewId="0">
      <selection activeCell="V3" sqref="V3:V4"/>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31" t="s">
        <v>212</v>
      </c>
      <c r="C2" s="148"/>
      <c r="D2" s="148"/>
      <c r="E2" s="148"/>
      <c r="F2" s="148"/>
      <c r="G2" s="148"/>
      <c r="H2" s="148"/>
      <c r="I2" s="148"/>
      <c r="J2" s="148"/>
      <c r="K2" s="148"/>
      <c r="L2" s="148"/>
      <c r="M2" s="150"/>
      <c r="N2" s="297" t="s">
        <v>535</v>
      </c>
      <c r="O2" s="297"/>
      <c r="P2" s="504">
        <v>45862</v>
      </c>
      <c r="Q2" s="505"/>
      <c r="R2" s="506"/>
      <c r="S2" s="297" t="s">
        <v>560</v>
      </c>
      <c r="T2" s="297"/>
      <c r="U2" s="297"/>
      <c r="V2" s="507" t="str">
        <f>+'様式A-1'!$W$2</f>
        <v>34.14178,132.16544</v>
      </c>
      <c r="W2" s="507"/>
      <c r="X2" s="507"/>
      <c r="Y2" s="507"/>
      <c r="Z2" s="507"/>
    </row>
    <row r="3" spans="2:27" ht="20.100000000000001" customHeight="1" x14ac:dyDescent="0.15">
      <c r="B3" s="186" t="s">
        <v>527</v>
      </c>
      <c r="C3" s="298" t="str">
        <f>+'様式A-1'!$D$3</f>
        <v>ハシラノズイドウ</v>
      </c>
      <c r="D3" s="299"/>
      <c r="E3" s="299"/>
      <c r="F3" s="300"/>
      <c r="G3" s="295" t="s">
        <v>528</v>
      </c>
      <c r="H3" s="298" t="str">
        <f>+'様式A-1'!$J$3</f>
        <v>主要地方道岩国玖珂線</v>
      </c>
      <c r="I3" s="299"/>
      <c r="J3" s="300"/>
      <c r="K3" s="295" t="s">
        <v>532</v>
      </c>
      <c r="L3" s="508" t="str">
        <f>+'様式A-1'!$R$3</f>
        <v>山口県岩国土木建築事務所</v>
      </c>
      <c r="M3" s="508"/>
      <c r="N3" s="508"/>
      <c r="O3" s="508"/>
      <c r="P3" s="508"/>
      <c r="Q3" s="272" t="s">
        <v>533</v>
      </c>
      <c r="R3" s="274"/>
      <c r="S3" s="298" t="str">
        <f>'様式B (1)'!$S$3</f>
        <v>復建調査設計株式会社</v>
      </c>
      <c r="T3" s="299"/>
      <c r="U3" s="300"/>
      <c r="V3" s="510" t="s">
        <v>538</v>
      </c>
      <c r="W3" s="151" t="s">
        <v>539</v>
      </c>
      <c r="X3" s="512">
        <f>+'様式A-1'!$E$7</f>
        <v>34.145049999999998</v>
      </c>
      <c r="Y3" s="513"/>
      <c r="Z3" s="514"/>
    </row>
    <row r="4" spans="2:27" ht="20.100000000000001" customHeight="1" x14ac:dyDescent="0.15">
      <c r="B4" s="183" t="s">
        <v>540</v>
      </c>
      <c r="C4" s="301" t="str">
        <f>+'様式A-1'!$D$4</f>
        <v>柱野隧道</v>
      </c>
      <c r="D4" s="302"/>
      <c r="E4" s="302"/>
      <c r="F4" s="303"/>
      <c r="G4" s="289"/>
      <c r="H4" s="301"/>
      <c r="I4" s="302"/>
      <c r="J4" s="303"/>
      <c r="K4" s="289"/>
      <c r="L4" s="509"/>
      <c r="M4" s="509"/>
      <c r="N4" s="509"/>
      <c r="O4" s="509"/>
      <c r="P4" s="509"/>
      <c r="Q4" s="275"/>
      <c r="R4" s="277"/>
      <c r="S4" s="301" t="str">
        <f>'様式B (1)'!$S$4</f>
        <v>小笠原洋</v>
      </c>
      <c r="T4" s="302"/>
      <c r="U4" s="303"/>
      <c r="V4" s="511"/>
      <c r="W4" s="195" t="s">
        <v>541</v>
      </c>
      <c r="X4" s="512">
        <f>+'様式A-1'!$E$8</f>
        <v>132.16320999999999</v>
      </c>
      <c r="Y4" s="513"/>
      <c r="Z4" s="514"/>
    </row>
    <row r="5" spans="2:27" ht="20.100000000000001" customHeight="1" x14ac:dyDescent="0.15">
      <c r="B5" s="515" t="s">
        <v>542</v>
      </c>
      <c r="C5" s="190" t="s">
        <v>543</v>
      </c>
      <c r="D5" s="290" t="str">
        <f>+'様式A-1'!$E$5</f>
        <v>岩国市柱野</v>
      </c>
      <c r="E5" s="291"/>
      <c r="F5" s="291"/>
      <c r="G5" s="262" t="s">
        <v>395</v>
      </c>
      <c r="H5" s="263"/>
      <c r="I5" s="290" t="str">
        <f>'様式B (1)'!$I$5</f>
        <v>矢板工法</v>
      </c>
      <c r="J5" s="291"/>
      <c r="K5" s="292"/>
      <c r="L5" s="297" t="s">
        <v>544</v>
      </c>
      <c r="M5" s="297"/>
      <c r="N5" s="184" t="s">
        <v>545</v>
      </c>
      <c r="O5" s="152">
        <f>+'様式A-1'!$Z$5</f>
        <v>358</v>
      </c>
      <c r="P5" s="185" t="s">
        <v>546</v>
      </c>
      <c r="Q5" s="520" t="s">
        <v>547</v>
      </c>
      <c r="R5" s="517" t="str">
        <f>'様式B (1)'!$R$5</f>
        <v>一般道</v>
      </c>
      <c r="S5" s="295" t="s">
        <v>65</v>
      </c>
      <c r="T5" s="295"/>
      <c r="U5" s="153" t="str">
        <f>'様式B (1)'!$U$5</f>
        <v>無</v>
      </c>
      <c r="V5" s="272" t="s">
        <v>548</v>
      </c>
      <c r="W5" s="151" t="s">
        <v>539</v>
      </c>
      <c r="X5" s="512">
        <f>+'様式A-1'!$E$9</f>
        <v>34.142980999999999</v>
      </c>
      <c r="Y5" s="513"/>
      <c r="Z5" s="514"/>
    </row>
    <row r="6" spans="2:27" ht="20.100000000000001" customHeight="1" x14ac:dyDescent="0.15">
      <c r="B6" s="516"/>
      <c r="C6" s="190" t="s">
        <v>549</v>
      </c>
      <c r="D6" s="519" t="str">
        <f>+'様式A-1'!$E$6</f>
        <v>岩国市柱野</v>
      </c>
      <c r="E6" s="291"/>
      <c r="F6" s="291"/>
      <c r="G6" s="297" t="s">
        <v>550</v>
      </c>
      <c r="H6" s="297"/>
      <c r="I6" s="290" t="str">
        <f>'様式B (1)'!$I$6</f>
        <v>1971年</v>
      </c>
      <c r="J6" s="291"/>
      <c r="K6" s="292"/>
      <c r="L6" s="297" t="s">
        <v>551</v>
      </c>
      <c r="M6" s="297"/>
      <c r="N6" s="184" t="s">
        <v>545</v>
      </c>
      <c r="O6" s="181">
        <f>+'様式A-1'!$E$15</f>
        <v>9</v>
      </c>
      <c r="P6" s="185" t="s">
        <v>546</v>
      </c>
      <c r="Q6" s="277"/>
      <c r="R6" s="518"/>
      <c r="S6" s="297" t="s">
        <v>63</v>
      </c>
      <c r="T6" s="297"/>
      <c r="U6" s="154" t="str">
        <f>'様式B (1)'!$U$6</f>
        <v>指定なし</v>
      </c>
      <c r="V6" s="275"/>
      <c r="W6" s="151" t="s">
        <v>541</v>
      </c>
      <c r="X6" s="512">
        <f>+'様式A-1'!$E$10</f>
        <v>132.15968000000001</v>
      </c>
      <c r="Y6" s="513"/>
      <c r="Z6" s="514"/>
    </row>
    <row r="7" spans="2:27" ht="7.5" customHeight="1" x14ac:dyDescent="0.15">
      <c r="B7" s="548" t="s">
        <v>552</v>
      </c>
      <c r="C7" s="548"/>
      <c r="D7" s="549" t="str">
        <f>'様式B (1)'!$D$7</f>
        <v>Ⅲ</v>
      </c>
      <c r="E7" s="549"/>
      <c r="F7" s="155"/>
      <c r="G7" s="155"/>
      <c r="H7" s="155"/>
      <c r="I7" s="155"/>
      <c r="J7" s="155"/>
      <c r="K7" s="155"/>
      <c r="L7" s="155"/>
      <c r="M7" s="155"/>
      <c r="N7" s="155"/>
      <c r="O7" s="155"/>
      <c r="P7" s="155"/>
      <c r="Q7" s="155"/>
      <c r="R7" s="155"/>
      <c r="S7" s="155"/>
      <c r="T7" s="155"/>
      <c r="U7" s="155"/>
      <c r="V7" s="155"/>
      <c r="W7" s="155"/>
      <c r="X7" s="156"/>
      <c r="Y7" s="156"/>
      <c r="Z7" s="157"/>
    </row>
    <row r="8" spans="2:27" ht="21.75" customHeight="1" x14ac:dyDescent="0.15">
      <c r="B8" s="548"/>
      <c r="C8" s="548"/>
      <c r="D8" s="549"/>
      <c r="E8" s="549"/>
      <c r="F8" s="158"/>
      <c r="G8" s="521" t="s">
        <v>553</v>
      </c>
      <c r="H8" s="520"/>
      <c r="I8" s="552" t="s">
        <v>554</v>
      </c>
      <c r="J8" s="159" t="s">
        <v>536</v>
      </c>
      <c r="K8" s="160" t="s">
        <v>523</v>
      </c>
      <c r="L8" s="534">
        <f>'様式B (1)'!$L$8</f>
        <v>13</v>
      </c>
      <c r="M8" s="535"/>
      <c r="N8" s="190" t="s">
        <v>537</v>
      </c>
      <c r="O8" s="536">
        <f>'様式B (1)'!$O$8</f>
        <v>2</v>
      </c>
      <c r="P8" s="536"/>
      <c r="Q8" s="190" t="s">
        <v>555</v>
      </c>
      <c r="R8" s="534">
        <f>'様式B (1)'!$R$8</f>
        <v>0</v>
      </c>
      <c r="S8" s="535"/>
      <c r="T8" s="521" t="s">
        <v>556</v>
      </c>
      <c r="U8" s="520"/>
      <c r="V8" s="521" t="s">
        <v>557</v>
      </c>
      <c r="W8" s="520"/>
      <c r="X8" s="524">
        <f>'様式B (1)'!$X$8</f>
        <v>0</v>
      </c>
      <c r="Y8" s="525"/>
      <c r="Z8" s="158"/>
      <c r="AA8" s="84"/>
    </row>
    <row r="9" spans="2:27" ht="10.9" customHeight="1" x14ac:dyDescent="0.15">
      <c r="B9" s="548"/>
      <c r="C9" s="548"/>
      <c r="D9" s="549"/>
      <c r="E9" s="549"/>
      <c r="F9" s="158"/>
      <c r="G9" s="550"/>
      <c r="H9" s="551"/>
      <c r="I9" s="553"/>
      <c r="J9" s="528" t="s">
        <v>470</v>
      </c>
      <c r="K9" s="530" t="s">
        <v>523</v>
      </c>
      <c r="L9" s="524">
        <f>'様式B (1)'!$L$9</f>
        <v>130</v>
      </c>
      <c r="M9" s="525"/>
      <c r="N9" s="528" t="s">
        <v>537</v>
      </c>
      <c r="O9" s="524">
        <f>'様式B (1)'!$O$9</f>
        <v>0</v>
      </c>
      <c r="P9" s="525"/>
      <c r="Q9" s="528" t="s">
        <v>555</v>
      </c>
      <c r="R9" s="524">
        <f>'様式B (1)'!$R$9</f>
        <v>0</v>
      </c>
      <c r="S9" s="525"/>
      <c r="T9" s="550"/>
      <c r="U9" s="551"/>
      <c r="V9" s="522"/>
      <c r="W9" s="523"/>
      <c r="X9" s="526"/>
      <c r="Y9" s="527"/>
      <c r="Z9" s="158"/>
      <c r="AA9" s="84"/>
    </row>
    <row r="10" spans="2:27" ht="10.9" customHeight="1" x14ac:dyDescent="0.15">
      <c r="B10" s="548"/>
      <c r="C10" s="548"/>
      <c r="D10" s="549"/>
      <c r="E10" s="549"/>
      <c r="F10" s="158"/>
      <c r="G10" s="550"/>
      <c r="H10" s="551"/>
      <c r="I10" s="553"/>
      <c r="J10" s="529"/>
      <c r="K10" s="531"/>
      <c r="L10" s="532"/>
      <c r="M10" s="533"/>
      <c r="N10" s="529"/>
      <c r="O10" s="532"/>
      <c r="P10" s="533"/>
      <c r="Q10" s="529"/>
      <c r="R10" s="532"/>
      <c r="S10" s="533"/>
      <c r="T10" s="550"/>
      <c r="U10" s="551"/>
      <c r="V10" s="541" t="s">
        <v>558</v>
      </c>
      <c r="W10" s="542"/>
      <c r="X10" s="524">
        <f>'様式B (1)'!$X$10</f>
        <v>10</v>
      </c>
      <c r="Y10" s="525"/>
      <c r="Z10" s="158"/>
      <c r="AA10" s="84"/>
    </row>
    <row r="11" spans="2:27" ht="21.75" customHeight="1" x14ac:dyDescent="0.15">
      <c r="B11" s="548"/>
      <c r="C11" s="548"/>
      <c r="D11" s="549"/>
      <c r="E11" s="549"/>
      <c r="F11" s="158"/>
      <c r="G11" s="522"/>
      <c r="H11" s="523"/>
      <c r="I11" s="554"/>
      <c r="J11" s="190" t="s">
        <v>559</v>
      </c>
      <c r="K11" s="160" t="s">
        <v>523</v>
      </c>
      <c r="L11" s="545">
        <f>'様式B (1)'!$L$11</f>
        <v>1</v>
      </c>
      <c r="M11" s="546"/>
      <c r="N11" s="190" t="s">
        <v>537</v>
      </c>
      <c r="O11" s="547">
        <f>'様式B (1)'!$O$11</f>
        <v>0</v>
      </c>
      <c r="P11" s="547"/>
      <c r="Q11" s="190" t="s">
        <v>555</v>
      </c>
      <c r="R11" s="545">
        <f>'様式B (1)'!$R$11</f>
        <v>0</v>
      </c>
      <c r="S11" s="546"/>
      <c r="T11" s="522"/>
      <c r="U11" s="523"/>
      <c r="V11" s="543"/>
      <c r="W11" s="544"/>
      <c r="X11" s="532"/>
      <c r="Y11" s="533"/>
      <c r="Z11" s="158"/>
      <c r="AA11" s="84"/>
    </row>
    <row r="12" spans="2:27" ht="21.75" customHeight="1" x14ac:dyDescent="0.15">
      <c r="B12" s="293" t="s">
        <v>216</v>
      </c>
      <c r="C12" s="538"/>
      <c r="D12" s="539"/>
      <c r="E12" s="539"/>
      <c r="F12" s="539"/>
      <c r="G12" s="539"/>
      <c r="H12" s="539"/>
      <c r="I12" s="539"/>
      <c r="J12" s="539"/>
      <c r="K12" s="539"/>
      <c r="L12" s="539"/>
      <c r="M12" s="539"/>
      <c r="N12" s="539"/>
      <c r="O12" s="539"/>
      <c r="P12" s="539"/>
      <c r="Q12" s="539"/>
      <c r="R12" s="539"/>
      <c r="S12" s="539"/>
      <c r="T12" s="539"/>
      <c r="U12" s="539"/>
      <c r="V12" s="539"/>
      <c r="W12" s="539"/>
      <c r="X12" s="539"/>
      <c r="Y12" s="539"/>
      <c r="Z12" s="540"/>
      <c r="AA12" s="84"/>
    </row>
    <row r="13" spans="2:27" ht="21.75" customHeight="1" x14ac:dyDescent="0.15">
      <c r="B13" s="294"/>
      <c r="C13" s="538"/>
      <c r="D13" s="539"/>
      <c r="E13" s="539"/>
      <c r="F13" s="539"/>
      <c r="G13" s="539"/>
      <c r="H13" s="539"/>
      <c r="I13" s="539"/>
      <c r="J13" s="539"/>
      <c r="K13" s="539"/>
      <c r="L13" s="539"/>
      <c r="M13" s="539"/>
      <c r="N13" s="539"/>
      <c r="O13" s="539"/>
      <c r="P13" s="539"/>
      <c r="Q13" s="539"/>
      <c r="R13" s="539"/>
      <c r="S13" s="539"/>
      <c r="T13" s="539"/>
      <c r="U13" s="539"/>
      <c r="V13" s="539"/>
      <c r="W13" s="539"/>
      <c r="X13" s="539"/>
      <c r="Y13" s="539"/>
      <c r="Z13" s="540"/>
      <c r="AA13" s="84"/>
    </row>
    <row r="14" spans="2:27" ht="21.75" customHeight="1" x14ac:dyDescent="0.15">
      <c r="B14" s="294"/>
      <c r="C14" s="538"/>
      <c r="D14" s="539"/>
      <c r="E14" s="539"/>
      <c r="F14" s="539"/>
      <c r="G14" s="539"/>
      <c r="H14" s="539"/>
      <c r="I14" s="539"/>
      <c r="J14" s="539"/>
      <c r="K14" s="539"/>
      <c r="L14" s="539"/>
      <c r="M14" s="539"/>
      <c r="N14" s="539"/>
      <c r="O14" s="539"/>
      <c r="P14" s="539"/>
      <c r="Q14" s="539"/>
      <c r="R14" s="539"/>
      <c r="S14" s="539"/>
      <c r="T14" s="539"/>
      <c r="U14" s="539"/>
      <c r="V14" s="539"/>
      <c r="W14" s="539"/>
      <c r="X14" s="539"/>
      <c r="Y14" s="539"/>
      <c r="Z14" s="540"/>
      <c r="AA14" s="84"/>
    </row>
    <row r="15" spans="2:27" ht="21.75" customHeight="1" x14ac:dyDescent="0.15">
      <c r="B15" s="294"/>
      <c r="C15" s="538"/>
      <c r="D15" s="539"/>
      <c r="E15" s="539"/>
      <c r="F15" s="539"/>
      <c r="G15" s="539"/>
      <c r="H15" s="539"/>
      <c r="I15" s="539"/>
      <c r="J15" s="539"/>
      <c r="K15" s="539"/>
      <c r="L15" s="539"/>
      <c r="M15" s="539"/>
      <c r="N15" s="539"/>
      <c r="O15" s="539"/>
      <c r="P15" s="539"/>
      <c r="Q15" s="539"/>
      <c r="R15" s="539"/>
      <c r="S15" s="539"/>
      <c r="T15" s="539"/>
      <c r="U15" s="539"/>
      <c r="V15" s="539"/>
      <c r="W15" s="539"/>
      <c r="X15" s="539"/>
      <c r="Y15" s="539"/>
      <c r="Z15" s="540"/>
    </row>
    <row r="16" spans="2:27" ht="21.75" customHeight="1" x14ac:dyDescent="0.15">
      <c r="B16" s="294"/>
      <c r="C16" s="538"/>
      <c r="D16" s="539"/>
      <c r="E16" s="539"/>
      <c r="F16" s="539"/>
      <c r="G16" s="539"/>
      <c r="H16" s="539"/>
      <c r="I16" s="539"/>
      <c r="J16" s="539"/>
      <c r="K16" s="539"/>
      <c r="L16" s="539"/>
      <c r="M16" s="539"/>
      <c r="N16" s="539"/>
      <c r="O16" s="539"/>
      <c r="P16" s="539"/>
      <c r="Q16" s="539"/>
      <c r="R16" s="539"/>
      <c r="S16" s="539"/>
      <c r="T16" s="539"/>
      <c r="U16" s="539"/>
      <c r="V16" s="539"/>
      <c r="W16" s="539"/>
      <c r="X16" s="539"/>
      <c r="Y16" s="539"/>
      <c r="Z16" s="540"/>
    </row>
    <row r="17" spans="2:26" ht="21.75" customHeight="1" x14ac:dyDescent="0.15">
      <c r="B17" s="294"/>
      <c r="C17" s="538"/>
      <c r="D17" s="539"/>
      <c r="E17" s="539"/>
      <c r="F17" s="539"/>
      <c r="G17" s="539"/>
      <c r="H17" s="539"/>
      <c r="I17" s="539"/>
      <c r="J17" s="539"/>
      <c r="K17" s="539"/>
      <c r="L17" s="539"/>
      <c r="M17" s="539"/>
      <c r="N17" s="539"/>
      <c r="O17" s="539"/>
      <c r="P17" s="539"/>
      <c r="Q17" s="539"/>
      <c r="R17" s="539"/>
      <c r="S17" s="539"/>
      <c r="T17" s="539"/>
      <c r="U17" s="539"/>
      <c r="V17" s="539"/>
      <c r="W17" s="539"/>
      <c r="X17" s="539"/>
      <c r="Y17" s="539"/>
      <c r="Z17" s="540"/>
    </row>
    <row r="18" spans="2:26" ht="21.75" customHeight="1" x14ac:dyDescent="0.15">
      <c r="B18" s="294"/>
      <c r="C18" s="538"/>
      <c r="D18" s="539"/>
      <c r="E18" s="539"/>
      <c r="F18" s="539"/>
      <c r="G18" s="539"/>
      <c r="H18" s="539"/>
      <c r="I18" s="539"/>
      <c r="J18" s="539"/>
      <c r="K18" s="539"/>
      <c r="L18" s="539"/>
      <c r="M18" s="539"/>
      <c r="N18" s="539"/>
      <c r="O18" s="539"/>
      <c r="P18" s="539"/>
      <c r="Q18" s="539"/>
      <c r="R18" s="539"/>
      <c r="S18" s="539"/>
      <c r="T18" s="539"/>
      <c r="U18" s="539"/>
      <c r="V18" s="539"/>
      <c r="W18" s="539"/>
      <c r="X18" s="539"/>
      <c r="Y18" s="539"/>
      <c r="Z18" s="540"/>
    </row>
    <row r="19" spans="2:26" ht="21.75" customHeight="1" x14ac:dyDescent="0.15">
      <c r="B19" s="294"/>
      <c r="C19" s="538"/>
      <c r="D19" s="539"/>
      <c r="E19" s="539"/>
      <c r="F19" s="539"/>
      <c r="G19" s="539"/>
      <c r="H19" s="539"/>
      <c r="I19" s="539"/>
      <c r="J19" s="539"/>
      <c r="K19" s="539"/>
      <c r="L19" s="539"/>
      <c r="M19" s="539"/>
      <c r="N19" s="539"/>
      <c r="O19" s="539"/>
      <c r="P19" s="539"/>
      <c r="Q19" s="539"/>
      <c r="R19" s="539"/>
      <c r="S19" s="539"/>
      <c r="T19" s="539"/>
      <c r="U19" s="539"/>
      <c r="V19" s="539"/>
      <c r="W19" s="539"/>
      <c r="X19" s="539"/>
      <c r="Y19" s="539"/>
      <c r="Z19" s="540"/>
    </row>
    <row r="20" spans="2:26" ht="21.75" customHeight="1" x14ac:dyDescent="0.15">
      <c r="B20" s="294"/>
      <c r="C20" s="538"/>
      <c r="D20" s="539"/>
      <c r="E20" s="539"/>
      <c r="F20" s="539"/>
      <c r="G20" s="539"/>
      <c r="H20" s="539"/>
      <c r="I20" s="539"/>
      <c r="J20" s="539"/>
      <c r="K20" s="539"/>
      <c r="L20" s="539"/>
      <c r="M20" s="539"/>
      <c r="N20" s="539"/>
      <c r="O20" s="539"/>
      <c r="P20" s="539"/>
      <c r="Q20" s="539"/>
      <c r="R20" s="539"/>
      <c r="S20" s="539"/>
      <c r="T20" s="539"/>
      <c r="U20" s="539"/>
      <c r="V20" s="539"/>
      <c r="W20" s="539"/>
      <c r="X20" s="539"/>
      <c r="Y20" s="539"/>
      <c r="Z20" s="540"/>
    </row>
    <row r="21" spans="2:26" ht="21.75" customHeight="1" x14ac:dyDescent="0.15">
      <c r="B21" s="294"/>
      <c r="C21" s="538"/>
      <c r="D21" s="539"/>
      <c r="E21" s="539"/>
      <c r="F21" s="539"/>
      <c r="G21" s="539"/>
      <c r="H21" s="539"/>
      <c r="I21" s="539"/>
      <c r="J21" s="539"/>
      <c r="K21" s="539"/>
      <c r="L21" s="539"/>
      <c r="M21" s="539"/>
      <c r="N21" s="539"/>
      <c r="O21" s="539"/>
      <c r="P21" s="539"/>
      <c r="Q21" s="539"/>
      <c r="R21" s="539"/>
      <c r="S21" s="539"/>
      <c r="T21" s="539"/>
      <c r="U21" s="539"/>
      <c r="V21" s="539"/>
      <c r="W21" s="539"/>
      <c r="X21" s="539"/>
      <c r="Y21" s="539"/>
      <c r="Z21" s="540"/>
    </row>
    <row r="22" spans="2:26" ht="21.75" customHeight="1" x14ac:dyDescent="0.15">
      <c r="B22" s="294"/>
      <c r="C22" s="538"/>
      <c r="D22" s="539"/>
      <c r="E22" s="539"/>
      <c r="F22" s="539"/>
      <c r="G22" s="539"/>
      <c r="H22" s="539"/>
      <c r="I22" s="539"/>
      <c r="J22" s="539"/>
      <c r="K22" s="539"/>
      <c r="L22" s="539"/>
      <c r="M22" s="539"/>
      <c r="N22" s="539"/>
      <c r="O22" s="539"/>
      <c r="P22" s="539"/>
      <c r="Q22" s="539"/>
      <c r="R22" s="539"/>
      <c r="S22" s="539"/>
      <c r="T22" s="539"/>
      <c r="U22" s="539"/>
      <c r="V22" s="539"/>
      <c r="W22" s="539"/>
      <c r="X22" s="539"/>
      <c r="Y22" s="539"/>
      <c r="Z22" s="540"/>
    </row>
    <row r="23" spans="2:26" ht="21.75" customHeight="1" x14ac:dyDescent="0.15">
      <c r="B23" s="294"/>
      <c r="C23" s="538"/>
      <c r="D23" s="539"/>
      <c r="E23" s="539"/>
      <c r="F23" s="539"/>
      <c r="G23" s="539"/>
      <c r="H23" s="539"/>
      <c r="I23" s="539"/>
      <c r="J23" s="539"/>
      <c r="K23" s="539"/>
      <c r="L23" s="539"/>
      <c r="M23" s="539"/>
      <c r="N23" s="539"/>
      <c r="O23" s="539"/>
      <c r="P23" s="539"/>
      <c r="Q23" s="539"/>
      <c r="R23" s="539"/>
      <c r="S23" s="539"/>
      <c r="T23" s="539"/>
      <c r="U23" s="539"/>
      <c r="V23" s="539"/>
      <c r="W23" s="539"/>
      <c r="X23" s="539"/>
      <c r="Y23" s="539"/>
      <c r="Z23" s="540"/>
    </row>
    <row r="24" spans="2:26" ht="21.75" customHeight="1" x14ac:dyDescent="0.15">
      <c r="B24" s="294"/>
      <c r="C24" s="538"/>
      <c r="D24" s="539"/>
      <c r="E24" s="539"/>
      <c r="F24" s="539"/>
      <c r="G24" s="539"/>
      <c r="H24" s="539"/>
      <c r="I24" s="539"/>
      <c r="J24" s="539"/>
      <c r="K24" s="539"/>
      <c r="L24" s="539"/>
      <c r="M24" s="539"/>
      <c r="N24" s="539"/>
      <c r="O24" s="539"/>
      <c r="P24" s="539"/>
      <c r="Q24" s="539"/>
      <c r="R24" s="539"/>
      <c r="S24" s="539"/>
      <c r="T24" s="539"/>
      <c r="U24" s="539"/>
      <c r="V24" s="539"/>
      <c r="W24" s="539"/>
      <c r="X24" s="539"/>
      <c r="Y24" s="539"/>
      <c r="Z24" s="540"/>
    </row>
    <row r="25" spans="2:26" ht="21.75" customHeight="1" x14ac:dyDescent="0.15">
      <c r="B25" s="294"/>
      <c r="C25" s="538"/>
      <c r="D25" s="539"/>
      <c r="E25" s="539"/>
      <c r="F25" s="539"/>
      <c r="G25" s="539"/>
      <c r="H25" s="539"/>
      <c r="I25" s="539"/>
      <c r="J25" s="539"/>
      <c r="K25" s="539"/>
      <c r="L25" s="539"/>
      <c r="M25" s="539"/>
      <c r="N25" s="539"/>
      <c r="O25" s="539"/>
      <c r="P25" s="539"/>
      <c r="Q25" s="539"/>
      <c r="R25" s="539"/>
      <c r="S25" s="539"/>
      <c r="T25" s="539"/>
      <c r="U25" s="539"/>
      <c r="V25" s="539"/>
      <c r="W25" s="539"/>
      <c r="X25" s="539"/>
      <c r="Y25" s="539"/>
      <c r="Z25" s="540"/>
    </row>
    <row r="26" spans="2:26" ht="21.75" customHeight="1" x14ac:dyDescent="0.15">
      <c r="B26" s="294"/>
      <c r="C26" s="538"/>
      <c r="D26" s="539"/>
      <c r="E26" s="539"/>
      <c r="F26" s="539"/>
      <c r="G26" s="539"/>
      <c r="H26" s="539"/>
      <c r="I26" s="539"/>
      <c r="J26" s="539"/>
      <c r="K26" s="539"/>
      <c r="L26" s="539"/>
      <c r="M26" s="539"/>
      <c r="N26" s="539"/>
      <c r="O26" s="539"/>
      <c r="P26" s="539"/>
      <c r="Q26" s="539"/>
      <c r="R26" s="539"/>
      <c r="S26" s="539"/>
      <c r="T26" s="539"/>
      <c r="U26" s="539"/>
      <c r="V26" s="539"/>
      <c r="W26" s="539"/>
      <c r="X26" s="539"/>
      <c r="Y26" s="539"/>
      <c r="Z26" s="540"/>
    </row>
    <row r="27" spans="2:26" ht="21.75" customHeight="1" x14ac:dyDescent="0.15">
      <c r="B27" s="294"/>
      <c r="C27" s="538"/>
      <c r="D27" s="539"/>
      <c r="E27" s="539"/>
      <c r="F27" s="539"/>
      <c r="G27" s="539"/>
      <c r="H27" s="539"/>
      <c r="I27" s="539"/>
      <c r="J27" s="539"/>
      <c r="K27" s="539"/>
      <c r="L27" s="539"/>
      <c r="M27" s="539"/>
      <c r="N27" s="539"/>
      <c r="O27" s="539"/>
      <c r="P27" s="539"/>
      <c r="Q27" s="539"/>
      <c r="R27" s="539"/>
      <c r="S27" s="539"/>
      <c r="T27" s="539"/>
      <c r="U27" s="539"/>
      <c r="V27" s="539"/>
      <c r="W27" s="539"/>
      <c r="X27" s="539"/>
      <c r="Y27" s="539"/>
      <c r="Z27" s="540"/>
    </row>
    <row r="28" spans="2:26" ht="21.75" customHeight="1" x14ac:dyDescent="0.15">
      <c r="B28" s="294"/>
      <c r="C28" s="538"/>
      <c r="D28" s="539"/>
      <c r="E28" s="539"/>
      <c r="F28" s="539"/>
      <c r="G28" s="539"/>
      <c r="H28" s="539"/>
      <c r="I28" s="539"/>
      <c r="J28" s="539"/>
      <c r="K28" s="539"/>
      <c r="L28" s="539"/>
      <c r="M28" s="539"/>
      <c r="N28" s="539"/>
      <c r="O28" s="539"/>
      <c r="P28" s="539"/>
      <c r="Q28" s="539"/>
      <c r="R28" s="539"/>
      <c r="S28" s="539"/>
      <c r="T28" s="539"/>
      <c r="U28" s="539"/>
      <c r="V28" s="539"/>
      <c r="W28" s="539"/>
      <c r="X28" s="539"/>
      <c r="Y28" s="539"/>
      <c r="Z28" s="540"/>
    </row>
    <row r="29" spans="2:26" ht="47.25" customHeight="1" x14ac:dyDescent="0.15">
      <c r="B29" s="345"/>
      <c r="C29" s="162"/>
      <c r="D29" s="162"/>
      <c r="E29" s="163"/>
      <c r="F29" s="164"/>
      <c r="G29" s="162"/>
      <c r="H29" s="162"/>
      <c r="I29" s="162"/>
      <c r="J29" s="537" t="s">
        <v>217</v>
      </c>
      <c r="K29" s="537"/>
      <c r="L29" s="537"/>
      <c r="M29" s="537"/>
      <c r="N29" s="537"/>
      <c r="O29" s="537"/>
      <c r="P29" s="537"/>
      <c r="Q29" s="537" t="s">
        <v>218</v>
      </c>
      <c r="R29" s="537"/>
      <c r="S29" s="537"/>
      <c r="T29" s="537"/>
      <c r="U29" s="537"/>
      <c r="V29" s="537"/>
      <c r="W29" s="537"/>
      <c r="X29" s="537"/>
      <c r="Y29" s="537"/>
      <c r="Z29" s="165"/>
    </row>
    <row r="30" spans="2:26" ht="15" customHeight="1" x14ac:dyDescent="0.15">
      <c r="C30" s="215" t="s">
        <v>219</v>
      </c>
    </row>
    <row r="31" spans="2:26" ht="15" customHeight="1" x14ac:dyDescent="0.15">
      <c r="C31" s="1" t="s">
        <v>220</v>
      </c>
    </row>
    <row r="32" spans="2:26" ht="15" customHeight="1" x14ac:dyDescent="0.15">
      <c r="C32" s="1" t="s">
        <v>221</v>
      </c>
    </row>
    <row r="33" spans="3:3" ht="15" customHeight="1" x14ac:dyDescent="0.15">
      <c r="C33" s="1" t="s">
        <v>222</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緯度を小数点以下５桁まで入力する。" sqref="X3:Z3 X5:Z5" xr:uid="{9EC315E7-F74E-4ED8-AF66-5ACD0FA2368C}"/>
    <dataValidation allowBlank="1" showInputMessage="1" showErrorMessage="1" prompt="経度を小数点以下５桁まで入力する。" sqref="X4:Z4 X6:Z6" xr:uid="{39E2465F-B815-484E-AFBA-149E0C356803}"/>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4D0AA92-8777-4D51-B3D0-77BBECFF6909}">
          <x14:formula1>
            <xm:f>'(参考)リスト'!$C$6:$C$11</xm:f>
          </x14:formula1>
          <xm:sqref>I5:K5</xm:sqref>
        </x14:dataValidation>
        <x14:dataValidation type="list" allowBlank="1" showInputMessage="1" showErrorMessage="1" xr:uid="{BC592ADE-7F53-44E5-8BDE-EFBC8562405B}">
          <x14:formula1>
            <xm:f>'(参考)リスト'!$D$6:$D$7</xm:f>
          </x14:formula1>
          <xm:sqref>R5:R6</xm:sqref>
        </x14:dataValidation>
        <x14:dataValidation type="list" allowBlank="1" showInputMessage="1" showErrorMessage="1" xr:uid="{69D39F32-E930-400F-B786-2AC14069A3A8}">
          <x14:formula1>
            <xm:f>'(参考)リスト'!$F$6:$F$7</xm:f>
          </x14:formula1>
          <xm:sqref>U5</xm:sqref>
        </x14:dataValidation>
        <x14:dataValidation type="list" allowBlank="1" showInputMessage="1" showErrorMessage="1" xr:uid="{C20CFEBD-3823-49EB-9638-68407DC76F47}">
          <x14:formula1>
            <xm:f>'(参考)リスト'!$E$6:$E$10</xm:f>
          </x14:formula1>
          <xm:sqref>U6</xm:sqref>
        </x14:dataValidation>
        <x14:dataValidation type="list" allowBlank="1" showInputMessage="1" showErrorMessage="1" xr:uid="{468A8222-1221-4086-9BD8-A3716A60BA1B}">
          <x14:formula1>
            <xm:f>'(参考)リスト'!$G$16:$G$19</xm:f>
          </x14:formula1>
          <xm:sqref>D7:E11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A57E8-586C-4772-BDFC-DB526FF9CE17}">
  <sheetPr codeName="Sheet145">
    <pageSetUpPr fitToPage="1"/>
  </sheetPr>
  <dimension ref="B1:AA37"/>
  <sheetViews>
    <sheetView showGridLines="0" showZeros="0" view="pageBreakPreview" zoomScale="70" zoomScaleNormal="70" zoomScaleSheetLayoutView="70" workbookViewId="0">
      <selection activeCell="V3" sqref="V3:V4"/>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31" t="s">
        <v>212</v>
      </c>
      <c r="C2" s="148"/>
      <c r="D2" s="148"/>
      <c r="E2" s="148"/>
      <c r="F2" s="148"/>
      <c r="G2" s="148"/>
      <c r="H2" s="148"/>
      <c r="I2" s="148"/>
      <c r="J2" s="148"/>
      <c r="K2" s="148"/>
      <c r="L2" s="148"/>
      <c r="M2" s="150"/>
      <c r="N2" s="297" t="s">
        <v>535</v>
      </c>
      <c r="O2" s="297"/>
      <c r="P2" s="504">
        <v>45862</v>
      </c>
      <c r="Q2" s="505"/>
      <c r="R2" s="506"/>
      <c r="S2" s="297" t="s">
        <v>560</v>
      </c>
      <c r="T2" s="297"/>
      <c r="U2" s="297"/>
      <c r="V2" s="507" t="str">
        <f>+'様式A-1'!$W$2</f>
        <v>34.14178,132.16544</v>
      </c>
      <c r="W2" s="507"/>
      <c r="X2" s="507"/>
      <c r="Y2" s="507"/>
      <c r="Z2" s="507"/>
    </row>
    <row r="3" spans="2:27" ht="20.100000000000001" customHeight="1" x14ac:dyDescent="0.15">
      <c r="B3" s="186" t="s">
        <v>527</v>
      </c>
      <c r="C3" s="298" t="str">
        <f>+'様式A-1'!$D$3</f>
        <v>ハシラノズイドウ</v>
      </c>
      <c r="D3" s="299"/>
      <c r="E3" s="299"/>
      <c r="F3" s="300"/>
      <c r="G3" s="295" t="s">
        <v>528</v>
      </c>
      <c r="H3" s="298" t="str">
        <f>+'様式A-1'!$J$3</f>
        <v>主要地方道岩国玖珂線</v>
      </c>
      <c r="I3" s="299"/>
      <c r="J3" s="300"/>
      <c r="K3" s="295" t="s">
        <v>532</v>
      </c>
      <c r="L3" s="508" t="str">
        <f>+'様式A-1'!$R$3</f>
        <v>山口県岩国土木建築事務所</v>
      </c>
      <c r="M3" s="508"/>
      <c r="N3" s="508"/>
      <c r="O3" s="508"/>
      <c r="P3" s="508"/>
      <c r="Q3" s="272" t="s">
        <v>533</v>
      </c>
      <c r="R3" s="274"/>
      <c r="S3" s="298" t="str">
        <f>'様式B (1)'!$S$3</f>
        <v>復建調査設計株式会社</v>
      </c>
      <c r="T3" s="299"/>
      <c r="U3" s="300"/>
      <c r="V3" s="510" t="s">
        <v>538</v>
      </c>
      <c r="W3" s="151" t="s">
        <v>539</v>
      </c>
      <c r="X3" s="512">
        <f>+'様式A-1'!$E$7</f>
        <v>34.145049999999998</v>
      </c>
      <c r="Y3" s="513"/>
      <c r="Z3" s="514"/>
    </row>
    <row r="4" spans="2:27" ht="20.100000000000001" customHeight="1" x14ac:dyDescent="0.15">
      <c r="B4" s="183" t="s">
        <v>540</v>
      </c>
      <c r="C4" s="301" t="str">
        <f>+'様式A-1'!$D$4</f>
        <v>柱野隧道</v>
      </c>
      <c r="D4" s="302"/>
      <c r="E4" s="302"/>
      <c r="F4" s="303"/>
      <c r="G4" s="289"/>
      <c r="H4" s="301"/>
      <c r="I4" s="302"/>
      <c r="J4" s="303"/>
      <c r="K4" s="289"/>
      <c r="L4" s="509"/>
      <c r="M4" s="509"/>
      <c r="N4" s="509"/>
      <c r="O4" s="509"/>
      <c r="P4" s="509"/>
      <c r="Q4" s="275"/>
      <c r="R4" s="277"/>
      <c r="S4" s="301" t="str">
        <f>'様式B (1)'!$S$4</f>
        <v>小笠原洋</v>
      </c>
      <c r="T4" s="302"/>
      <c r="U4" s="303"/>
      <c r="V4" s="511"/>
      <c r="W4" s="195" t="s">
        <v>541</v>
      </c>
      <c r="X4" s="512">
        <f>+'様式A-1'!$E$8</f>
        <v>132.16320999999999</v>
      </c>
      <c r="Y4" s="513"/>
      <c r="Z4" s="514"/>
    </row>
    <row r="5" spans="2:27" ht="20.100000000000001" customHeight="1" x14ac:dyDescent="0.15">
      <c r="B5" s="515" t="s">
        <v>542</v>
      </c>
      <c r="C5" s="190" t="s">
        <v>543</v>
      </c>
      <c r="D5" s="290" t="str">
        <f>+'様式A-1'!$E$5</f>
        <v>岩国市柱野</v>
      </c>
      <c r="E5" s="291"/>
      <c r="F5" s="291"/>
      <c r="G5" s="262" t="s">
        <v>395</v>
      </c>
      <c r="H5" s="263"/>
      <c r="I5" s="290" t="str">
        <f>'様式B (1)'!$I$5</f>
        <v>矢板工法</v>
      </c>
      <c r="J5" s="291"/>
      <c r="K5" s="292"/>
      <c r="L5" s="297" t="s">
        <v>544</v>
      </c>
      <c r="M5" s="297"/>
      <c r="N5" s="184" t="s">
        <v>545</v>
      </c>
      <c r="O5" s="152">
        <f>+'様式A-1'!$Z$5</f>
        <v>358</v>
      </c>
      <c r="P5" s="185" t="s">
        <v>546</v>
      </c>
      <c r="Q5" s="520" t="s">
        <v>547</v>
      </c>
      <c r="R5" s="517" t="str">
        <f>'様式B (1)'!$R$5</f>
        <v>一般道</v>
      </c>
      <c r="S5" s="295" t="s">
        <v>65</v>
      </c>
      <c r="T5" s="295"/>
      <c r="U5" s="153" t="str">
        <f>'様式B (1)'!$U$5</f>
        <v>無</v>
      </c>
      <c r="V5" s="272" t="s">
        <v>548</v>
      </c>
      <c r="W5" s="151" t="s">
        <v>539</v>
      </c>
      <c r="X5" s="512">
        <f>+'様式A-1'!$E$9</f>
        <v>34.142980999999999</v>
      </c>
      <c r="Y5" s="513"/>
      <c r="Z5" s="514"/>
    </row>
    <row r="6" spans="2:27" ht="20.100000000000001" customHeight="1" x14ac:dyDescent="0.15">
      <c r="B6" s="516"/>
      <c r="C6" s="190" t="s">
        <v>549</v>
      </c>
      <c r="D6" s="519" t="str">
        <f>+'様式A-1'!$E$6</f>
        <v>岩国市柱野</v>
      </c>
      <c r="E6" s="291"/>
      <c r="F6" s="291"/>
      <c r="G6" s="297" t="s">
        <v>550</v>
      </c>
      <c r="H6" s="297"/>
      <c r="I6" s="290" t="str">
        <f>'様式B (1)'!$I$6</f>
        <v>1971年</v>
      </c>
      <c r="J6" s="291"/>
      <c r="K6" s="292"/>
      <c r="L6" s="297" t="s">
        <v>551</v>
      </c>
      <c r="M6" s="297"/>
      <c r="N6" s="184" t="s">
        <v>545</v>
      </c>
      <c r="O6" s="181">
        <f>+'様式A-1'!$E$15</f>
        <v>9</v>
      </c>
      <c r="P6" s="185" t="s">
        <v>546</v>
      </c>
      <c r="Q6" s="277"/>
      <c r="R6" s="518"/>
      <c r="S6" s="297" t="s">
        <v>63</v>
      </c>
      <c r="T6" s="297"/>
      <c r="U6" s="154" t="str">
        <f>'様式B (1)'!$U$6</f>
        <v>指定なし</v>
      </c>
      <c r="V6" s="275"/>
      <c r="W6" s="151" t="s">
        <v>541</v>
      </c>
      <c r="X6" s="512">
        <f>+'様式A-1'!$E$10</f>
        <v>132.15968000000001</v>
      </c>
      <c r="Y6" s="513"/>
      <c r="Z6" s="514"/>
    </row>
    <row r="7" spans="2:27" ht="7.5" customHeight="1" x14ac:dyDescent="0.15">
      <c r="B7" s="548" t="s">
        <v>552</v>
      </c>
      <c r="C7" s="548"/>
      <c r="D7" s="549" t="str">
        <f>'様式B (1)'!$D$7</f>
        <v>Ⅲ</v>
      </c>
      <c r="E7" s="549"/>
      <c r="F7" s="155"/>
      <c r="G7" s="155"/>
      <c r="H7" s="155"/>
      <c r="I7" s="155"/>
      <c r="J7" s="155"/>
      <c r="K7" s="155"/>
      <c r="L7" s="155"/>
      <c r="M7" s="155"/>
      <c r="N7" s="155"/>
      <c r="O7" s="155"/>
      <c r="P7" s="155"/>
      <c r="Q7" s="155"/>
      <c r="R7" s="155"/>
      <c r="S7" s="155"/>
      <c r="T7" s="155"/>
      <c r="U7" s="155"/>
      <c r="V7" s="155"/>
      <c r="W7" s="155"/>
      <c r="X7" s="156"/>
      <c r="Y7" s="156"/>
      <c r="Z7" s="157"/>
    </row>
    <row r="8" spans="2:27" ht="21.75" customHeight="1" x14ac:dyDescent="0.15">
      <c r="B8" s="548"/>
      <c r="C8" s="548"/>
      <c r="D8" s="549"/>
      <c r="E8" s="549"/>
      <c r="F8" s="158"/>
      <c r="G8" s="521" t="s">
        <v>553</v>
      </c>
      <c r="H8" s="520"/>
      <c r="I8" s="552" t="s">
        <v>554</v>
      </c>
      <c r="J8" s="159" t="s">
        <v>536</v>
      </c>
      <c r="K8" s="160" t="s">
        <v>523</v>
      </c>
      <c r="L8" s="534">
        <f>'様式B (1)'!$L$8</f>
        <v>13</v>
      </c>
      <c r="M8" s="535"/>
      <c r="N8" s="190" t="s">
        <v>537</v>
      </c>
      <c r="O8" s="536">
        <f>'様式B (1)'!$O$8</f>
        <v>2</v>
      </c>
      <c r="P8" s="536"/>
      <c r="Q8" s="190" t="s">
        <v>555</v>
      </c>
      <c r="R8" s="534">
        <f>'様式B (1)'!$R$8</f>
        <v>0</v>
      </c>
      <c r="S8" s="535"/>
      <c r="T8" s="521" t="s">
        <v>556</v>
      </c>
      <c r="U8" s="520"/>
      <c r="V8" s="521" t="s">
        <v>557</v>
      </c>
      <c r="W8" s="520"/>
      <c r="X8" s="524">
        <f>'様式B (1)'!$X$8</f>
        <v>0</v>
      </c>
      <c r="Y8" s="525"/>
      <c r="Z8" s="158"/>
      <c r="AA8" s="84"/>
    </row>
    <row r="9" spans="2:27" ht="10.9" customHeight="1" x14ac:dyDescent="0.15">
      <c r="B9" s="548"/>
      <c r="C9" s="548"/>
      <c r="D9" s="549"/>
      <c r="E9" s="549"/>
      <c r="F9" s="158"/>
      <c r="G9" s="550"/>
      <c r="H9" s="551"/>
      <c r="I9" s="553"/>
      <c r="J9" s="528" t="s">
        <v>470</v>
      </c>
      <c r="K9" s="530" t="s">
        <v>523</v>
      </c>
      <c r="L9" s="524">
        <f>'様式B (1)'!$L$9</f>
        <v>130</v>
      </c>
      <c r="M9" s="525"/>
      <c r="N9" s="528" t="s">
        <v>537</v>
      </c>
      <c r="O9" s="524">
        <f>'様式B (1)'!$O$9</f>
        <v>0</v>
      </c>
      <c r="P9" s="525"/>
      <c r="Q9" s="528" t="s">
        <v>555</v>
      </c>
      <c r="R9" s="524">
        <f>'様式B (1)'!$R$9</f>
        <v>0</v>
      </c>
      <c r="S9" s="525"/>
      <c r="T9" s="550"/>
      <c r="U9" s="551"/>
      <c r="V9" s="522"/>
      <c r="W9" s="523"/>
      <c r="X9" s="526"/>
      <c r="Y9" s="527"/>
      <c r="Z9" s="158"/>
      <c r="AA9" s="84"/>
    </row>
    <row r="10" spans="2:27" ht="10.9" customHeight="1" x14ac:dyDescent="0.15">
      <c r="B10" s="548"/>
      <c r="C10" s="548"/>
      <c r="D10" s="549"/>
      <c r="E10" s="549"/>
      <c r="F10" s="158"/>
      <c r="G10" s="550"/>
      <c r="H10" s="551"/>
      <c r="I10" s="553"/>
      <c r="J10" s="529"/>
      <c r="K10" s="531"/>
      <c r="L10" s="532"/>
      <c r="M10" s="533"/>
      <c r="N10" s="529"/>
      <c r="O10" s="532"/>
      <c r="P10" s="533"/>
      <c r="Q10" s="529"/>
      <c r="R10" s="532"/>
      <c r="S10" s="533"/>
      <c r="T10" s="550"/>
      <c r="U10" s="551"/>
      <c r="V10" s="541" t="s">
        <v>558</v>
      </c>
      <c r="W10" s="542"/>
      <c r="X10" s="524">
        <f>'様式B (1)'!$X$10</f>
        <v>10</v>
      </c>
      <c r="Y10" s="525"/>
      <c r="Z10" s="158"/>
      <c r="AA10" s="84"/>
    </row>
    <row r="11" spans="2:27" ht="21.75" customHeight="1" x14ac:dyDescent="0.15">
      <c r="B11" s="548"/>
      <c r="C11" s="548"/>
      <c r="D11" s="549"/>
      <c r="E11" s="549"/>
      <c r="F11" s="158"/>
      <c r="G11" s="522"/>
      <c r="H11" s="523"/>
      <c r="I11" s="554"/>
      <c r="J11" s="190" t="s">
        <v>559</v>
      </c>
      <c r="K11" s="160" t="s">
        <v>523</v>
      </c>
      <c r="L11" s="545">
        <f>'様式B (1)'!$L$11</f>
        <v>1</v>
      </c>
      <c r="M11" s="546"/>
      <c r="N11" s="190" t="s">
        <v>537</v>
      </c>
      <c r="O11" s="547">
        <f>'様式B (1)'!$O$11</f>
        <v>0</v>
      </c>
      <c r="P11" s="547"/>
      <c r="Q11" s="190" t="s">
        <v>555</v>
      </c>
      <c r="R11" s="545">
        <f>'様式B (1)'!$R$11</f>
        <v>0</v>
      </c>
      <c r="S11" s="546"/>
      <c r="T11" s="522"/>
      <c r="U11" s="523"/>
      <c r="V11" s="543"/>
      <c r="W11" s="544"/>
      <c r="X11" s="532"/>
      <c r="Y11" s="533"/>
      <c r="Z11" s="158"/>
      <c r="AA11" s="84"/>
    </row>
    <row r="12" spans="2:27" ht="21.75" customHeight="1" x14ac:dyDescent="0.15">
      <c r="B12" s="293" t="s">
        <v>216</v>
      </c>
      <c r="C12" s="538"/>
      <c r="D12" s="539"/>
      <c r="E12" s="539"/>
      <c r="F12" s="539"/>
      <c r="G12" s="539"/>
      <c r="H12" s="539"/>
      <c r="I12" s="539"/>
      <c r="J12" s="539"/>
      <c r="K12" s="539"/>
      <c r="L12" s="539"/>
      <c r="M12" s="539"/>
      <c r="N12" s="539"/>
      <c r="O12" s="539"/>
      <c r="P12" s="539"/>
      <c r="Q12" s="539"/>
      <c r="R12" s="539"/>
      <c r="S12" s="539"/>
      <c r="T12" s="539"/>
      <c r="U12" s="539"/>
      <c r="V12" s="539"/>
      <c r="W12" s="539"/>
      <c r="X12" s="539"/>
      <c r="Y12" s="539"/>
      <c r="Z12" s="540"/>
      <c r="AA12" s="84"/>
    </row>
    <row r="13" spans="2:27" ht="21.75" customHeight="1" x14ac:dyDescent="0.15">
      <c r="B13" s="294"/>
      <c r="C13" s="538"/>
      <c r="D13" s="539"/>
      <c r="E13" s="539"/>
      <c r="F13" s="539"/>
      <c r="G13" s="539"/>
      <c r="H13" s="539"/>
      <c r="I13" s="539"/>
      <c r="J13" s="539"/>
      <c r="K13" s="539"/>
      <c r="L13" s="539"/>
      <c r="M13" s="539"/>
      <c r="N13" s="539"/>
      <c r="O13" s="539"/>
      <c r="P13" s="539"/>
      <c r="Q13" s="539"/>
      <c r="R13" s="539"/>
      <c r="S13" s="539"/>
      <c r="T13" s="539"/>
      <c r="U13" s="539"/>
      <c r="V13" s="539"/>
      <c r="W13" s="539"/>
      <c r="X13" s="539"/>
      <c r="Y13" s="539"/>
      <c r="Z13" s="540"/>
      <c r="AA13" s="84"/>
    </row>
    <row r="14" spans="2:27" ht="21.75" customHeight="1" x14ac:dyDescent="0.15">
      <c r="B14" s="294"/>
      <c r="C14" s="538"/>
      <c r="D14" s="539"/>
      <c r="E14" s="539"/>
      <c r="F14" s="539"/>
      <c r="G14" s="539"/>
      <c r="H14" s="539"/>
      <c r="I14" s="539"/>
      <c r="J14" s="539"/>
      <c r="K14" s="539"/>
      <c r="L14" s="539"/>
      <c r="M14" s="539"/>
      <c r="N14" s="539"/>
      <c r="O14" s="539"/>
      <c r="P14" s="539"/>
      <c r="Q14" s="539"/>
      <c r="R14" s="539"/>
      <c r="S14" s="539"/>
      <c r="T14" s="539"/>
      <c r="U14" s="539"/>
      <c r="V14" s="539"/>
      <c r="W14" s="539"/>
      <c r="X14" s="539"/>
      <c r="Y14" s="539"/>
      <c r="Z14" s="540"/>
      <c r="AA14" s="84"/>
    </row>
    <row r="15" spans="2:27" ht="21.75" customHeight="1" x14ac:dyDescent="0.15">
      <c r="B15" s="294"/>
      <c r="C15" s="538"/>
      <c r="D15" s="539"/>
      <c r="E15" s="539"/>
      <c r="F15" s="539"/>
      <c r="G15" s="539"/>
      <c r="H15" s="539"/>
      <c r="I15" s="539"/>
      <c r="J15" s="539"/>
      <c r="K15" s="539"/>
      <c r="L15" s="539"/>
      <c r="M15" s="539"/>
      <c r="N15" s="539"/>
      <c r="O15" s="539"/>
      <c r="P15" s="539"/>
      <c r="Q15" s="539"/>
      <c r="R15" s="539"/>
      <c r="S15" s="539"/>
      <c r="T15" s="539"/>
      <c r="U15" s="539"/>
      <c r="V15" s="539"/>
      <c r="W15" s="539"/>
      <c r="X15" s="539"/>
      <c r="Y15" s="539"/>
      <c r="Z15" s="540"/>
    </row>
    <row r="16" spans="2:27" ht="21.75" customHeight="1" x14ac:dyDescent="0.15">
      <c r="B16" s="294"/>
      <c r="C16" s="538"/>
      <c r="D16" s="539"/>
      <c r="E16" s="539"/>
      <c r="F16" s="539"/>
      <c r="G16" s="539"/>
      <c r="H16" s="539"/>
      <c r="I16" s="539"/>
      <c r="J16" s="539"/>
      <c r="K16" s="539"/>
      <c r="L16" s="539"/>
      <c r="M16" s="539"/>
      <c r="N16" s="539"/>
      <c r="O16" s="539"/>
      <c r="P16" s="539"/>
      <c r="Q16" s="539"/>
      <c r="R16" s="539"/>
      <c r="S16" s="539"/>
      <c r="T16" s="539"/>
      <c r="U16" s="539"/>
      <c r="V16" s="539"/>
      <c r="W16" s="539"/>
      <c r="X16" s="539"/>
      <c r="Y16" s="539"/>
      <c r="Z16" s="540"/>
    </row>
    <row r="17" spans="2:26" ht="21.75" customHeight="1" x14ac:dyDescent="0.15">
      <c r="B17" s="294"/>
      <c r="C17" s="538"/>
      <c r="D17" s="539"/>
      <c r="E17" s="539"/>
      <c r="F17" s="539"/>
      <c r="G17" s="539"/>
      <c r="H17" s="539"/>
      <c r="I17" s="539"/>
      <c r="J17" s="539"/>
      <c r="K17" s="539"/>
      <c r="L17" s="539"/>
      <c r="M17" s="539"/>
      <c r="N17" s="539"/>
      <c r="O17" s="539"/>
      <c r="P17" s="539"/>
      <c r="Q17" s="539"/>
      <c r="R17" s="539"/>
      <c r="S17" s="539"/>
      <c r="T17" s="539"/>
      <c r="U17" s="539"/>
      <c r="V17" s="539"/>
      <c r="W17" s="539"/>
      <c r="X17" s="539"/>
      <c r="Y17" s="539"/>
      <c r="Z17" s="540"/>
    </row>
    <row r="18" spans="2:26" ht="21.75" customHeight="1" x14ac:dyDescent="0.15">
      <c r="B18" s="294"/>
      <c r="C18" s="538"/>
      <c r="D18" s="539"/>
      <c r="E18" s="539"/>
      <c r="F18" s="539"/>
      <c r="G18" s="539"/>
      <c r="H18" s="539"/>
      <c r="I18" s="539"/>
      <c r="J18" s="539"/>
      <c r="K18" s="539"/>
      <c r="L18" s="539"/>
      <c r="M18" s="539"/>
      <c r="N18" s="539"/>
      <c r="O18" s="539"/>
      <c r="P18" s="539"/>
      <c r="Q18" s="539"/>
      <c r="R18" s="539"/>
      <c r="S18" s="539"/>
      <c r="T18" s="539"/>
      <c r="U18" s="539"/>
      <c r="V18" s="539"/>
      <c r="W18" s="539"/>
      <c r="X18" s="539"/>
      <c r="Y18" s="539"/>
      <c r="Z18" s="540"/>
    </row>
    <row r="19" spans="2:26" ht="21.75" customHeight="1" x14ac:dyDescent="0.15">
      <c r="B19" s="294"/>
      <c r="C19" s="538"/>
      <c r="D19" s="539"/>
      <c r="E19" s="539"/>
      <c r="F19" s="539"/>
      <c r="G19" s="539"/>
      <c r="H19" s="539"/>
      <c r="I19" s="539"/>
      <c r="J19" s="539"/>
      <c r="K19" s="539"/>
      <c r="L19" s="539"/>
      <c r="M19" s="539"/>
      <c r="N19" s="539"/>
      <c r="O19" s="539"/>
      <c r="P19" s="539"/>
      <c r="Q19" s="539"/>
      <c r="R19" s="539"/>
      <c r="S19" s="539"/>
      <c r="T19" s="539"/>
      <c r="U19" s="539"/>
      <c r="V19" s="539"/>
      <c r="W19" s="539"/>
      <c r="X19" s="539"/>
      <c r="Y19" s="539"/>
      <c r="Z19" s="540"/>
    </row>
    <row r="20" spans="2:26" ht="21.75" customHeight="1" x14ac:dyDescent="0.15">
      <c r="B20" s="294"/>
      <c r="C20" s="538"/>
      <c r="D20" s="539"/>
      <c r="E20" s="539"/>
      <c r="F20" s="539"/>
      <c r="G20" s="539"/>
      <c r="H20" s="539"/>
      <c r="I20" s="539"/>
      <c r="J20" s="539"/>
      <c r="K20" s="539"/>
      <c r="L20" s="539"/>
      <c r="M20" s="539"/>
      <c r="N20" s="539"/>
      <c r="O20" s="539"/>
      <c r="P20" s="539"/>
      <c r="Q20" s="539"/>
      <c r="R20" s="539"/>
      <c r="S20" s="539"/>
      <c r="T20" s="539"/>
      <c r="U20" s="539"/>
      <c r="V20" s="539"/>
      <c r="W20" s="539"/>
      <c r="X20" s="539"/>
      <c r="Y20" s="539"/>
      <c r="Z20" s="540"/>
    </row>
    <row r="21" spans="2:26" ht="21.75" customHeight="1" x14ac:dyDescent="0.15">
      <c r="B21" s="294"/>
      <c r="C21" s="538"/>
      <c r="D21" s="539"/>
      <c r="E21" s="539"/>
      <c r="F21" s="539"/>
      <c r="G21" s="539"/>
      <c r="H21" s="539"/>
      <c r="I21" s="539"/>
      <c r="J21" s="539"/>
      <c r="K21" s="539"/>
      <c r="L21" s="539"/>
      <c r="M21" s="539"/>
      <c r="N21" s="539"/>
      <c r="O21" s="539"/>
      <c r="P21" s="539"/>
      <c r="Q21" s="539"/>
      <c r="R21" s="539"/>
      <c r="S21" s="539"/>
      <c r="T21" s="539"/>
      <c r="U21" s="539"/>
      <c r="V21" s="539"/>
      <c r="W21" s="539"/>
      <c r="X21" s="539"/>
      <c r="Y21" s="539"/>
      <c r="Z21" s="540"/>
    </row>
    <row r="22" spans="2:26" ht="21.75" customHeight="1" x14ac:dyDescent="0.15">
      <c r="B22" s="294"/>
      <c r="C22" s="538"/>
      <c r="D22" s="539"/>
      <c r="E22" s="539"/>
      <c r="F22" s="539"/>
      <c r="G22" s="539"/>
      <c r="H22" s="539"/>
      <c r="I22" s="539"/>
      <c r="J22" s="539"/>
      <c r="K22" s="539"/>
      <c r="L22" s="539"/>
      <c r="M22" s="539"/>
      <c r="N22" s="539"/>
      <c r="O22" s="539"/>
      <c r="P22" s="539"/>
      <c r="Q22" s="539"/>
      <c r="R22" s="539"/>
      <c r="S22" s="539"/>
      <c r="T22" s="539"/>
      <c r="U22" s="539"/>
      <c r="V22" s="539"/>
      <c r="W22" s="539"/>
      <c r="X22" s="539"/>
      <c r="Y22" s="539"/>
      <c r="Z22" s="540"/>
    </row>
    <row r="23" spans="2:26" ht="21.75" customHeight="1" x14ac:dyDescent="0.15">
      <c r="B23" s="294"/>
      <c r="C23" s="538"/>
      <c r="D23" s="539"/>
      <c r="E23" s="539"/>
      <c r="F23" s="539"/>
      <c r="G23" s="539"/>
      <c r="H23" s="539"/>
      <c r="I23" s="539"/>
      <c r="J23" s="539"/>
      <c r="K23" s="539"/>
      <c r="L23" s="539"/>
      <c r="M23" s="539"/>
      <c r="N23" s="539"/>
      <c r="O23" s="539"/>
      <c r="P23" s="539"/>
      <c r="Q23" s="539"/>
      <c r="R23" s="539"/>
      <c r="S23" s="539"/>
      <c r="T23" s="539"/>
      <c r="U23" s="539"/>
      <c r="V23" s="539"/>
      <c r="W23" s="539"/>
      <c r="X23" s="539"/>
      <c r="Y23" s="539"/>
      <c r="Z23" s="540"/>
    </row>
    <row r="24" spans="2:26" ht="21.75" customHeight="1" x14ac:dyDescent="0.15">
      <c r="B24" s="294"/>
      <c r="C24" s="538"/>
      <c r="D24" s="539"/>
      <c r="E24" s="539"/>
      <c r="F24" s="539"/>
      <c r="G24" s="539"/>
      <c r="H24" s="539"/>
      <c r="I24" s="539"/>
      <c r="J24" s="539"/>
      <c r="K24" s="539"/>
      <c r="L24" s="539"/>
      <c r="M24" s="539"/>
      <c r="N24" s="539"/>
      <c r="O24" s="539"/>
      <c r="P24" s="539"/>
      <c r="Q24" s="539"/>
      <c r="R24" s="539"/>
      <c r="S24" s="539"/>
      <c r="T24" s="539"/>
      <c r="U24" s="539"/>
      <c r="V24" s="539"/>
      <c r="W24" s="539"/>
      <c r="X24" s="539"/>
      <c r="Y24" s="539"/>
      <c r="Z24" s="540"/>
    </row>
    <row r="25" spans="2:26" ht="21.75" customHeight="1" x14ac:dyDescent="0.15">
      <c r="B25" s="294"/>
      <c r="C25" s="538"/>
      <c r="D25" s="539"/>
      <c r="E25" s="539"/>
      <c r="F25" s="539"/>
      <c r="G25" s="539"/>
      <c r="H25" s="539"/>
      <c r="I25" s="539"/>
      <c r="J25" s="539"/>
      <c r="K25" s="539"/>
      <c r="L25" s="539"/>
      <c r="M25" s="539"/>
      <c r="N25" s="539"/>
      <c r="O25" s="539"/>
      <c r="P25" s="539"/>
      <c r="Q25" s="539"/>
      <c r="R25" s="539"/>
      <c r="S25" s="539"/>
      <c r="T25" s="539"/>
      <c r="U25" s="539"/>
      <c r="V25" s="539"/>
      <c r="W25" s="539"/>
      <c r="X25" s="539"/>
      <c r="Y25" s="539"/>
      <c r="Z25" s="540"/>
    </row>
    <row r="26" spans="2:26" ht="21.75" customHeight="1" x14ac:dyDescent="0.15">
      <c r="B26" s="294"/>
      <c r="C26" s="538"/>
      <c r="D26" s="539"/>
      <c r="E26" s="539"/>
      <c r="F26" s="539"/>
      <c r="G26" s="539"/>
      <c r="H26" s="539"/>
      <c r="I26" s="539"/>
      <c r="J26" s="539"/>
      <c r="K26" s="539"/>
      <c r="L26" s="539"/>
      <c r="M26" s="539"/>
      <c r="N26" s="539"/>
      <c r="O26" s="539"/>
      <c r="P26" s="539"/>
      <c r="Q26" s="539"/>
      <c r="R26" s="539"/>
      <c r="S26" s="539"/>
      <c r="T26" s="539"/>
      <c r="U26" s="539"/>
      <c r="V26" s="539"/>
      <c r="W26" s="539"/>
      <c r="X26" s="539"/>
      <c r="Y26" s="539"/>
      <c r="Z26" s="540"/>
    </row>
    <row r="27" spans="2:26" ht="21.75" customHeight="1" x14ac:dyDescent="0.15">
      <c r="B27" s="294"/>
      <c r="C27" s="538"/>
      <c r="D27" s="539"/>
      <c r="E27" s="539"/>
      <c r="F27" s="539"/>
      <c r="G27" s="539"/>
      <c r="H27" s="539"/>
      <c r="I27" s="539"/>
      <c r="J27" s="539"/>
      <c r="K27" s="539"/>
      <c r="L27" s="539"/>
      <c r="M27" s="539"/>
      <c r="N27" s="539"/>
      <c r="O27" s="539"/>
      <c r="P27" s="539"/>
      <c r="Q27" s="539"/>
      <c r="R27" s="539"/>
      <c r="S27" s="539"/>
      <c r="T27" s="539"/>
      <c r="U27" s="539"/>
      <c r="V27" s="539"/>
      <c r="W27" s="539"/>
      <c r="X27" s="539"/>
      <c r="Y27" s="539"/>
      <c r="Z27" s="540"/>
    </row>
    <row r="28" spans="2:26" ht="21.75" customHeight="1" x14ac:dyDescent="0.15">
      <c r="B28" s="294"/>
      <c r="C28" s="538"/>
      <c r="D28" s="539"/>
      <c r="E28" s="539"/>
      <c r="F28" s="539"/>
      <c r="G28" s="539"/>
      <c r="H28" s="539"/>
      <c r="I28" s="539"/>
      <c r="J28" s="539"/>
      <c r="K28" s="539"/>
      <c r="L28" s="539"/>
      <c r="M28" s="539"/>
      <c r="N28" s="539"/>
      <c r="O28" s="539"/>
      <c r="P28" s="539"/>
      <c r="Q28" s="539"/>
      <c r="R28" s="539"/>
      <c r="S28" s="539"/>
      <c r="T28" s="539"/>
      <c r="U28" s="539"/>
      <c r="V28" s="539"/>
      <c r="W28" s="539"/>
      <c r="X28" s="539"/>
      <c r="Y28" s="539"/>
      <c r="Z28" s="540"/>
    </row>
    <row r="29" spans="2:26" ht="47.25" customHeight="1" x14ac:dyDescent="0.15">
      <c r="B29" s="345"/>
      <c r="C29" s="162"/>
      <c r="D29" s="162"/>
      <c r="E29" s="163"/>
      <c r="F29" s="164"/>
      <c r="G29" s="162"/>
      <c r="H29" s="162"/>
      <c r="I29" s="162"/>
      <c r="J29" s="537" t="s">
        <v>217</v>
      </c>
      <c r="K29" s="537"/>
      <c r="L29" s="537"/>
      <c r="M29" s="537"/>
      <c r="N29" s="537"/>
      <c r="O29" s="537"/>
      <c r="P29" s="537"/>
      <c r="Q29" s="537" t="s">
        <v>218</v>
      </c>
      <c r="R29" s="537"/>
      <c r="S29" s="537"/>
      <c r="T29" s="537"/>
      <c r="U29" s="537"/>
      <c r="V29" s="537"/>
      <c r="W29" s="537"/>
      <c r="X29" s="537"/>
      <c r="Y29" s="537"/>
      <c r="Z29" s="165"/>
    </row>
    <row r="30" spans="2:26" ht="15" customHeight="1" x14ac:dyDescent="0.15">
      <c r="C30" s="215" t="s">
        <v>219</v>
      </c>
    </row>
    <row r="31" spans="2:26" ht="15" customHeight="1" x14ac:dyDescent="0.15">
      <c r="C31" s="1" t="s">
        <v>220</v>
      </c>
    </row>
    <row r="32" spans="2:26" ht="15" customHeight="1" x14ac:dyDescent="0.15">
      <c r="C32" s="1" t="s">
        <v>221</v>
      </c>
    </row>
    <row r="33" spans="3:3" ht="15" customHeight="1" x14ac:dyDescent="0.15">
      <c r="C33" s="1" t="s">
        <v>222</v>
      </c>
    </row>
    <row r="34" spans="3:3" ht="7.15" customHeight="1" x14ac:dyDescent="0.15"/>
    <row r="37" spans="3:3" ht="98.25" customHeight="1" x14ac:dyDescent="0.15"/>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2">
    <dataValidation allowBlank="1" showInputMessage="1" showErrorMessage="1" prompt="緯度を小数点以下５桁まで入力する。" sqref="X3:Z3 X5:Z5" xr:uid="{E5D1CB91-645F-4C48-9621-E2FECC5CDE52}"/>
    <dataValidation allowBlank="1" showInputMessage="1" showErrorMessage="1" prompt="経度を小数点以下５桁まで入力する。" sqref="X4:Z4 X6:Z6" xr:uid="{757E6BD8-DA2D-4D92-B17F-759412B9074C}"/>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B0E401A-3FBF-46B2-A353-3277D42600CA}">
          <x14:formula1>
            <xm:f>'(参考)リスト'!$C$6:$C$11</xm:f>
          </x14:formula1>
          <xm:sqref>I5:K5</xm:sqref>
        </x14:dataValidation>
        <x14:dataValidation type="list" allowBlank="1" showInputMessage="1" showErrorMessage="1" xr:uid="{223A8F61-232C-4188-9EA9-941649E10A94}">
          <x14:formula1>
            <xm:f>'(参考)リスト'!$D$6:$D$7</xm:f>
          </x14:formula1>
          <xm:sqref>R5:R6</xm:sqref>
        </x14:dataValidation>
        <x14:dataValidation type="list" allowBlank="1" showInputMessage="1" showErrorMessage="1" xr:uid="{DEA16933-9952-4654-9005-6062A51F2E7D}">
          <x14:formula1>
            <xm:f>'(参考)リスト'!$F$6:$F$7</xm:f>
          </x14:formula1>
          <xm:sqref>U5</xm:sqref>
        </x14:dataValidation>
        <x14:dataValidation type="list" allowBlank="1" showInputMessage="1" showErrorMessage="1" xr:uid="{9E88033D-073F-4C76-80D4-7A39CC56EBE7}">
          <x14:formula1>
            <xm:f>'(参考)リスト'!$E$6:$E$10</xm:f>
          </x14:formula1>
          <xm:sqref>U6</xm:sqref>
        </x14:dataValidation>
        <x14:dataValidation type="list" allowBlank="1" showInputMessage="1" showErrorMessage="1" xr:uid="{36F810DF-C53C-44CB-A4C2-735D77231799}">
          <x14:formula1>
            <xm:f>'(参考)リスト'!$G$16:$G$19</xm:f>
          </x14:formula1>
          <xm:sqref>D7:E11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B1:Y236"/>
  <sheetViews>
    <sheetView showGridLines="0" showZeros="0" view="pageBreakPreview" zoomScaleNormal="55" zoomScaleSheetLayoutView="100" workbookViewId="0"/>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581" t="s">
        <v>223</v>
      </c>
      <c r="C2" s="581"/>
      <c r="D2" s="581"/>
      <c r="E2" s="581"/>
      <c r="F2" s="582"/>
      <c r="G2" s="582"/>
      <c r="H2" s="582"/>
      <c r="I2" s="581"/>
      <c r="J2" s="581"/>
      <c r="K2" s="581"/>
      <c r="L2" s="581"/>
      <c r="M2" s="581"/>
      <c r="N2" s="581"/>
      <c r="O2" s="581"/>
      <c r="P2" s="581"/>
      <c r="Q2" s="581"/>
      <c r="R2" s="581"/>
      <c r="S2" s="581"/>
      <c r="T2" s="581"/>
      <c r="U2" s="581"/>
      <c r="V2" s="581"/>
      <c r="W2" s="581"/>
      <c r="X2" s="581"/>
      <c r="Y2" s="161"/>
    </row>
    <row r="3" spans="2:25" ht="20.100000000000001" customHeight="1" x14ac:dyDescent="0.15">
      <c r="B3" s="337" t="s">
        <v>60</v>
      </c>
      <c r="C3" s="347"/>
      <c r="D3" s="347"/>
      <c r="E3" s="347"/>
      <c r="F3" s="583" t="str">
        <f>+'様式A-1'!$D$3</f>
        <v>ハシラノズイドウ</v>
      </c>
      <c r="G3" s="583"/>
      <c r="H3" s="583"/>
      <c r="I3" s="260" t="s">
        <v>61</v>
      </c>
      <c r="J3" s="261"/>
      <c r="K3" s="290" t="str">
        <f>+'様式A-1'!$J$3</f>
        <v>主要地方道岩国玖珂線</v>
      </c>
      <c r="L3" s="291"/>
      <c r="M3" s="291"/>
      <c r="N3" s="292"/>
      <c r="O3" s="295" t="s">
        <v>224</v>
      </c>
      <c r="P3" s="584" t="str">
        <f>+'様式B (1)'!$S$3</f>
        <v>復建調査設計株式会社</v>
      </c>
      <c r="Q3" s="508"/>
      <c r="R3" s="508"/>
      <c r="S3" s="585"/>
      <c r="T3" s="521" t="s">
        <v>225</v>
      </c>
      <c r="U3" s="586"/>
      <c r="V3" s="586"/>
      <c r="W3" s="520"/>
      <c r="X3" s="590">
        <f>+'様式B (1)'!$P$2</f>
        <v>45867</v>
      </c>
      <c r="Y3" s="591"/>
    </row>
    <row r="4" spans="2:25" ht="20.100000000000001" customHeight="1" x14ac:dyDescent="0.15">
      <c r="B4" s="286" t="s">
        <v>167</v>
      </c>
      <c r="C4" s="287"/>
      <c r="D4" s="287"/>
      <c r="E4" s="287"/>
      <c r="F4" s="594" t="str">
        <f>+'様式A-1'!$D$4</f>
        <v>柱野隧道</v>
      </c>
      <c r="G4" s="594"/>
      <c r="H4" s="594"/>
      <c r="I4" s="595" t="s">
        <v>168</v>
      </c>
      <c r="J4" s="596"/>
      <c r="K4" s="290" t="str">
        <f>+'様式A-1'!$R$3</f>
        <v>山口県岩国土木建築事務所</v>
      </c>
      <c r="L4" s="291"/>
      <c r="M4" s="291"/>
      <c r="N4" s="292"/>
      <c r="O4" s="289"/>
      <c r="P4" s="597" t="str">
        <f>+'様式B (1)'!$S$4</f>
        <v>小笠原洋</v>
      </c>
      <c r="Q4" s="509"/>
      <c r="R4" s="509"/>
      <c r="S4" s="589"/>
      <c r="T4" s="587"/>
      <c r="U4" s="588"/>
      <c r="V4" s="588"/>
      <c r="W4" s="589"/>
      <c r="X4" s="592"/>
      <c r="Y4" s="593"/>
    </row>
    <row r="5" spans="2:25" ht="15" customHeight="1" x14ac:dyDescent="0.15">
      <c r="B5" s="294" t="s">
        <v>226</v>
      </c>
      <c r="C5" s="566" t="s">
        <v>227</v>
      </c>
      <c r="D5" s="567"/>
      <c r="E5" s="558" t="s">
        <v>228</v>
      </c>
      <c r="F5" s="558" t="s">
        <v>229</v>
      </c>
      <c r="G5" s="569" t="s">
        <v>230</v>
      </c>
      <c r="H5" s="570"/>
      <c r="I5" s="337" t="s">
        <v>231</v>
      </c>
      <c r="J5" s="347"/>
      <c r="K5" s="347"/>
      <c r="L5" s="347"/>
      <c r="M5" s="347"/>
      <c r="N5" s="348"/>
      <c r="O5" s="573" t="s">
        <v>232</v>
      </c>
      <c r="P5" s="515" t="s">
        <v>233</v>
      </c>
      <c r="Q5" s="575"/>
      <c r="R5" s="575"/>
      <c r="S5" s="576"/>
      <c r="T5" s="569" t="s">
        <v>234</v>
      </c>
      <c r="U5" s="579"/>
      <c r="V5" s="579"/>
      <c r="W5" s="579"/>
      <c r="X5" s="570"/>
      <c r="Y5" s="557" t="s">
        <v>235</v>
      </c>
    </row>
    <row r="6" spans="2:25" ht="15" customHeight="1" x14ac:dyDescent="0.15">
      <c r="B6" s="294"/>
      <c r="C6" s="566"/>
      <c r="D6" s="567"/>
      <c r="E6" s="558"/>
      <c r="F6" s="558"/>
      <c r="G6" s="571"/>
      <c r="H6" s="572"/>
      <c r="I6" s="286"/>
      <c r="J6" s="287"/>
      <c r="K6" s="287"/>
      <c r="L6" s="287"/>
      <c r="M6" s="287"/>
      <c r="N6" s="288"/>
      <c r="O6" s="574"/>
      <c r="P6" s="516"/>
      <c r="Q6" s="577"/>
      <c r="R6" s="577"/>
      <c r="S6" s="578"/>
      <c r="T6" s="571"/>
      <c r="U6" s="580"/>
      <c r="V6" s="580"/>
      <c r="W6" s="580"/>
      <c r="X6" s="572"/>
      <c r="Y6" s="558"/>
    </row>
    <row r="7" spans="2:25" ht="16.149999999999999" customHeight="1" x14ac:dyDescent="0.15">
      <c r="B7" s="294"/>
      <c r="C7" s="566"/>
      <c r="D7" s="567"/>
      <c r="E7" s="558"/>
      <c r="F7" s="558"/>
      <c r="G7" s="548" t="s">
        <v>236</v>
      </c>
      <c r="H7" s="548" t="s">
        <v>237</v>
      </c>
      <c r="I7" s="561" t="s">
        <v>238</v>
      </c>
      <c r="J7" s="561" t="s">
        <v>239</v>
      </c>
      <c r="K7" s="562"/>
      <c r="L7" s="562"/>
      <c r="M7" s="563" t="s">
        <v>240</v>
      </c>
      <c r="N7" s="564" t="s">
        <v>241</v>
      </c>
      <c r="O7" s="561" t="s">
        <v>242</v>
      </c>
      <c r="P7" s="325" t="s">
        <v>243</v>
      </c>
      <c r="Q7" s="562"/>
      <c r="R7" s="548" t="s">
        <v>244</v>
      </c>
      <c r="S7" s="548" t="s">
        <v>245</v>
      </c>
      <c r="T7" s="565" t="s">
        <v>246</v>
      </c>
      <c r="U7" s="548" t="s">
        <v>247</v>
      </c>
      <c r="V7" s="562"/>
      <c r="W7" s="562"/>
      <c r="X7" s="562"/>
      <c r="Y7" s="558"/>
    </row>
    <row r="8" spans="2:25" ht="16.149999999999999" customHeight="1" x14ac:dyDescent="0.15">
      <c r="B8" s="294"/>
      <c r="C8" s="286"/>
      <c r="D8" s="288"/>
      <c r="E8" s="568"/>
      <c r="F8" s="568"/>
      <c r="G8" s="560"/>
      <c r="H8" s="560"/>
      <c r="I8" s="562"/>
      <c r="J8" s="562"/>
      <c r="K8" s="562"/>
      <c r="L8" s="562"/>
      <c r="M8" s="562"/>
      <c r="N8" s="562"/>
      <c r="O8" s="562"/>
      <c r="P8" s="166" t="s">
        <v>248</v>
      </c>
      <c r="Q8" s="166" t="s">
        <v>249</v>
      </c>
      <c r="R8" s="562"/>
      <c r="S8" s="562"/>
      <c r="T8" s="562"/>
      <c r="U8" s="562"/>
      <c r="V8" s="562"/>
      <c r="W8" s="562"/>
      <c r="X8" s="562"/>
      <c r="Y8" s="559"/>
    </row>
    <row r="9" spans="2:25" ht="15.75" customHeight="1" x14ac:dyDescent="0.15">
      <c r="B9" s="294"/>
      <c r="C9" s="341" t="s">
        <v>686</v>
      </c>
      <c r="D9" s="320"/>
      <c r="E9" s="133">
        <v>1</v>
      </c>
      <c r="F9" s="246">
        <v>1E-3</v>
      </c>
      <c r="G9" s="180" t="s">
        <v>687</v>
      </c>
      <c r="H9" s="180" t="s">
        <v>688</v>
      </c>
      <c r="I9" s="180" t="s">
        <v>689</v>
      </c>
      <c r="J9" s="267" t="s">
        <v>689</v>
      </c>
      <c r="K9" s="267"/>
      <c r="L9" s="267"/>
      <c r="M9" s="180" t="s">
        <v>690</v>
      </c>
      <c r="N9" s="180" t="s">
        <v>691</v>
      </c>
      <c r="O9" s="180" t="s">
        <v>692</v>
      </c>
      <c r="P9" s="180"/>
      <c r="Q9" s="180" t="s">
        <v>452</v>
      </c>
      <c r="R9" s="180" t="s">
        <v>696</v>
      </c>
      <c r="S9" s="180" t="s">
        <v>696</v>
      </c>
      <c r="T9" s="180" t="s">
        <v>694</v>
      </c>
      <c r="U9" s="267" t="s">
        <v>695</v>
      </c>
      <c r="V9" s="555"/>
      <c r="W9" s="555"/>
      <c r="X9" s="555"/>
      <c r="Y9" s="180"/>
    </row>
    <row r="10" spans="2:25" ht="15.95" customHeight="1" x14ac:dyDescent="0.15">
      <c r="B10" s="294"/>
      <c r="C10" s="341" t="s">
        <v>686</v>
      </c>
      <c r="D10" s="320"/>
      <c r="E10" s="133">
        <v>2</v>
      </c>
      <c r="F10" s="246">
        <v>1E-3</v>
      </c>
      <c r="G10" s="180" t="s">
        <v>687</v>
      </c>
      <c r="H10" s="180" t="s">
        <v>688</v>
      </c>
      <c r="I10" s="180" t="s">
        <v>689</v>
      </c>
      <c r="J10" s="267" t="s">
        <v>689</v>
      </c>
      <c r="K10" s="267"/>
      <c r="L10" s="267"/>
      <c r="M10" s="180" t="s">
        <v>697</v>
      </c>
      <c r="N10" s="180" t="s">
        <v>691</v>
      </c>
      <c r="O10" s="180" t="s">
        <v>698</v>
      </c>
      <c r="P10" s="180"/>
      <c r="Q10" s="180" t="s">
        <v>452</v>
      </c>
      <c r="R10" s="180" t="s">
        <v>696</v>
      </c>
      <c r="S10" s="180" t="s">
        <v>696</v>
      </c>
      <c r="T10" s="180" t="s">
        <v>694</v>
      </c>
      <c r="U10" s="267" t="s">
        <v>695</v>
      </c>
      <c r="V10" s="555"/>
      <c r="W10" s="555"/>
      <c r="X10" s="555"/>
      <c r="Y10" s="238"/>
    </row>
    <row r="11" spans="2:25" ht="15.95" customHeight="1" x14ac:dyDescent="0.15">
      <c r="B11" s="294"/>
      <c r="C11" s="341" t="s">
        <v>699</v>
      </c>
      <c r="D11" s="320"/>
      <c r="E11" s="133">
        <v>1</v>
      </c>
      <c r="F11" s="246">
        <v>5</v>
      </c>
      <c r="G11" s="180" t="s">
        <v>700</v>
      </c>
      <c r="H11" s="180" t="s">
        <v>701</v>
      </c>
      <c r="I11" s="180" t="s">
        <v>702</v>
      </c>
      <c r="J11" s="267" t="s">
        <v>703</v>
      </c>
      <c r="K11" s="267"/>
      <c r="L11" s="267"/>
      <c r="M11" s="180" t="s">
        <v>704</v>
      </c>
      <c r="N11" s="180" t="s">
        <v>691</v>
      </c>
      <c r="O11" s="180" t="s">
        <v>691</v>
      </c>
      <c r="P11" s="180" t="s">
        <v>692</v>
      </c>
      <c r="Q11" s="180" t="s">
        <v>587</v>
      </c>
      <c r="R11" s="180" t="s">
        <v>696</v>
      </c>
      <c r="S11" s="180" t="s">
        <v>707</v>
      </c>
      <c r="T11" s="180" t="s">
        <v>705</v>
      </c>
      <c r="U11" s="267" t="s">
        <v>706</v>
      </c>
      <c r="V11" s="555"/>
      <c r="W11" s="555"/>
      <c r="X11" s="555"/>
      <c r="Y11" s="180" t="s">
        <v>1145</v>
      </c>
    </row>
    <row r="12" spans="2:25" ht="15.95" customHeight="1" x14ac:dyDescent="0.15">
      <c r="B12" s="294"/>
      <c r="C12" s="341" t="s">
        <v>699</v>
      </c>
      <c r="D12" s="320"/>
      <c r="E12" s="133">
        <v>2</v>
      </c>
      <c r="F12" s="246">
        <v>7</v>
      </c>
      <c r="G12" s="180" t="s">
        <v>700</v>
      </c>
      <c r="H12" s="180" t="s">
        <v>701</v>
      </c>
      <c r="I12" s="180" t="s">
        <v>702</v>
      </c>
      <c r="J12" s="267" t="s">
        <v>708</v>
      </c>
      <c r="K12" s="267"/>
      <c r="L12" s="267"/>
      <c r="M12" s="180" t="s">
        <v>709</v>
      </c>
      <c r="N12" s="180" t="s">
        <v>710</v>
      </c>
      <c r="O12" s="180" t="s">
        <v>693</v>
      </c>
      <c r="P12" s="180"/>
      <c r="Q12" s="180" t="s">
        <v>452</v>
      </c>
      <c r="R12" s="180" t="s">
        <v>696</v>
      </c>
      <c r="S12" s="180" t="s">
        <v>696</v>
      </c>
      <c r="T12" s="180" t="s">
        <v>694</v>
      </c>
      <c r="U12" s="267" t="s">
        <v>695</v>
      </c>
      <c r="V12" s="555"/>
      <c r="W12" s="555"/>
      <c r="X12" s="555"/>
      <c r="Y12" s="180" t="s">
        <v>711</v>
      </c>
    </row>
    <row r="13" spans="2:25" ht="15.95" customHeight="1" x14ac:dyDescent="0.15">
      <c r="B13" s="294"/>
      <c r="C13" s="341" t="s">
        <v>699</v>
      </c>
      <c r="D13" s="320"/>
      <c r="E13" s="133">
        <v>3</v>
      </c>
      <c r="F13" s="246">
        <v>10</v>
      </c>
      <c r="G13" s="180" t="s">
        <v>700</v>
      </c>
      <c r="H13" s="180" t="s">
        <v>712</v>
      </c>
      <c r="I13" s="180" t="s">
        <v>689</v>
      </c>
      <c r="J13" s="267" t="s">
        <v>689</v>
      </c>
      <c r="K13" s="267"/>
      <c r="L13" s="267"/>
      <c r="M13" s="180" t="s">
        <v>713</v>
      </c>
      <c r="N13" s="180" t="s">
        <v>691</v>
      </c>
      <c r="O13" s="180" t="s">
        <v>693</v>
      </c>
      <c r="P13" s="180"/>
      <c r="Q13" s="180" t="s">
        <v>452</v>
      </c>
      <c r="R13" s="180" t="s">
        <v>696</v>
      </c>
      <c r="S13" s="180" t="s">
        <v>696</v>
      </c>
      <c r="T13" s="180" t="s">
        <v>694</v>
      </c>
      <c r="U13" s="267" t="s">
        <v>695</v>
      </c>
      <c r="V13" s="555"/>
      <c r="W13" s="555"/>
      <c r="X13" s="555"/>
      <c r="Y13" s="180"/>
    </row>
    <row r="14" spans="2:25" ht="15.95" customHeight="1" x14ac:dyDescent="0.15">
      <c r="B14" s="294"/>
      <c r="C14" s="341" t="s">
        <v>714</v>
      </c>
      <c r="D14" s="320"/>
      <c r="E14" s="133">
        <v>1</v>
      </c>
      <c r="F14" s="246">
        <v>11.5</v>
      </c>
      <c r="G14" s="180" t="s">
        <v>700</v>
      </c>
      <c r="H14" s="180" t="s">
        <v>701</v>
      </c>
      <c r="I14" s="180" t="s">
        <v>689</v>
      </c>
      <c r="J14" s="267" t="s">
        <v>689</v>
      </c>
      <c r="K14" s="267"/>
      <c r="L14" s="267"/>
      <c r="M14" s="180" t="s">
        <v>715</v>
      </c>
      <c r="N14" s="180" t="s">
        <v>691</v>
      </c>
      <c r="O14" s="180" t="s">
        <v>693</v>
      </c>
      <c r="P14" s="180"/>
      <c r="Q14" s="180" t="s">
        <v>452</v>
      </c>
      <c r="R14" s="180" t="s">
        <v>696</v>
      </c>
      <c r="S14" s="180" t="s">
        <v>696</v>
      </c>
      <c r="T14" s="180" t="s">
        <v>694</v>
      </c>
      <c r="U14" s="267" t="s">
        <v>695</v>
      </c>
      <c r="V14" s="555"/>
      <c r="W14" s="555"/>
      <c r="X14" s="555"/>
      <c r="Y14" s="180"/>
    </row>
    <row r="15" spans="2:25" ht="15.95" customHeight="1" x14ac:dyDescent="0.15">
      <c r="B15" s="294"/>
      <c r="C15" s="341" t="s">
        <v>714</v>
      </c>
      <c r="D15" s="320"/>
      <c r="E15" s="133">
        <v>2</v>
      </c>
      <c r="F15" s="246">
        <v>11</v>
      </c>
      <c r="G15" s="180" t="s">
        <v>700</v>
      </c>
      <c r="H15" s="180" t="s">
        <v>712</v>
      </c>
      <c r="I15" s="180" t="s">
        <v>689</v>
      </c>
      <c r="J15" s="267" t="s">
        <v>689</v>
      </c>
      <c r="K15" s="267"/>
      <c r="L15" s="267"/>
      <c r="M15" s="180" t="s">
        <v>1158</v>
      </c>
      <c r="N15" s="180" t="s">
        <v>691</v>
      </c>
      <c r="O15" s="180" t="s">
        <v>693</v>
      </c>
      <c r="P15" s="180"/>
      <c r="Q15" s="180" t="s">
        <v>452</v>
      </c>
      <c r="R15" s="180" t="s">
        <v>696</v>
      </c>
      <c r="S15" s="180" t="s">
        <v>696</v>
      </c>
      <c r="T15" s="180" t="s">
        <v>694</v>
      </c>
      <c r="U15" s="267" t="s">
        <v>695</v>
      </c>
      <c r="V15" s="555"/>
      <c r="W15" s="555"/>
      <c r="X15" s="555"/>
      <c r="Y15" s="180" t="s">
        <v>716</v>
      </c>
    </row>
    <row r="16" spans="2:25" ht="15.95" customHeight="1" x14ac:dyDescent="0.15">
      <c r="B16" s="294"/>
      <c r="C16" s="341" t="s">
        <v>714</v>
      </c>
      <c r="D16" s="320"/>
      <c r="E16" s="133">
        <v>3</v>
      </c>
      <c r="F16" s="246">
        <v>18</v>
      </c>
      <c r="G16" s="180" t="s">
        <v>700</v>
      </c>
      <c r="H16" s="180" t="s">
        <v>712</v>
      </c>
      <c r="I16" s="180" t="s">
        <v>702</v>
      </c>
      <c r="J16" s="267" t="s">
        <v>703</v>
      </c>
      <c r="K16" s="267"/>
      <c r="L16" s="267"/>
      <c r="M16" s="180" t="s">
        <v>691</v>
      </c>
      <c r="N16" s="180" t="s">
        <v>717</v>
      </c>
      <c r="O16" s="180" t="s">
        <v>718</v>
      </c>
      <c r="P16" s="180"/>
      <c r="Q16" s="180" t="s">
        <v>435</v>
      </c>
      <c r="R16" s="180" t="s">
        <v>696</v>
      </c>
      <c r="S16" s="180" t="s">
        <v>696</v>
      </c>
      <c r="T16" s="180" t="s">
        <v>705</v>
      </c>
      <c r="U16" s="267" t="s">
        <v>719</v>
      </c>
      <c r="V16" s="555"/>
      <c r="W16" s="555"/>
      <c r="X16" s="555"/>
      <c r="Y16" s="180"/>
    </row>
    <row r="17" spans="2:25" ht="15.95" customHeight="1" x14ac:dyDescent="0.15">
      <c r="B17" s="294"/>
      <c r="C17" s="341" t="s">
        <v>714</v>
      </c>
      <c r="D17" s="320"/>
      <c r="E17" s="133">
        <v>4</v>
      </c>
      <c r="F17" s="246">
        <v>19</v>
      </c>
      <c r="G17" s="180" t="s">
        <v>700</v>
      </c>
      <c r="H17" s="180" t="s">
        <v>712</v>
      </c>
      <c r="I17" s="180" t="s">
        <v>702</v>
      </c>
      <c r="J17" s="341" t="s">
        <v>703</v>
      </c>
      <c r="K17" s="556"/>
      <c r="L17" s="320"/>
      <c r="M17" s="180" t="s">
        <v>720</v>
      </c>
      <c r="N17" s="180" t="s">
        <v>720</v>
      </c>
      <c r="O17" s="180" t="s">
        <v>693</v>
      </c>
      <c r="P17" s="180"/>
      <c r="Q17" s="180" t="s">
        <v>452</v>
      </c>
      <c r="R17" s="180" t="s">
        <v>696</v>
      </c>
      <c r="S17" s="180" t="s">
        <v>696</v>
      </c>
      <c r="T17" s="180" t="s">
        <v>694</v>
      </c>
      <c r="U17" s="341" t="s">
        <v>695</v>
      </c>
      <c r="V17" s="556"/>
      <c r="W17" s="556"/>
      <c r="X17" s="320"/>
      <c r="Y17" s="180"/>
    </row>
    <row r="18" spans="2:25" ht="15.95" customHeight="1" x14ac:dyDescent="0.15">
      <c r="B18" s="294"/>
      <c r="C18" s="341" t="s">
        <v>714</v>
      </c>
      <c r="D18" s="320"/>
      <c r="E18" s="133">
        <v>5</v>
      </c>
      <c r="F18" s="246">
        <v>17</v>
      </c>
      <c r="G18" s="180" t="s">
        <v>700</v>
      </c>
      <c r="H18" s="180" t="s">
        <v>712</v>
      </c>
      <c r="I18" s="180" t="s">
        <v>702</v>
      </c>
      <c r="J18" s="341" t="s">
        <v>703</v>
      </c>
      <c r="K18" s="556"/>
      <c r="L18" s="320"/>
      <c r="M18" s="180" t="s">
        <v>721</v>
      </c>
      <c r="N18" s="180" t="s">
        <v>691</v>
      </c>
      <c r="O18" s="180" t="s">
        <v>691</v>
      </c>
      <c r="P18" s="180"/>
      <c r="Q18" s="180" t="s">
        <v>452</v>
      </c>
      <c r="R18" s="180" t="s">
        <v>696</v>
      </c>
      <c r="S18" s="180" t="s">
        <v>696</v>
      </c>
      <c r="T18" s="180" t="s">
        <v>694</v>
      </c>
      <c r="U18" s="341" t="s">
        <v>695</v>
      </c>
      <c r="V18" s="556"/>
      <c r="W18" s="556"/>
      <c r="X18" s="320"/>
      <c r="Y18" s="180"/>
    </row>
    <row r="19" spans="2:25" ht="15.95" customHeight="1" x14ac:dyDescent="0.15">
      <c r="B19" s="294"/>
      <c r="C19" s="341" t="s">
        <v>722</v>
      </c>
      <c r="D19" s="320"/>
      <c r="E19" s="133">
        <v>1</v>
      </c>
      <c r="F19" s="246">
        <v>26.5</v>
      </c>
      <c r="G19" s="180" t="s">
        <v>700</v>
      </c>
      <c r="H19" s="180" t="s">
        <v>701</v>
      </c>
      <c r="I19" s="180" t="s">
        <v>689</v>
      </c>
      <c r="J19" s="341" t="s">
        <v>689</v>
      </c>
      <c r="K19" s="556"/>
      <c r="L19" s="320"/>
      <c r="M19" s="180" t="s">
        <v>723</v>
      </c>
      <c r="N19" s="180" t="s">
        <v>691</v>
      </c>
      <c r="O19" s="180" t="s">
        <v>691</v>
      </c>
      <c r="P19" s="180"/>
      <c r="Q19" s="180" t="s">
        <v>452</v>
      </c>
      <c r="R19" s="180" t="s">
        <v>696</v>
      </c>
      <c r="S19" s="180" t="s">
        <v>696</v>
      </c>
      <c r="T19" s="180" t="s">
        <v>694</v>
      </c>
      <c r="U19" s="341" t="s">
        <v>695</v>
      </c>
      <c r="V19" s="556"/>
      <c r="W19" s="556"/>
      <c r="X19" s="320"/>
      <c r="Y19" s="180"/>
    </row>
    <row r="20" spans="2:25" ht="15.95" customHeight="1" x14ac:dyDescent="0.15">
      <c r="B20" s="294"/>
      <c r="C20" s="341" t="s">
        <v>722</v>
      </c>
      <c r="D20" s="320"/>
      <c r="E20" s="133">
        <v>2</v>
      </c>
      <c r="F20" s="246">
        <v>25.5</v>
      </c>
      <c r="G20" s="180" t="s">
        <v>700</v>
      </c>
      <c r="H20" s="180" t="s">
        <v>701</v>
      </c>
      <c r="I20" s="180" t="s">
        <v>702</v>
      </c>
      <c r="J20" s="341" t="s">
        <v>708</v>
      </c>
      <c r="K20" s="556"/>
      <c r="L20" s="320"/>
      <c r="M20" s="180" t="s">
        <v>724</v>
      </c>
      <c r="N20" s="180" t="s">
        <v>691</v>
      </c>
      <c r="O20" s="180" t="s">
        <v>691</v>
      </c>
      <c r="P20" s="180"/>
      <c r="Q20" s="180" t="s">
        <v>452</v>
      </c>
      <c r="R20" s="180" t="s">
        <v>696</v>
      </c>
      <c r="S20" s="180" t="s">
        <v>696</v>
      </c>
      <c r="T20" s="180" t="s">
        <v>694</v>
      </c>
      <c r="U20" s="267" t="s">
        <v>695</v>
      </c>
      <c r="V20" s="555"/>
      <c r="W20" s="555"/>
      <c r="X20" s="555"/>
      <c r="Y20" s="180" t="s">
        <v>711</v>
      </c>
    </row>
    <row r="21" spans="2:25" ht="15.95" customHeight="1" x14ac:dyDescent="0.15">
      <c r="B21" s="294"/>
      <c r="C21" s="341" t="s">
        <v>722</v>
      </c>
      <c r="D21" s="320"/>
      <c r="E21" s="133">
        <v>3</v>
      </c>
      <c r="F21" s="246">
        <v>23.5</v>
      </c>
      <c r="G21" s="180" t="s">
        <v>700</v>
      </c>
      <c r="H21" s="180" t="s">
        <v>712</v>
      </c>
      <c r="I21" s="180" t="s">
        <v>689</v>
      </c>
      <c r="J21" s="267" t="s">
        <v>689</v>
      </c>
      <c r="K21" s="267"/>
      <c r="L21" s="267"/>
      <c r="M21" s="180" t="s">
        <v>725</v>
      </c>
      <c r="N21" s="180" t="s">
        <v>691</v>
      </c>
      <c r="O21" s="180" t="s">
        <v>692</v>
      </c>
      <c r="P21" s="180"/>
      <c r="Q21" s="180" t="s">
        <v>452</v>
      </c>
      <c r="R21" s="180" t="s">
        <v>696</v>
      </c>
      <c r="S21" s="180" t="s">
        <v>696</v>
      </c>
      <c r="T21" s="180" t="s">
        <v>694</v>
      </c>
      <c r="U21" s="267" t="s">
        <v>695</v>
      </c>
      <c r="V21" s="555"/>
      <c r="W21" s="555"/>
      <c r="X21" s="555"/>
      <c r="Y21" s="180"/>
    </row>
    <row r="22" spans="2:25" ht="15.95" customHeight="1" x14ac:dyDescent="0.15">
      <c r="B22" s="294"/>
      <c r="C22" s="341" t="s">
        <v>726</v>
      </c>
      <c r="D22" s="320"/>
      <c r="E22" s="133">
        <v>1</v>
      </c>
      <c r="F22" s="246">
        <v>36</v>
      </c>
      <c r="G22" s="180" t="s">
        <v>700</v>
      </c>
      <c r="H22" s="180" t="s">
        <v>701</v>
      </c>
      <c r="I22" s="180" t="s">
        <v>689</v>
      </c>
      <c r="J22" s="267" t="s">
        <v>689</v>
      </c>
      <c r="K22" s="267"/>
      <c r="L22" s="267"/>
      <c r="M22" s="180" t="s">
        <v>723</v>
      </c>
      <c r="N22" s="180" t="s">
        <v>691</v>
      </c>
      <c r="O22" s="180" t="s">
        <v>691</v>
      </c>
      <c r="P22" s="180"/>
      <c r="Q22" s="180" t="s">
        <v>452</v>
      </c>
      <c r="R22" s="180" t="s">
        <v>696</v>
      </c>
      <c r="S22" s="180" t="s">
        <v>696</v>
      </c>
      <c r="T22" s="180" t="s">
        <v>694</v>
      </c>
      <c r="U22" s="267" t="s">
        <v>695</v>
      </c>
      <c r="V22" s="555"/>
      <c r="W22" s="555"/>
      <c r="X22" s="555"/>
      <c r="Y22" s="180"/>
    </row>
    <row r="23" spans="2:25" ht="15.95" customHeight="1" x14ac:dyDescent="0.15">
      <c r="B23" s="294"/>
      <c r="C23" s="341" t="s">
        <v>726</v>
      </c>
      <c r="D23" s="320"/>
      <c r="E23" s="133">
        <v>2</v>
      </c>
      <c r="F23" s="246">
        <v>28</v>
      </c>
      <c r="G23" s="180" t="s">
        <v>700</v>
      </c>
      <c r="H23" s="180" t="s">
        <v>727</v>
      </c>
      <c r="I23" s="180" t="s">
        <v>689</v>
      </c>
      <c r="J23" s="267" t="s">
        <v>689</v>
      </c>
      <c r="K23" s="267"/>
      <c r="L23" s="267"/>
      <c r="M23" s="180" t="s">
        <v>1159</v>
      </c>
      <c r="N23" s="180" t="s">
        <v>691</v>
      </c>
      <c r="O23" s="180" t="s">
        <v>693</v>
      </c>
      <c r="P23" s="180"/>
      <c r="Q23" s="180" t="s">
        <v>452</v>
      </c>
      <c r="R23" s="180" t="s">
        <v>696</v>
      </c>
      <c r="S23" s="180" t="s">
        <v>696</v>
      </c>
      <c r="T23" s="180" t="s">
        <v>694</v>
      </c>
      <c r="U23" s="267" t="s">
        <v>695</v>
      </c>
      <c r="V23" s="555"/>
      <c r="W23" s="555"/>
      <c r="X23" s="555"/>
      <c r="Y23" s="180" t="s">
        <v>716</v>
      </c>
    </row>
    <row r="24" spans="2:25" ht="15.95" customHeight="1" x14ac:dyDescent="0.15">
      <c r="B24" s="294"/>
      <c r="C24" s="341" t="s">
        <v>726</v>
      </c>
      <c r="D24" s="320"/>
      <c r="E24" s="133">
        <v>3</v>
      </c>
      <c r="F24" s="246">
        <v>32</v>
      </c>
      <c r="G24" s="180" t="s">
        <v>700</v>
      </c>
      <c r="H24" s="180" t="s">
        <v>728</v>
      </c>
      <c r="I24" s="180" t="s">
        <v>689</v>
      </c>
      <c r="J24" s="267" t="s">
        <v>689</v>
      </c>
      <c r="K24" s="267"/>
      <c r="L24" s="267"/>
      <c r="M24" s="180" t="s">
        <v>1159</v>
      </c>
      <c r="N24" s="180" t="s">
        <v>691</v>
      </c>
      <c r="O24" s="180" t="s">
        <v>691</v>
      </c>
      <c r="P24" s="180"/>
      <c r="Q24" s="180" t="s">
        <v>452</v>
      </c>
      <c r="R24" s="180" t="s">
        <v>696</v>
      </c>
      <c r="S24" s="180" t="s">
        <v>696</v>
      </c>
      <c r="T24" s="180" t="s">
        <v>694</v>
      </c>
      <c r="U24" s="267" t="s">
        <v>695</v>
      </c>
      <c r="V24" s="555"/>
      <c r="W24" s="555"/>
      <c r="X24" s="555"/>
      <c r="Y24" s="180"/>
    </row>
    <row r="25" spans="2:25" ht="15.95" customHeight="1" x14ac:dyDescent="0.15">
      <c r="B25" s="294"/>
      <c r="C25" s="341" t="s">
        <v>726</v>
      </c>
      <c r="D25" s="320"/>
      <c r="E25" s="133">
        <v>4</v>
      </c>
      <c r="F25" s="246">
        <v>33</v>
      </c>
      <c r="G25" s="180" t="s">
        <v>700</v>
      </c>
      <c r="H25" s="180" t="s">
        <v>712</v>
      </c>
      <c r="I25" s="180" t="s">
        <v>689</v>
      </c>
      <c r="J25" s="267" t="s">
        <v>689</v>
      </c>
      <c r="K25" s="267"/>
      <c r="L25" s="267"/>
      <c r="M25" s="180" t="s">
        <v>1159</v>
      </c>
      <c r="N25" s="180" t="s">
        <v>691</v>
      </c>
      <c r="O25" s="180" t="s">
        <v>692</v>
      </c>
      <c r="P25" s="180"/>
      <c r="Q25" s="180" t="s">
        <v>443</v>
      </c>
      <c r="R25" s="180" t="s">
        <v>696</v>
      </c>
      <c r="S25" s="180" t="s">
        <v>707</v>
      </c>
      <c r="T25" s="180" t="s">
        <v>731</v>
      </c>
      <c r="U25" s="267" t="s">
        <v>732</v>
      </c>
      <c r="V25" s="555"/>
      <c r="W25" s="555"/>
      <c r="X25" s="555"/>
      <c r="Y25" s="180" t="s">
        <v>733</v>
      </c>
    </row>
    <row r="26" spans="2:25" ht="15.95" customHeight="1" x14ac:dyDescent="0.15">
      <c r="B26" s="294"/>
      <c r="C26" s="341" t="s">
        <v>726</v>
      </c>
      <c r="D26" s="320"/>
      <c r="E26" s="133">
        <v>5</v>
      </c>
      <c r="F26" s="246">
        <v>31</v>
      </c>
      <c r="G26" s="180" t="s">
        <v>700</v>
      </c>
      <c r="H26" s="180" t="s">
        <v>712</v>
      </c>
      <c r="I26" s="180" t="s">
        <v>689</v>
      </c>
      <c r="J26" s="267" t="s">
        <v>689</v>
      </c>
      <c r="K26" s="267"/>
      <c r="L26" s="267"/>
      <c r="M26" s="180" t="s">
        <v>1159</v>
      </c>
      <c r="N26" s="180" t="s">
        <v>691</v>
      </c>
      <c r="O26" s="180" t="s">
        <v>693</v>
      </c>
      <c r="P26" s="180"/>
      <c r="Q26" s="180" t="s">
        <v>452</v>
      </c>
      <c r="R26" s="180" t="s">
        <v>696</v>
      </c>
      <c r="S26" s="180" t="s">
        <v>696</v>
      </c>
      <c r="T26" s="180" t="s">
        <v>694</v>
      </c>
      <c r="U26" s="267" t="s">
        <v>695</v>
      </c>
      <c r="V26" s="555"/>
      <c r="W26" s="555"/>
      <c r="X26" s="555"/>
      <c r="Y26" s="180"/>
    </row>
    <row r="27" spans="2:25" ht="15.95" customHeight="1" x14ac:dyDescent="0.15">
      <c r="B27" s="294"/>
      <c r="C27" s="341" t="s">
        <v>726</v>
      </c>
      <c r="D27" s="320"/>
      <c r="E27" s="133">
        <v>6</v>
      </c>
      <c r="F27" s="246">
        <v>33.5</v>
      </c>
      <c r="G27" s="180" t="s">
        <v>700</v>
      </c>
      <c r="H27" s="180" t="s">
        <v>712</v>
      </c>
      <c r="I27" s="180" t="s">
        <v>702</v>
      </c>
      <c r="J27" s="267" t="s">
        <v>703</v>
      </c>
      <c r="K27" s="267"/>
      <c r="L27" s="267"/>
      <c r="M27" s="180" t="s">
        <v>1159</v>
      </c>
      <c r="N27" s="180" t="s">
        <v>691</v>
      </c>
      <c r="O27" s="180" t="s">
        <v>691</v>
      </c>
      <c r="P27" s="180" t="s">
        <v>692</v>
      </c>
      <c r="Q27" s="180" t="s">
        <v>698</v>
      </c>
      <c r="R27" s="180" t="s">
        <v>696</v>
      </c>
      <c r="S27" s="180" t="s">
        <v>696</v>
      </c>
      <c r="T27" s="180" t="s">
        <v>705</v>
      </c>
      <c r="U27" s="267" t="s">
        <v>706</v>
      </c>
      <c r="V27" s="555"/>
      <c r="W27" s="555"/>
      <c r="X27" s="555"/>
      <c r="Y27" s="180"/>
    </row>
    <row r="28" spans="2:25" ht="15.95" customHeight="1" x14ac:dyDescent="0.15">
      <c r="B28" s="294"/>
      <c r="C28" s="341" t="s">
        <v>726</v>
      </c>
      <c r="D28" s="320"/>
      <c r="E28" s="133">
        <v>7</v>
      </c>
      <c r="F28" s="246">
        <v>28.5</v>
      </c>
      <c r="G28" s="180" t="s">
        <v>700</v>
      </c>
      <c r="H28" s="180" t="s">
        <v>712</v>
      </c>
      <c r="I28" s="180" t="s">
        <v>689</v>
      </c>
      <c r="J28" s="267" t="s">
        <v>689</v>
      </c>
      <c r="K28" s="267"/>
      <c r="L28" s="267"/>
      <c r="M28" s="180" t="s">
        <v>736</v>
      </c>
      <c r="N28" s="180" t="s">
        <v>691</v>
      </c>
      <c r="O28" s="180" t="s">
        <v>691</v>
      </c>
      <c r="P28" s="180"/>
      <c r="Q28" s="180" t="s">
        <v>452</v>
      </c>
      <c r="R28" s="180" t="s">
        <v>696</v>
      </c>
      <c r="S28" s="180" t="s">
        <v>696</v>
      </c>
      <c r="T28" s="180" t="s">
        <v>694</v>
      </c>
      <c r="U28" s="267" t="s">
        <v>695</v>
      </c>
      <c r="V28" s="555"/>
      <c r="W28" s="555"/>
      <c r="X28" s="555"/>
      <c r="Y28" s="180"/>
    </row>
    <row r="29" spans="2:25" ht="15.95" customHeight="1" x14ac:dyDescent="0.15">
      <c r="B29" s="294"/>
      <c r="C29" s="341" t="s">
        <v>726</v>
      </c>
      <c r="D29" s="320"/>
      <c r="E29" s="133">
        <v>8</v>
      </c>
      <c r="F29" s="246">
        <v>29</v>
      </c>
      <c r="G29" s="180" t="s">
        <v>700</v>
      </c>
      <c r="H29" s="180" t="s">
        <v>712</v>
      </c>
      <c r="I29" s="180" t="s">
        <v>689</v>
      </c>
      <c r="J29" s="267" t="s">
        <v>689</v>
      </c>
      <c r="K29" s="267"/>
      <c r="L29" s="267"/>
      <c r="M29" s="180" t="s">
        <v>737</v>
      </c>
      <c r="N29" s="180" t="s">
        <v>691</v>
      </c>
      <c r="O29" s="180" t="s">
        <v>691</v>
      </c>
      <c r="P29" s="180"/>
      <c r="Q29" s="180" t="s">
        <v>452</v>
      </c>
      <c r="R29" s="180" t="s">
        <v>696</v>
      </c>
      <c r="S29" s="180" t="s">
        <v>696</v>
      </c>
      <c r="T29" s="180" t="s">
        <v>694</v>
      </c>
      <c r="U29" s="267" t="s">
        <v>695</v>
      </c>
      <c r="V29" s="555"/>
      <c r="W29" s="555"/>
      <c r="X29" s="555"/>
      <c r="Y29" s="180"/>
    </row>
    <row r="30" spans="2:25" ht="15.95" customHeight="1" x14ac:dyDescent="0.15">
      <c r="B30" s="294"/>
      <c r="C30" s="341" t="s">
        <v>726</v>
      </c>
      <c r="D30" s="320"/>
      <c r="E30" s="133">
        <v>9</v>
      </c>
      <c r="F30" s="246">
        <v>34</v>
      </c>
      <c r="G30" s="180" t="s">
        <v>700</v>
      </c>
      <c r="H30" s="180" t="s">
        <v>712</v>
      </c>
      <c r="I30" s="180" t="s">
        <v>702</v>
      </c>
      <c r="J30" s="267" t="s">
        <v>703</v>
      </c>
      <c r="K30" s="267"/>
      <c r="L30" s="267"/>
      <c r="M30" s="180" t="s">
        <v>691</v>
      </c>
      <c r="N30" s="180" t="s">
        <v>738</v>
      </c>
      <c r="O30" s="180" t="s">
        <v>718</v>
      </c>
      <c r="P30" s="180"/>
      <c r="Q30" s="180" t="s">
        <v>435</v>
      </c>
      <c r="R30" s="180" t="s">
        <v>696</v>
      </c>
      <c r="S30" s="180" t="s">
        <v>696</v>
      </c>
      <c r="T30" s="180" t="s">
        <v>705</v>
      </c>
      <c r="U30" s="267" t="s">
        <v>719</v>
      </c>
      <c r="V30" s="555"/>
      <c r="W30" s="555"/>
      <c r="X30" s="555"/>
      <c r="Y30" s="180"/>
    </row>
    <row r="31" spans="2:25" ht="15.95" customHeight="1" x14ac:dyDescent="0.15">
      <c r="B31" s="294"/>
      <c r="C31" s="341" t="s">
        <v>739</v>
      </c>
      <c r="D31" s="320"/>
      <c r="E31" s="133">
        <v>1</v>
      </c>
      <c r="F31" s="246">
        <v>37.5</v>
      </c>
      <c r="G31" s="180" t="s">
        <v>700</v>
      </c>
      <c r="H31" s="180" t="s">
        <v>701</v>
      </c>
      <c r="I31" s="180" t="s">
        <v>689</v>
      </c>
      <c r="J31" s="267" t="s">
        <v>689</v>
      </c>
      <c r="K31" s="267"/>
      <c r="L31" s="267"/>
      <c r="M31" s="180" t="s">
        <v>1160</v>
      </c>
      <c r="N31" s="180" t="s">
        <v>691</v>
      </c>
      <c r="O31" s="180" t="s">
        <v>693</v>
      </c>
      <c r="P31" s="180"/>
      <c r="Q31" s="180" t="s">
        <v>452</v>
      </c>
      <c r="R31" s="180" t="s">
        <v>696</v>
      </c>
      <c r="S31" s="180" t="s">
        <v>696</v>
      </c>
      <c r="T31" s="180" t="s">
        <v>694</v>
      </c>
      <c r="U31" s="267" t="s">
        <v>695</v>
      </c>
      <c r="V31" s="555"/>
      <c r="W31" s="555"/>
      <c r="X31" s="555"/>
      <c r="Y31" s="180" t="s">
        <v>716</v>
      </c>
    </row>
    <row r="32" spans="2:25" ht="15.95" customHeight="1" x14ac:dyDescent="0.15">
      <c r="B32" s="294"/>
      <c r="C32" s="341" t="s">
        <v>739</v>
      </c>
      <c r="D32" s="320"/>
      <c r="E32" s="133">
        <v>2</v>
      </c>
      <c r="F32" s="246">
        <v>45.9</v>
      </c>
      <c r="G32" s="180" t="s">
        <v>700</v>
      </c>
      <c r="H32" s="180" t="s">
        <v>727</v>
      </c>
      <c r="I32" s="180" t="s">
        <v>689</v>
      </c>
      <c r="J32" s="267" t="s">
        <v>689</v>
      </c>
      <c r="K32" s="267"/>
      <c r="L32" s="267"/>
      <c r="M32" s="180" t="s">
        <v>740</v>
      </c>
      <c r="N32" s="180" t="s">
        <v>691</v>
      </c>
      <c r="O32" s="180" t="s">
        <v>693</v>
      </c>
      <c r="P32" s="180"/>
      <c r="Q32" s="180" t="s">
        <v>452</v>
      </c>
      <c r="R32" s="180" t="s">
        <v>696</v>
      </c>
      <c r="S32" s="180" t="s">
        <v>696</v>
      </c>
      <c r="T32" s="180" t="s">
        <v>694</v>
      </c>
      <c r="U32" s="267" t="s">
        <v>695</v>
      </c>
      <c r="V32" s="555"/>
      <c r="W32" s="555"/>
      <c r="X32" s="555"/>
      <c r="Y32" s="180"/>
    </row>
    <row r="33" spans="2:25" ht="15.95" customHeight="1" x14ac:dyDescent="0.15">
      <c r="B33" s="294"/>
      <c r="C33" s="341" t="s">
        <v>741</v>
      </c>
      <c r="D33" s="320"/>
      <c r="E33" s="133">
        <v>1</v>
      </c>
      <c r="F33" s="246">
        <v>46</v>
      </c>
      <c r="G33" s="180" t="s">
        <v>700</v>
      </c>
      <c r="H33" s="180" t="s">
        <v>701</v>
      </c>
      <c r="I33" s="180" t="s">
        <v>689</v>
      </c>
      <c r="J33" s="267" t="s">
        <v>689</v>
      </c>
      <c r="K33" s="267"/>
      <c r="L33" s="267"/>
      <c r="M33" s="180" t="s">
        <v>742</v>
      </c>
      <c r="N33" s="180" t="s">
        <v>691</v>
      </c>
      <c r="O33" s="180" t="s">
        <v>693</v>
      </c>
      <c r="P33" s="180"/>
      <c r="Q33" s="180" t="s">
        <v>452</v>
      </c>
      <c r="R33" s="180" t="s">
        <v>696</v>
      </c>
      <c r="S33" s="180" t="s">
        <v>696</v>
      </c>
      <c r="T33" s="180" t="s">
        <v>694</v>
      </c>
      <c r="U33" s="267" t="s">
        <v>695</v>
      </c>
      <c r="V33" s="555"/>
      <c r="W33" s="555"/>
      <c r="X33" s="555"/>
      <c r="Y33" s="180"/>
    </row>
    <row r="34" spans="2:25" ht="15.95" customHeight="1" x14ac:dyDescent="0.15">
      <c r="B34" s="294"/>
      <c r="C34" s="341" t="s">
        <v>741</v>
      </c>
      <c r="D34" s="320"/>
      <c r="E34" s="133">
        <v>2</v>
      </c>
      <c r="F34" s="246">
        <v>50</v>
      </c>
      <c r="G34" s="180" t="s">
        <v>700</v>
      </c>
      <c r="H34" s="180" t="s">
        <v>712</v>
      </c>
      <c r="I34" s="180" t="s">
        <v>689</v>
      </c>
      <c r="J34" s="267" t="s">
        <v>689</v>
      </c>
      <c r="K34" s="267"/>
      <c r="L34" s="267"/>
      <c r="M34" s="180" t="s">
        <v>743</v>
      </c>
      <c r="N34" s="180" t="s">
        <v>691</v>
      </c>
      <c r="O34" s="180" t="s">
        <v>691</v>
      </c>
      <c r="P34" s="180"/>
      <c r="Q34" s="180" t="s">
        <v>452</v>
      </c>
      <c r="R34" s="180" t="s">
        <v>696</v>
      </c>
      <c r="S34" s="180" t="s">
        <v>696</v>
      </c>
      <c r="T34" s="180" t="s">
        <v>694</v>
      </c>
      <c r="U34" s="267" t="s">
        <v>695</v>
      </c>
      <c r="V34" s="555"/>
      <c r="W34" s="555"/>
      <c r="X34" s="555"/>
      <c r="Y34" s="180"/>
    </row>
    <row r="35" spans="2:25" ht="15.95" customHeight="1" x14ac:dyDescent="0.15">
      <c r="B35" s="294"/>
      <c r="C35" s="341" t="s">
        <v>741</v>
      </c>
      <c r="D35" s="320"/>
      <c r="E35" s="133">
        <v>3</v>
      </c>
      <c r="F35" s="246">
        <v>54.9</v>
      </c>
      <c r="G35" s="180" t="s">
        <v>700</v>
      </c>
      <c r="H35" s="180" t="s">
        <v>744</v>
      </c>
      <c r="I35" s="180" t="s">
        <v>702</v>
      </c>
      <c r="J35" s="267" t="s">
        <v>703</v>
      </c>
      <c r="K35" s="267"/>
      <c r="L35" s="267"/>
      <c r="M35" s="180" t="s">
        <v>691</v>
      </c>
      <c r="N35" s="180" t="s">
        <v>745</v>
      </c>
      <c r="O35" s="180" t="s">
        <v>718</v>
      </c>
      <c r="P35" s="180"/>
      <c r="Q35" s="180" t="s">
        <v>435</v>
      </c>
      <c r="R35" s="180" t="s">
        <v>696</v>
      </c>
      <c r="S35" s="180" t="s">
        <v>696</v>
      </c>
      <c r="T35" s="180" t="s">
        <v>705</v>
      </c>
      <c r="U35" s="267" t="s">
        <v>719</v>
      </c>
      <c r="V35" s="555"/>
      <c r="W35" s="555"/>
      <c r="X35" s="555"/>
      <c r="Y35" s="180"/>
    </row>
    <row r="36" spans="2:25" ht="15.95" customHeight="1" x14ac:dyDescent="0.15">
      <c r="B36" s="294"/>
      <c r="C36" s="341" t="s">
        <v>746</v>
      </c>
      <c r="D36" s="320"/>
      <c r="E36" s="133">
        <v>1</v>
      </c>
      <c r="F36" s="246">
        <v>61.5</v>
      </c>
      <c r="G36" s="180" t="s">
        <v>700</v>
      </c>
      <c r="H36" s="180" t="s">
        <v>701</v>
      </c>
      <c r="I36" s="180" t="s">
        <v>702</v>
      </c>
      <c r="J36" s="267" t="s">
        <v>708</v>
      </c>
      <c r="K36" s="267"/>
      <c r="L36" s="267"/>
      <c r="M36" s="180" t="s">
        <v>747</v>
      </c>
      <c r="N36" s="180" t="s">
        <v>748</v>
      </c>
      <c r="O36" s="180" t="s">
        <v>693</v>
      </c>
      <c r="P36" s="180"/>
      <c r="Q36" s="180" t="s">
        <v>452</v>
      </c>
      <c r="R36" s="180" t="s">
        <v>696</v>
      </c>
      <c r="S36" s="180" t="s">
        <v>696</v>
      </c>
      <c r="T36" s="180" t="s">
        <v>694</v>
      </c>
      <c r="U36" s="267" t="s">
        <v>695</v>
      </c>
      <c r="V36" s="555"/>
      <c r="W36" s="555"/>
      <c r="X36" s="555"/>
      <c r="Y36" s="180" t="s">
        <v>711</v>
      </c>
    </row>
    <row r="37" spans="2:25" ht="15.95" customHeight="1" x14ac:dyDescent="0.15">
      <c r="B37" s="294"/>
      <c r="C37" s="341" t="s">
        <v>746</v>
      </c>
      <c r="D37" s="320"/>
      <c r="E37" s="133">
        <v>2</v>
      </c>
      <c r="F37" s="246">
        <v>57</v>
      </c>
      <c r="G37" s="180" t="s">
        <v>700</v>
      </c>
      <c r="H37" s="180" t="s">
        <v>728</v>
      </c>
      <c r="I37" s="180" t="s">
        <v>689</v>
      </c>
      <c r="J37" s="267" t="s">
        <v>689</v>
      </c>
      <c r="K37" s="267"/>
      <c r="L37" s="267"/>
      <c r="M37" s="180" t="s">
        <v>1161</v>
      </c>
      <c r="N37" s="180" t="s">
        <v>691</v>
      </c>
      <c r="O37" s="180" t="s">
        <v>693</v>
      </c>
      <c r="P37" s="180"/>
      <c r="Q37" s="180" t="s">
        <v>452</v>
      </c>
      <c r="R37" s="180" t="s">
        <v>696</v>
      </c>
      <c r="S37" s="180" t="s">
        <v>696</v>
      </c>
      <c r="T37" s="180" t="s">
        <v>694</v>
      </c>
      <c r="U37" s="267" t="s">
        <v>695</v>
      </c>
      <c r="V37" s="555"/>
      <c r="W37" s="555"/>
      <c r="X37" s="555"/>
      <c r="Y37" s="180" t="s">
        <v>716</v>
      </c>
    </row>
    <row r="38" spans="2:25" ht="15.95" customHeight="1" x14ac:dyDescent="0.15">
      <c r="B38" s="294"/>
      <c r="C38" s="341" t="s">
        <v>746</v>
      </c>
      <c r="D38" s="320"/>
      <c r="E38" s="133">
        <v>3</v>
      </c>
      <c r="F38" s="246">
        <v>56</v>
      </c>
      <c r="G38" s="180" t="s">
        <v>700</v>
      </c>
      <c r="H38" s="180" t="s">
        <v>728</v>
      </c>
      <c r="I38" s="180" t="s">
        <v>702</v>
      </c>
      <c r="J38" s="267" t="s">
        <v>703</v>
      </c>
      <c r="K38" s="267"/>
      <c r="L38" s="267"/>
      <c r="M38" s="180" t="s">
        <v>749</v>
      </c>
      <c r="N38" s="180" t="s">
        <v>691</v>
      </c>
      <c r="O38" s="180" t="s">
        <v>691</v>
      </c>
      <c r="P38" s="180"/>
      <c r="Q38" s="180" t="s">
        <v>452</v>
      </c>
      <c r="R38" s="180" t="s">
        <v>696</v>
      </c>
      <c r="S38" s="180" t="s">
        <v>696</v>
      </c>
      <c r="T38" s="180" t="s">
        <v>694</v>
      </c>
      <c r="U38" s="267" t="s">
        <v>695</v>
      </c>
      <c r="V38" s="555"/>
      <c r="W38" s="555"/>
      <c r="X38" s="555"/>
      <c r="Y38" s="180"/>
    </row>
    <row r="39" spans="2:25" ht="15.95" customHeight="1" x14ac:dyDescent="0.15">
      <c r="B39" s="294"/>
      <c r="C39" s="341" t="s">
        <v>746</v>
      </c>
      <c r="D39" s="320"/>
      <c r="E39" s="133">
        <v>4</v>
      </c>
      <c r="F39" s="246">
        <v>57.5</v>
      </c>
      <c r="G39" s="180" t="s">
        <v>700</v>
      </c>
      <c r="H39" s="180" t="s">
        <v>712</v>
      </c>
      <c r="I39" s="180" t="s">
        <v>689</v>
      </c>
      <c r="J39" s="267" t="s">
        <v>689</v>
      </c>
      <c r="K39" s="267"/>
      <c r="L39" s="267"/>
      <c r="M39" s="180" t="s">
        <v>740</v>
      </c>
      <c r="N39" s="180" t="s">
        <v>691</v>
      </c>
      <c r="O39" s="180" t="s">
        <v>692</v>
      </c>
      <c r="P39" s="180"/>
      <c r="Q39" s="180" t="s">
        <v>443</v>
      </c>
      <c r="R39" s="180" t="s">
        <v>696</v>
      </c>
      <c r="S39" s="180" t="s">
        <v>707</v>
      </c>
      <c r="T39" s="180" t="s">
        <v>731</v>
      </c>
      <c r="U39" s="267" t="s">
        <v>732</v>
      </c>
      <c r="V39" s="555"/>
      <c r="W39" s="555"/>
      <c r="X39" s="555"/>
      <c r="Y39" s="180" t="s">
        <v>733</v>
      </c>
    </row>
    <row r="40" spans="2:25" ht="15.95" customHeight="1" x14ac:dyDescent="0.15">
      <c r="B40" s="294"/>
      <c r="C40" s="341" t="s">
        <v>746</v>
      </c>
      <c r="D40" s="320"/>
      <c r="E40" s="133">
        <v>5</v>
      </c>
      <c r="F40" s="246">
        <v>60</v>
      </c>
      <c r="G40" s="180" t="s">
        <v>700</v>
      </c>
      <c r="H40" s="180" t="s">
        <v>712</v>
      </c>
      <c r="I40" s="180" t="s">
        <v>689</v>
      </c>
      <c r="J40" s="267" t="s">
        <v>689</v>
      </c>
      <c r="K40" s="267"/>
      <c r="L40" s="267"/>
      <c r="M40" s="180" t="s">
        <v>750</v>
      </c>
      <c r="N40" s="180" t="s">
        <v>691</v>
      </c>
      <c r="O40" s="180" t="s">
        <v>693</v>
      </c>
      <c r="P40" s="180"/>
      <c r="Q40" s="180" t="s">
        <v>452</v>
      </c>
      <c r="R40" s="180" t="s">
        <v>696</v>
      </c>
      <c r="S40" s="180" t="s">
        <v>696</v>
      </c>
      <c r="T40" s="180" t="s">
        <v>694</v>
      </c>
      <c r="U40" s="267" t="s">
        <v>695</v>
      </c>
      <c r="V40" s="555"/>
      <c r="W40" s="555"/>
      <c r="X40" s="555"/>
      <c r="Y40" s="180"/>
    </row>
    <row r="41" spans="2:25" ht="15.95" customHeight="1" x14ac:dyDescent="0.15">
      <c r="B41" s="294"/>
      <c r="C41" s="341" t="s">
        <v>746</v>
      </c>
      <c r="D41" s="320"/>
      <c r="E41" s="133">
        <v>6</v>
      </c>
      <c r="F41" s="246">
        <v>59</v>
      </c>
      <c r="G41" s="180" t="s">
        <v>700</v>
      </c>
      <c r="H41" s="180" t="s">
        <v>712</v>
      </c>
      <c r="I41" s="180" t="s">
        <v>689</v>
      </c>
      <c r="J41" s="267" t="s">
        <v>689</v>
      </c>
      <c r="K41" s="267"/>
      <c r="L41" s="267"/>
      <c r="M41" s="180" t="s">
        <v>751</v>
      </c>
      <c r="N41" s="180" t="s">
        <v>691</v>
      </c>
      <c r="O41" s="180" t="s">
        <v>693</v>
      </c>
      <c r="P41" s="180"/>
      <c r="Q41" s="180" t="s">
        <v>452</v>
      </c>
      <c r="R41" s="180" t="s">
        <v>696</v>
      </c>
      <c r="S41" s="180" t="s">
        <v>696</v>
      </c>
      <c r="T41" s="180" t="s">
        <v>694</v>
      </c>
      <c r="U41" s="267" t="s">
        <v>695</v>
      </c>
      <c r="V41" s="555"/>
      <c r="W41" s="555"/>
      <c r="X41" s="555"/>
      <c r="Y41" s="180"/>
    </row>
    <row r="42" spans="2:25" ht="15.95" customHeight="1" x14ac:dyDescent="0.15">
      <c r="B42" s="345"/>
      <c r="C42" s="341" t="s">
        <v>752</v>
      </c>
      <c r="D42" s="320"/>
      <c r="E42" s="133">
        <v>1</v>
      </c>
      <c r="F42" s="246">
        <v>67</v>
      </c>
      <c r="G42" s="180" t="s">
        <v>700</v>
      </c>
      <c r="H42" s="180" t="s">
        <v>728</v>
      </c>
      <c r="I42" s="180" t="s">
        <v>702</v>
      </c>
      <c r="J42" s="267" t="s">
        <v>703</v>
      </c>
      <c r="K42" s="267"/>
      <c r="L42" s="267"/>
      <c r="M42" s="180" t="s">
        <v>691</v>
      </c>
      <c r="N42" s="180" t="s">
        <v>753</v>
      </c>
      <c r="O42" s="180" t="s">
        <v>718</v>
      </c>
      <c r="P42" s="180"/>
      <c r="Q42" s="180" t="s">
        <v>435</v>
      </c>
      <c r="R42" s="180" t="s">
        <v>696</v>
      </c>
      <c r="S42" s="180" t="s">
        <v>696</v>
      </c>
      <c r="T42" s="180" t="s">
        <v>705</v>
      </c>
      <c r="U42" s="267" t="s">
        <v>719</v>
      </c>
      <c r="V42" s="555"/>
      <c r="W42" s="555"/>
      <c r="X42" s="555"/>
      <c r="Y42" s="180"/>
    </row>
    <row r="43" spans="2:25" ht="15.95" customHeight="1" x14ac:dyDescent="0.15">
      <c r="B43" s="20"/>
      <c r="C43" s="1" t="s">
        <v>250</v>
      </c>
      <c r="D43" s="5"/>
      <c r="F43" s="5"/>
      <c r="G43" s="18"/>
      <c r="H43" s="18"/>
      <c r="I43" s="18"/>
      <c r="J43" s="18"/>
      <c r="K43" s="18"/>
      <c r="L43" s="18"/>
      <c r="M43" s="18"/>
      <c r="N43" s="18"/>
      <c r="O43" s="18"/>
      <c r="P43" s="19"/>
      <c r="Q43" s="29"/>
      <c r="R43" s="5"/>
      <c r="S43" s="5"/>
      <c r="T43" s="18"/>
      <c r="U43" s="30"/>
      <c r="V43" s="30"/>
      <c r="W43" s="30"/>
      <c r="X43" s="30"/>
      <c r="Y43" s="5"/>
    </row>
    <row r="44" spans="2:25" ht="15.95" customHeight="1" x14ac:dyDescent="0.15">
      <c r="B44" s="20"/>
      <c r="C44" s="24" t="s">
        <v>251</v>
      </c>
      <c r="D44" s="5"/>
      <c r="F44" s="5"/>
      <c r="G44" s="18"/>
      <c r="H44" s="18"/>
      <c r="I44" s="18"/>
      <c r="J44" s="18"/>
      <c r="K44" s="18"/>
      <c r="L44" s="18"/>
      <c r="M44" s="18"/>
      <c r="N44" s="18"/>
      <c r="O44" s="18"/>
      <c r="P44" s="19"/>
      <c r="Q44" s="29"/>
      <c r="R44" s="5"/>
      <c r="S44" s="5"/>
      <c r="T44" s="18"/>
      <c r="U44" s="30"/>
      <c r="V44" s="30"/>
      <c r="W44" s="30"/>
      <c r="X44" s="30"/>
      <c r="Y44" s="5"/>
    </row>
    <row r="45" spans="2:25" ht="15.95" customHeight="1" x14ac:dyDescent="0.15">
      <c r="B45" s="21"/>
      <c r="C45" s="215" t="s">
        <v>252</v>
      </c>
      <c r="D45" s="215"/>
      <c r="E45" s="215"/>
      <c r="F45" s="215"/>
      <c r="G45" s="215"/>
      <c r="H45" s="215"/>
      <c r="I45" s="215"/>
      <c r="J45" s="215"/>
      <c r="K45" s="215"/>
      <c r="L45" s="215"/>
      <c r="M45" s="215"/>
      <c r="N45" s="215"/>
      <c r="O45" s="215"/>
      <c r="P45" s="215"/>
      <c r="Q45" s="215"/>
      <c r="R45" s="215"/>
      <c r="S45" s="215"/>
      <c r="T45" s="215"/>
      <c r="U45" s="215"/>
      <c r="V45" s="215"/>
      <c r="W45" s="215"/>
      <c r="X45" s="215"/>
    </row>
    <row r="46" spans="2:25" ht="15.95" customHeight="1" x14ac:dyDescent="0.15">
      <c r="B46" s="215"/>
      <c r="C46" s="215" t="s">
        <v>253</v>
      </c>
      <c r="D46" s="215"/>
      <c r="E46" s="215"/>
      <c r="F46" s="215"/>
      <c r="G46" s="215"/>
      <c r="H46" s="215"/>
      <c r="I46" s="215"/>
      <c r="J46" s="215"/>
      <c r="K46" s="215"/>
      <c r="L46" s="215"/>
      <c r="M46" s="215"/>
      <c r="N46" s="215"/>
      <c r="O46" s="215"/>
      <c r="P46" s="215"/>
      <c r="Q46" s="215"/>
      <c r="R46" s="215"/>
      <c r="S46" s="215"/>
      <c r="T46" s="215"/>
      <c r="U46" s="215"/>
      <c r="V46" s="215"/>
      <c r="W46" s="215"/>
      <c r="X46" s="215"/>
    </row>
    <row r="47" spans="2:25" ht="15.95" customHeight="1" x14ac:dyDescent="0.15">
      <c r="B47" s="215"/>
      <c r="C47" s="215" t="s">
        <v>254</v>
      </c>
      <c r="D47" s="215"/>
      <c r="E47" s="215"/>
      <c r="F47" s="215"/>
      <c r="G47" s="215"/>
      <c r="H47" s="215"/>
      <c r="I47" s="215"/>
      <c r="J47" s="215"/>
      <c r="K47" s="215"/>
      <c r="L47" s="215"/>
      <c r="M47" s="215"/>
      <c r="N47" s="215"/>
      <c r="O47" s="215"/>
      <c r="P47" s="215"/>
      <c r="Q47" s="215"/>
      <c r="R47" s="215"/>
      <c r="S47" s="215"/>
      <c r="T47" s="215"/>
      <c r="U47" s="215"/>
      <c r="V47" s="215"/>
      <c r="W47" s="215"/>
      <c r="X47" s="215"/>
    </row>
    <row r="48" spans="2:25" ht="15.95" customHeight="1" x14ac:dyDescent="0.15">
      <c r="C48" s="3" t="s">
        <v>209</v>
      </c>
    </row>
    <row r="49" spans="2:25" ht="24.75" customHeight="1" x14ac:dyDescent="0.15">
      <c r="B49" s="581" t="s">
        <v>223</v>
      </c>
      <c r="C49" s="581"/>
      <c r="D49" s="581"/>
      <c r="E49" s="581"/>
      <c r="F49" s="582"/>
      <c r="G49" s="582"/>
      <c r="H49" s="582"/>
      <c r="I49" s="581"/>
      <c r="J49" s="581"/>
      <c r="K49" s="581"/>
      <c r="L49" s="581"/>
      <c r="M49" s="581"/>
      <c r="N49" s="581"/>
      <c r="O49" s="581"/>
      <c r="P49" s="581"/>
      <c r="Q49" s="581"/>
      <c r="R49" s="581"/>
      <c r="S49" s="581"/>
      <c r="T49" s="581"/>
      <c r="U49" s="581"/>
      <c r="V49" s="581"/>
      <c r="W49" s="581"/>
      <c r="X49" s="581"/>
      <c r="Y49" s="161"/>
    </row>
    <row r="50" spans="2:25" ht="20.100000000000001" customHeight="1" x14ac:dyDescent="0.15">
      <c r="B50" s="337" t="s">
        <v>60</v>
      </c>
      <c r="C50" s="347"/>
      <c r="D50" s="347"/>
      <c r="E50" s="347"/>
      <c r="F50" s="583" t="str">
        <f>+'様式A-1'!$D$3</f>
        <v>ハシラノズイドウ</v>
      </c>
      <c r="G50" s="583"/>
      <c r="H50" s="583"/>
      <c r="I50" s="260" t="s">
        <v>61</v>
      </c>
      <c r="J50" s="261"/>
      <c r="K50" s="290" t="str">
        <f>+'様式A-1'!$J$3</f>
        <v>主要地方道岩国玖珂線</v>
      </c>
      <c r="L50" s="291"/>
      <c r="M50" s="291"/>
      <c r="N50" s="292"/>
      <c r="O50" s="295" t="s">
        <v>224</v>
      </c>
      <c r="P50" s="584" t="str">
        <f>+'様式B (1)'!$S$3</f>
        <v>復建調査設計株式会社</v>
      </c>
      <c r="Q50" s="508"/>
      <c r="R50" s="508"/>
      <c r="S50" s="585"/>
      <c r="T50" s="521" t="s">
        <v>225</v>
      </c>
      <c r="U50" s="586"/>
      <c r="V50" s="586"/>
      <c r="W50" s="520"/>
      <c r="X50" s="590">
        <f>+'様式B (1)'!$P$2</f>
        <v>45867</v>
      </c>
      <c r="Y50" s="591"/>
    </row>
    <row r="51" spans="2:25" ht="20.100000000000001" customHeight="1" x14ac:dyDescent="0.15">
      <c r="B51" s="286" t="s">
        <v>167</v>
      </c>
      <c r="C51" s="287"/>
      <c r="D51" s="287"/>
      <c r="E51" s="287"/>
      <c r="F51" s="594" t="str">
        <f>+'様式A-1'!$D$4</f>
        <v>柱野隧道</v>
      </c>
      <c r="G51" s="594"/>
      <c r="H51" s="594"/>
      <c r="I51" s="595" t="s">
        <v>168</v>
      </c>
      <c r="J51" s="596"/>
      <c r="K51" s="290" t="str">
        <f>+'様式A-1'!$R$3</f>
        <v>山口県岩国土木建築事務所</v>
      </c>
      <c r="L51" s="291"/>
      <c r="M51" s="291"/>
      <c r="N51" s="292"/>
      <c r="O51" s="289"/>
      <c r="P51" s="597" t="str">
        <f>+'様式B (1)'!$S$4</f>
        <v>小笠原洋</v>
      </c>
      <c r="Q51" s="509"/>
      <c r="R51" s="509"/>
      <c r="S51" s="589"/>
      <c r="T51" s="587"/>
      <c r="U51" s="588"/>
      <c r="V51" s="588"/>
      <c r="W51" s="589"/>
      <c r="X51" s="592"/>
      <c r="Y51" s="593"/>
    </row>
    <row r="52" spans="2:25" ht="15" customHeight="1" x14ac:dyDescent="0.15">
      <c r="B52" s="294" t="s">
        <v>226</v>
      </c>
      <c r="C52" s="566" t="s">
        <v>227</v>
      </c>
      <c r="D52" s="567"/>
      <c r="E52" s="558" t="s">
        <v>228</v>
      </c>
      <c r="F52" s="558" t="s">
        <v>229</v>
      </c>
      <c r="G52" s="569" t="s">
        <v>230</v>
      </c>
      <c r="H52" s="570"/>
      <c r="I52" s="337" t="s">
        <v>231</v>
      </c>
      <c r="J52" s="347"/>
      <c r="K52" s="347"/>
      <c r="L52" s="347"/>
      <c r="M52" s="347"/>
      <c r="N52" s="348"/>
      <c r="O52" s="573" t="s">
        <v>232</v>
      </c>
      <c r="P52" s="515" t="s">
        <v>233</v>
      </c>
      <c r="Q52" s="575"/>
      <c r="R52" s="575"/>
      <c r="S52" s="576"/>
      <c r="T52" s="569" t="s">
        <v>234</v>
      </c>
      <c r="U52" s="579"/>
      <c r="V52" s="579"/>
      <c r="W52" s="579"/>
      <c r="X52" s="570"/>
      <c r="Y52" s="557" t="s">
        <v>235</v>
      </c>
    </row>
    <row r="53" spans="2:25" ht="15" customHeight="1" x14ac:dyDescent="0.15">
      <c r="B53" s="294"/>
      <c r="C53" s="566"/>
      <c r="D53" s="567"/>
      <c r="E53" s="558"/>
      <c r="F53" s="558"/>
      <c r="G53" s="571"/>
      <c r="H53" s="572"/>
      <c r="I53" s="286"/>
      <c r="J53" s="287"/>
      <c r="K53" s="287"/>
      <c r="L53" s="287"/>
      <c r="M53" s="287"/>
      <c r="N53" s="288"/>
      <c r="O53" s="574"/>
      <c r="P53" s="516"/>
      <c r="Q53" s="577"/>
      <c r="R53" s="577"/>
      <c r="S53" s="578"/>
      <c r="T53" s="571"/>
      <c r="U53" s="580"/>
      <c r="V53" s="580"/>
      <c r="W53" s="580"/>
      <c r="X53" s="572"/>
      <c r="Y53" s="558"/>
    </row>
    <row r="54" spans="2:25" ht="16.149999999999999" customHeight="1" x14ac:dyDescent="0.15">
      <c r="B54" s="294"/>
      <c r="C54" s="566"/>
      <c r="D54" s="567"/>
      <c r="E54" s="558"/>
      <c r="F54" s="558"/>
      <c r="G54" s="548" t="s">
        <v>236</v>
      </c>
      <c r="H54" s="548" t="s">
        <v>237</v>
      </c>
      <c r="I54" s="561" t="s">
        <v>238</v>
      </c>
      <c r="J54" s="561" t="s">
        <v>239</v>
      </c>
      <c r="K54" s="562"/>
      <c r="L54" s="562"/>
      <c r="M54" s="563" t="s">
        <v>240</v>
      </c>
      <c r="N54" s="564" t="s">
        <v>241</v>
      </c>
      <c r="O54" s="561" t="s">
        <v>242</v>
      </c>
      <c r="P54" s="325" t="s">
        <v>243</v>
      </c>
      <c r="Q54" s="562"/>
      <c r="R54" s="548" t="s">
        <v>244</v>
      </c>
      <c r="S54" s="548" t="s">
        <v>245</v>
      </c>
      <c r="T54" s="565" t="s">
        <v>246</v>
      </c>
      <c r="U54" s="548" t="s">
        <v>247</v>
      </c>
      <c r="V54" s="562"/>
      <c r="W54" s="562"/>
      <c r="X54" s="562"/>
      <c r="Y54" s="558"/>
    </row>
    <row r="55" spans="2:25" ht="16.149999999999999" customHeight="1" x14ac:dyDescent="0.15">
      <c r="B55" s="294"/>
      <c r="C55" s="286"/>
      <c r="D55" s="288"/>
      <c r="E55" s="568"/>
      <c r="F55" s="568"/>
      <c r="G55" s="560"/>
      <c r="H55" s="560"/>
      <c r="I55" s="562"/>
      <c r="J55" s="562"/>
      <c r="K55" s="562"/>
      <c r="L55" s="562"/>
      <c r="M55" s="562"/>
      <c r="N55" s="562"/>
      <c r="O55" s="562"/>
      <c r="P55" s="166" t="s">
        <v>248</v>
      </c>
      <c r="Q55" s="166" t="s">
        <v>249</v>
      </c>
      <c r="R55" s="562"/>
      <c r="S55" s="562"/>
      <c r="T55" s="562"/>
      <c r="U55" s="562"/>
      <c r="V55" s="562"/>
      <c r="W55" s="562"/>
      <c r="X55" s="562"/>
      <c r="Y55" s="559"/>
    </row>
    <row r="56" spans="2:25" ht="15.75" customHeight="1" x14ac:dyDescent="0.15">
      <c r="B56" s="294"/>
      <c r="C56" s="341" t="s">
        <v>752</v>
      </c>
      <c r="D56" s="320"/>
      <c r="E56" s="133">
        <v>2</v>
      </c>
      <c r="F56" s="246">
        <v>67.5</v>
      </c>
      <c r="G56" s="180" t="s">
        <v>700</v>
      </c>
      <c r="H56" s="180" t="s">
        <v>728</v>
      </c>
      <c r="I56" s="180" t="s">
        <v>689</v>
      </c>
      <c r="J56" s="267" t="s">
        <v>689</v>
      </c>
      <c r="K56" s="267"/>
      <c r="L56" s="267"/>
      <c r="M56" s="180" t="s">
        <v>754</v>
      </c>
      <c r="N56" s="180" t="s">
        <v>691</v>
      </c>
      <c r="O56" s="180" t="s">
        <v>692</v>
      </c>
      <c r="P56" s="180"/>
      <c r="Q56" s="180" t="s">
        <v>443</v>
      </c>
      <c r="R56" s="180" t="s">
        <v>696</v>
      </c>
      <c r="S56" s="180" t="s">
        <v>707</v>
      </c>
      <c r="T56" s="180" t="s">
        <v>731</v>
      </c>
      <c r="U56" s="267" t="s">
        <v>732</v>
      </c>
      <c r="V56" s="555"/>
      <c r="W56" s="555"/>
      <c r="X56" s="555"/>
      <c r="Y56" s="180" t="s">
        <v>733</v>
      </c>
    </row>
    <row r="57" spans="2:25" ht="15.95" customHeight="1" x14ac:dyDescent="0.15">
      <c r="B57" s="294"/>
      <c r="C57" s="341" t="s">
        <v>752</v>
      </c>
      <c r="D57" s="320"/>
      <c r="E57" s="133">
        <v>3</v>
      </c>
      <c r="F57" s="246">
        <v>66.5</v>
      </c>
      <c r="G57" s="180" t="s">
        <v>700</v>
      </c>
      <c r="H57" s="180" t="s">
        <v>712</v>
      </c>
      <c r="I57" s="180" t="s">
        <v>689</v>
      </c>
      <c r="J57" s="267" t="s">
        <v>689</v>
      </c>
      <c r="K57" s="267"/>
      <c r="L57" s="267"/>
      <c r="M57" s="180" t="s">
        <v>725</v>
      </c>
      <c r="N57" s="180" t="s">
        <v>691</v>
      </c>
      <c r="O57" s="180" t="s">
        <v>693</v>
      </c>
      <c r="P57" s="180"/>
      <c r="Q57" s="180" t="s">
        <v>452</v>
      </c>
      <c r="R57" s="180" t="s">
        <v>696</v>
      </c>
      <c r="S57" s="180" t="s">
        <v>696</v>
      </c>
      <c r="T57" s="180" t="s">
        <v>694</v>
      </c>
      <c r="U57" s="267" t="s">
        <v>695</v>
      </c>
      <c r="V57" s="555"/>
      <c r="W57" s="555"/>
      <c r="X57" s="555"/>
      <c r="Y57" s="238"/>
    </row>
    <row r="58" spans="2:25" ht="15.95" customHeight="1" x14ac:dyDescent="0.15">
      <c r="B58" s="294"/>
      <c r="C58" s="341" t="s">
        <v>752</v>
      </c>
      <c r="D58" s="320"/>
      <c r="E58" s="133">
        <v>4</v>
      </c>
      <c r="F58" s="246">
        <v>72.400000000000006</v>
      </c>
      <c r="G58" s="180" t="s">
        <v>700</v>
      </c>
      <c r="H58" s="180" t="s">
        <v>744</v>
      </c>
      <c r="I58" s="180" t="s">
        <v>702</v>
      </c>
      <c r="J58" s="267" t="s">
        <v>703</v>
      </c>
      <c r="K58" s="267"/>
      <c r="L58" s="267"/>
      <c r="M58" s="180" t="s">
        <v>691</v>
      </c>
      <c r="N58" s="180" t="s">
        <v>755</v>
      </c>
      <c r="O58" s="180" t="s">
        <v>718</v>
      </c>
      <c r="P58" s="180"/>
      <c r="Q58" s="180" t="s">
        <v>435</v>
      </c>
      <c r="R58" s="180" t="s">
        <v>696</v>
      </c>
      <c r="S58" s="180" t="s">
        <v>696</v>
      </c>
      <c r="T58" s="180" t="s">
        <v>705</v>
      </c>
      <c r="U58" s="267" t="s">
        <v>719</v>
      </c>
      <c r="V58" s="555"/>
      <c r="W58" s="555"/>
      <c r="X58" s="555"/>
      <c r="Y58" s="180"/>
    </row>
    <row r="59" spans="2:25" ht="15.95" customHeight="1" x14ac:dyDescent="0.15">
      <c r="B59" s="294"/>
      <c r="C59" s="341" t="s">
        <v>756</v>
      </c>
      <c r="D59" s="320"/>
      <c r="E59" s="133">
        <v>1</v>
      </c>
      <c r="F59" s="246">
        <v>81.400000000000006</v>
      </c>
      <c r="G59" s="180" t="s">
        <v>700</v>
      </c>
      <c r="H59" s="180" t="s">
        <v>727</v>
      </c>
      <c r="I59" s="180" t="s">
        <v>689</v>
      </c>
      <c r="J59" s="267" t="s">
        <v>689</v>
      </c>
      <c r="K59" s="267"/>
      <c r="L59" s="267"/>
      <c r="M59" s="180" t="s">
        <v>1162</v>
      </c>
      <c r="N59" s="180" t="s">
        <v>691</v>
      </c>
      <c r="O59" s="180" t="s">
        <v>693</v>
      </c>
      <c r="P59" s="180"/>
      <c r="Q59" s="180" t="s">
        <v>452</v>
      </c>
      <c r="R59" s="180" t="s">
        <v>696</v>
      </c>
      <c r="S59" s="180" t="s">
        <v>696</v>
      </c>
      <c r="T59" s="180" t="s">
        <v>694</v>
      </c>
      <c r="U59" s="267" t="s">
        <v>695</v>
      </c>
      <c r="V59" s="555"/>
      <c r="W59" s="555"/>
      <c r="X59" s="555"/>
      <c r="Y59" s="180" t="s">
        <v>716</v>
      </c>
    </row>
    <row r="60" spans="2:25" ht="15.95" customHeight="1" x14ac:dyDescent="0.15">
      <c r="B60" s="294"/>
      <c r="C60" s="341" t="s">
        <v>756</v>
      </c>
      <c r="D60" s="320"/>
      <c r="E60" s="133">
        <v>2</v>
      </c>
      <c r="F60" s="246">
        <v>77</v>
      </c>
      <c r="G60" s="180" t="s">
        <v>700</v>
      </c>
      <c r="H60" s="180" t="s">
        <v>701</v>
      </c>
      <c r="I60" s="180" t="s">
        <v>689</v>
      </c>
      <c r="J60" s="267" t="s">
        <v>689</v>
      </c>
      <c r="K60" s="267"/>
      <c r="L60" s="267"/>
      <c r="M60" s="180" t="s">
        <v>757</v>
      </c>
      <c r="N60" s="180" t="s">
        <v>691</v>
      </c>
      <c r="O60" s="180" t="s">
        <v>692</v>
      </c>
      <c r="P60" s="180"/>
      <c r="Q60" s="180" t="s">
        <v>452</v>
      </c>
      <c r="R60" s="180" t="s">
        <v>696</v>
      </c>
      <c r="S60" s="180" t="s">
        <v>696</v>
      </c>
      <c r="T60" s="180" t="s">
        <v>694</v>
      </c>
      <c r="U60" s="267" t="s">
        <v>695</v>
      </c>
      <c r="V60" s="555"/>
      <c r="W60" s="555"/>
      <c r="X60" s="555"/>
      <c r="Y60" s="180"/>
    </row>
    <row r="61" spans="2:25" ht="15.95" customHeight="1" x14ac:dyDescent="0.15">
      <c r="B61" s="294"/>
      <c r="C61" s="341" t="s">
        <v>756</v>
      </c>
      <c r="D61" s="320"/>
      <c r="E61" s="133">
        <v>3</v>
      </c>
      <c r="F61" s="246">
        <v>73.5</v>
      </c>
      <c r="G61" s="180" t="s">
        <v>700</v>
      </c>
      <c r="H61" s="180" t="s">
        <v>728</v>
      </c>
      <c r="I61" s="180" t="s">
        <v>689</v>
      </c>
      <c r="J61" s="267" t="s">
        <v>689</v>
      </c>
      <c r="K61" s="267"/>
      <c r="L61" s="267"/>
      <c r="M61" s="180" t="s">
        <v>758</v>
      </c>
      <c r="N61" s="180" t="s">
        <v>691</v>
      </c>
      <c r="O61" s="180" t="s">
        <v>693</v>
      </c>
      <c r="P61" s="180"/>
      <c r="Q61" s="180" t="s">
        <v>452</v>
      </c>
      <c r="R61" s="180" t="s">
        <v>696</v>
      </c>
      <c r="S61" s="180" t="s">
        <v>696</v>
      </c>
      <c r="T61" s="180" t="s">
        <v>694</v>
      </c>
      <c r="U61" s="267" t="s">
        <v>695</v>
      </c>
      <c r="V61" s="555"/>
      <c r="W61" s="555"/>
      <c r="X61" s="555"/>
      <c r="Y61" s="180"/>
    </row>
    <row r="62" spans="2:25" ht="15.95" customHeight="1" x14ac:dyDescent="0.15">
      <c r="B62" s="294"/>
      <c r="C62" s="341" t="s">
        <v>759</v>
      </c>
      <c r="D62" s="320"/>
      <c r="E62" s="133">
        <v>1</v>
      </c>
      <c r="F62" s="246">
        <v>87.5</v>
      </c>
      <c r="G62" s="180" t="s">
        <v>700</v>
      </c>
      <c r="H62" s="180" t="s">
        <v>701</v>
      </c>
      <c r="I62" s="180" t="s">
        <v>689</v>
      </c>
      <c r="J62" s="267" t="s">
        <v>689</v>
      </c>
      <c r="K62" s="267"/>
      <c r="L62" s="267"/>
      <c r="M62" s="180" t="s">
        <v>760</v>
      </c>
      <c r="N62" s="180" t="s">
        <v>691</v>
      </c>
      <c r="O62" s="180" t="s">
        <v>693</v>
      </c>
      <c r="P62" s="180"/>
      <c r="Q62" s="180" t="s">
        <v>452</v>
      </c>
      <c r="R62" s="180" t="s">
        <v>696</v>
      </c>
      <c r="S62" s="180" t="s">
        <v>696</v>
      </c>
      <c r="T62" s="180" t="s">
        <v>694</v>
      </c>
      <c r="U62" s="267" t="s">
        <v>695</v>
      </c>
      <c r="V62" s="555"/>
      <c r="W62" s="555"/>
      <c r="X62" s="555"/>
      <c r="Y62" s="180"/>
    </row>
    <row r="63" spans="2:25" ht="15.95" customHeight="1" x14ac:dyDescent="0.15">
      <c r="B63" s="294"/>
      <c r="C63" s="341" t="s">
        <v>759</v>
      </c>
      <c r="D63" s="320"/>
      <c r="E63" s="133">
        <v>2</v>
      </c>
      <c r="F63" s="246">
        <v>85.5</v>
      </c>
      <c r="G63" s="180" t="s">
        <v>700</v>
      </c>
      <c r="H63" s="180" t="s">
        <v>701</v>
      </c>
      <c r="I63" s="180" t="s">
        <v>689</v>
      </c>
      <c r="J63" s="267" t="s">
        <v>689</v>
      </c>
      <c r="K63" s="267"/>
      <c r="L63" s="267"/>
      <c r="M63" s="180" t="s">
        <v>723</v>
      </c>
      <c r="N63" s="180" t="s">
        <v>691</v>
      </c>
      <c r="O63" s="180" t="s">
        <v>693</v>
      </c>
      <c r="P63" s="180"/>
      <c r="Q63" s="180" t="s">
        <v>452</v>
      </c>
      <c r="R63" s="180" t="s">
        <v>696</v>
      </c>
      <c r="S63" s="180" t="s">
        <v>696</v>
      </c>
      <c r="T63" s="180" t="s">
        <v>694</v>
      </c>
      <c r="U63" s="267" t="s">
        <v>695</v>
      </c>
      <c r="V63" s="555"/>
      <c r="W63" s="555"/>
      <c r="X63" s="555"/>
      <c r="Y63" s="180"/>
    </row>
    <row r="64" spans="2:25" ht="15.95" customHeight="1" x14ac:dyDescent="0.15">
      <c r="B64" s="294"/>
      <c r="C64" s="341" t="s">
        <v>759</v>
      </c>
      <c r="D64" s="320"/>
      <c r="E64" s="133">
        <v>3</v>
      </c>
      <c r="F64" s="246">
        <v>83</v>
      </c>
      <c r="G64" s="180" t="s">
        <v>700</v>
      </c>
      <c r="H64" s="180" t="s">
        <v>701</v>
      </c>
      <c r="I64" s="180" t="s">
        <v>689</v>
      </c>
      <c r="J64" s="341" t="s">
        <v>689</v>
      </c>
      <c r="K64" s="556"/>
      <c r="L64" s="320"/>
      <c r="M64" s="180" t="s">
        <v>1163</v>
      </c>
      <c r="N64" s="180" t="s">
        <v>691</v>
      </c>
      <c r="O64" s="180" t="s">
        <v>693</v>
      </c>
      <c r="P64" s="180"/>
      <c r="Q64" s="180" t="s">
        <v>452</v>
      </c>
      <c r="R64" s="180" t="s">
        <v>696</v>
      </c>
      <c r="S64" s="180" t="s">
        <v>696</v>
      </c>
      <c r="T64" s="180" t="s">
        <v>694</v>
      </c>
      <c r="U64" s="341" t="s">
        <v>695</v>
      </c>
      <c r="V64" s="556"/>
      <c r="W64" s="556"/>
      <c r="X64" s="320"/>
      <c r="Y64" s="180" t="s">
        <v>716</v>
      </c>
    </row>
    <row r="65" spans="2:25" ht="15.95" customHeight="1" x14ac:dyDescent="0.15">
      <c r="B65" s="294"/>
      <c r="C65" s="341" t="s">
        <v>761</v>
      </c>
      <c r="D65" s="320"/>
      <c r="E65" s="133">
        <v>1</v>
      </c>
      <c r="F65" s="246">
        <v>90.5</v>
      </c>
      <c r="G65" s="180" t="s">
        <v>700</v>
      </c>
      <c r="H65" s="180" t="s">
        <v>701</v>
      </c>
      <c r="I65" s="180" t="s">
        <v>689</v>
      </c>
      <c r="J65" s="341" t="s">
        <v>689</v>
      </c>
      <c r="K65" s="556"/>
      <c r="L65" s="320"/>
      <c r="M65" s="180" t="s">
        <v>762</v>
      </c>
      <c r="N65" s="180" t="s">
        <v>691</v>
      </c>
      <c r="O65" s="180" t="s">
        <v>693</v>
      </c>
      <c r="P65" s="180"/>
      <c r="Q65" s="180" t="s">
        <v>452</v>
      </c>
      <c r="R65" s="180" t="s">
        <v>696</v>
      </c>
      <c r="S65" s="180" t="s">
        <v>696</v>
      </c>
      <c r="T65" s="180" t="s">
        <v>694</v>
      </c>
      <c r="U65" s="341" t="s">
        <v>695</v>
      </c>
      <c r="V65" s="556"/>
      <c r="W65" s="556"/>
      <c r="X65" s="320"/>
      <c r="Y65" s="180"/>
    </row>
    <row r="66" spans="2:25" ht="15.95" customHeight="1" x14ac:dyDescent="0.15">
      <c r="B66" s="294"/>
      <c r="C66" s="341" t="s">
        <v>761</v>
      </c>
      <c r="D66" s="320"/>
      <c r="E66" s="133">
        <v>2</v>
      </c>
      <c r="F66" s="246">
        <v>97.5</v>
      </c>
      <c r="G66" s="180" t="s">
        <v>700</v>
      </c>
      <c r="H66" s="180" t="s">
        <v>701</v>
      </c>
      <c r="I66" s="180" t="s">
        <v>689</v>
      </c>
      <c r="J66" s="341" t="s">
        <v>689</v>
      </c>
      <c r="K66" s="556"/>
      <c r="L66" s="320"/>
      <c r="M66" s="180" t="s">
        <v>763</v>
      </c>
      <c r="N66" s="180" t="s">
        <v>691</v>
      </c>
      <c r="O66" s="180" t="s">
        <v>691</v>
      </c>
      <c r="P66" s="180"/>
      <c r="Q66" s="180" t="s">
        <v>452</v>
      </c>
      <c r="R66" s="180" t="s">
        <v>696</v>
      </c>
      <c r="S66" s="180" t="s">
        <v>696</v>
      </c>
      <c r="T66" s="180" t="s">
        <v>694</v>
      </c>
      <c r="U66" s="341" t="s">
        <v>695</v>
      </c>
      <c r="V66" s="556"/>
      <c r="W66" s="556"/>
      <c r="X66" s="320"/>
      <c r="Y66" s="180"/>
    </row>
    <row r="67" spans="2:25" ht="15.95" customHeight="1" x14ac:dyDescent="0.15">
      <c r="B67" s="294"/>
      <c r="C67" s="341" t="s">
        <v>761</v>
      </c>
      <c r="D67" s="320"/>
      <c r="E67" s="133">
        <v>3</v>
      </c>
      <c r="F67" s="246">
        <v>99.3</v>
      </c>
      <c r="G67" s="180" t="s">
        <v>700</v>
      </c>
      <c r="H67" s="180" t="s">
        <v>727</v>
      </c>
      <c r="I67" s="180" t="s">
        <v>689</v>
      </c>
      <c r="J67" s="341" t="s">
        <v>689</v>
      </c>
      <c r="K67" s="556"/>
      <c r="L67" s="320"/>
      <c r="M67" s="180" t="s">
        <v>764</v>
      </c>
      <c r="N67" s="180" t="s">
        <v>691</v>
      </c>
      <c r="O67" s="180" t="s">
        <v>691</v>
      </c>
      <c r="P67" s="180"/>
      <c r="Q67" s="180" t="s">
        <v>452</v>
      </c>
      <c r="R67" s="180" t="s">
        <v>696</v>
      </c>
      <c r="S67" s="180" t="s">
        <v>696</v>
      </c>
      <c r="T67" s="180" t="s">
        <v>694</v>
      </c>
      <c r="U67" s="267" t="s">
        <v>695</v>
      </c>
      <c r="V67" s="555"/>
      <c r="W67" s="555"/>
      <c r="X67" s="555"/>
      <c r="Y67" s="180"/>
    </row>
    <row r="68" spans="2:25" ht="15.95" customHeight="1" x14ac:dyDescent="0.15">
      <c r="B68" s="294"/>
      <c r="C68" s="341" t="s">
        <v>761</v>
      </c>
      <c r="D68" s="320"/>
      <c r="E68" s="133">
        <v>4</v>
      </c>
      <c r="F68" s="246">
        <v>95.5</v>
      </c>
      <c r="G68" s="180" t="s">
        <v>700</v>
      </c>
      <c r="H68" s="180" t="s">
        <v>728</v>
      </c>
      <c r="I68" s="180" t="s">
        <v>689</v>
      </c>
      <c r="J68" s="267" t="s">
        <v>689</v>
      </c>
      <c r="K68" s="267"/>
      <c r="L68" s="267"/>
      <c r="M68" s="180" t="s">
        <v>765</v>
      </c>
      <c r="N68" s="180" t="s">
        <v>691</v>
      </c>
      <c r="O68" s="180" t="s">
        <v>693</v>
      </c>
      <c r="P68" s="180"/>
      <c r="Q68" s="180" t="s">
        <v>443</v>
      </c>
      <c r="R68" s="180" t="s">
        <v>696</v>
      </c>
      <c r="S68" s="180" t="s">
        <v>707</v>
      </c>
      <c r="T68" s="180" t="s">
        <v>731</v>
      </c>
      <c r="U68" s="267" t="s">
        <v>732</v>
      </c>
      <c r="V68" s="555"/>
      <c r="W68" s="555"/>
      <c r="X68" s="555"/>
      <c r="Y68" s="180" t="s">
        <v>733</v>
      </c>
    </row>
    <row r="69" spans="2:25" ht="15.95" customHeight="1" x14ac:dyDescent="0.15">
      <c r="B69" s="294"/>
      <c r="C69" s="341" t="s">
        <v>761</v>
      </c>
      <c r="D69" s="320"/>
      <c r="E69" s="133">
        <v>5</v>
      </c>
      <c r="F69" s="246">
        <v>99.3</v>
      </c>
      <c r="G69" s="180" t="s">
        <v>700</v>
      </c>
      <c r="H69" s="180" t="s">
        <v>744</v>
      </c>
      <c r="I69" s="180" t="s">
        <v>689</v>
      </c>
      <c r="J69" s="267" t="s">
        <v>689</v>
      </c>
      <c r="K69" s="267"/>
      <c r="L69" s="267"/>
      <c r="M69" s="180" t="s">
        <v>766</v>
      </c>
      <c r="N69" s="180" t="s">
        <v>691</v>
      </c>
      <c r="O69" s="180" t="s">
        <v>691</v>
      </c>
      <c r="P69" s="180"/>
      <c r="Q69" s="180" t="s">
        <v>452</v>
      </c>
      <c r="R69" s="180" t="s">
        <v>696</v>
      </c>
      <c r="S69" s="180" t="s">
        <v>696</v>
      </c>
      <c r="T69" s="180" t="s">
        <v>694</v>
      </c>
      <c r="U69" s="267" t="s">
        <v>695</v>
      </c>
      <c r="V69" s="555"/>
      <c r="W69" s="555"/>
      <c r="X69" s="555"/>
      <c r="Y69" s="180"/>
    </row>
    <row r="70" spans="2:25" ht="15.95" customHeight="1" x14ac:dyDescent="0.15">
      <c r="B70" s="294"/>
      <c r="C70" s="341" t="s">
        <v>761</v>
      </c>
      <c r="D70" s="320"/>
      <c r="E70" s="133">
        <v>6</v>
      </c>
      <c r="F70" s="246">
        <v>92.5</v>
      </c>
      <c r="G70" s="180" t="s">
        <v>700</v>
      </c>
      <c r="H70" s="180" t="s">
        <v>712</v>
      </c>
      <c r="I70" s="180" t="s">
        <v>689</v>
      </c>
      <c r="J70" s="267" t="s">
        <v>689</v>
      </c>
      <c r="K70" s="267"/>
      <c r="L70" s="267"/>
      <c r="M70" s="180" t="s">
        <v>767</v>
      </c>
      <c r="N70" s="180" t="s">
        <v>691</v>
      </c>
      <c r="O70" s="180" t="s">
        <v>693</v>
      </c>
      <c r="P70" s="180"/>
      <c r="Q70" s="180" t="s">
        <v>452</v>
      </c>
      <c r="R70" s="180" t="s">
        <v>696</v>
      </c>
      <c r="S70" s="180" t="s">
        <v>696</v>
      </c>
      <c r="T70" s="180" t="s">
        <v>694</v>
      </c>
      <c r="U70" s="267" t="s">
        <v>695</v>
      </c>
      <c r="V70" s="555"/>
      <c r="W70" s="555"/>
      <c r="X70" s="555"/>
      <c r="Y70" s="180"/>
    </row>
    <row r="71" spans="2:25" ht="15.95" customHeight="1" x14ac:dyDescent="0.15">
      <c r="B71" s="294"/>
      <c r="C71" s="341" t="s">
        <v>768</v>
      </c>
      <c r="D71" s="320"/>
      <c r="E71" s="133">
        <v>1</v>
      </c>
      <c r="F71" s="246">
        <v>101.5</v>
      </c>
      <c r="G71" s="180" t="s">
        <v>700</v>
      </c>
      <c r="H71" s="180" t="s">
        <v>701</v>
      </c>
      <c r="I71" s="180" t="s">
        <v>689</v>
      </c>
      <c r="J71" s="267" t="s">
        <v>689</v>
      </c>
      <c r="K71" s="267"/>
      <c r="L71" s="267"/>
      <c r="M71" s="180" t="s">
        <v>769</v>
      </c>
      <c r="N71" s="180" t="s">
        <v>691</v>
      </c>
      <c r="O71" s="180" t="s">
        <v>693</v>
      </c>
      <c r="P71" s="180"/>
      <c r="Q71" s="180" t="s">
        <v>452</v>
      </c>
      <c r="R71" s="180" t="s">
        <v>696</v>
      </c>
      <c r="S71" s="180" t="s">
        <v>696</v>
      </c>
      <c r="T71" s="180" t="s">
        <v>694</v>
      </c>
      <c r="U71" s="267" t="s">
        <v>695</v>
      </c>
      <c r="V71" s="555"/>
      <c r="W71" s="555"/>
      <c r="X71" s="555"/>
      <c r="Y71" s="180"/>
    </row>
    <row r="72" spans="2:25" ht="15.95" customHeight="1" x14ac:dyDescent="0.15">
      <c r="B72" s="294"/>
      <c r="C72" s="341" t="s">
        <v>768</v>
      </c>
      <c r="D72" s="320"/>
      <c r="E72" s="133">
        <v>2</v>
      </c>
      <c r="F72" s="246">
        <v>102</v>
      </c>
      <c r="G72" s="180" t="s">
        <v>700</v>
      </c>
      <c r="H72" s="180" t="s">
        <v>701</v>
      </c>
      <c r="I72" s="180" t="s">
        <v>689</v>
      </c>
      <c r="J72" s="267" t="s">
        <v>689</v>
      </c>
      <c r="K72" s="267"/>
      <c r="L72" s="267"/>
      <c r="M72" s="180" t="s">
        <v>725</v>
      </c>
      <c r="N72" s="180" t="s">
        <v>691</v>
      </c>
      <c r="O72" s="180" t="s">
        <v>693</v>
      </c>
      <c r="P72" s="180"/>
      <c r="Q72" s="180" t="s">
        <v>452</v>
      </c>
      <c r="R72" s="180" t="s">
        <v>696</v>
      </c>
      <c r="S72" s="180" t="s">
        <v>696</v>
      </c>
      <c r="T72" s="180" t="s">
        <v>694</v>
      </c>
      <c r="U72" s="267" t="s">
        <v>695</v>
      </c>
      <c r="V72" s="555"/>
      <c r="W72" s="555"/>
      <c r="X72" s="555"/>
      <c r="Y72" s="180"/>
    </row>
    <row r="73" spans="2:25" ht="15.95" customHeight="1" x14ac:dyDescent="0.15">
      <c r="B73" s="294"/>
      <c r="C73" s="341" t="s">
        <v>768</v>
      </c>
      <c r="D73" s="320"/>
      <c r="E73" s="133">
        <v>3</v>
      </c>
      <c r="F73" s="246">
        <v>104.5</v>
      </c>
      <c r="G73" s="180" t="s">
        <v>700</v>
      </c>
      <c r="H73" s="180" t="s">
        <v>728</v>
      </c>
      <c r="I73" s="180" t="s">
        <v>689</v>
      </c>
      <c r="J73" s="267" t="s">
        <v>689</v>
      </c>
      <c r="K73" s="267"/>
      <c r="L73" s="267"/>
      <c r="M73" s="180" t="s">
        <v>770</v>
      </c>
      <c r="N73" s="180" t="s">
        <v>691</v>
      </c>
      <c r="O73" s="180" t="s">
        <v>692</v>
      </c>
      <c r="P73" s="180"/>
      <c r="Q73" s="180" t="s">
        <v>443</v>
      </c>
      <c r="R73" s="180" t="s">
        <v>696</v>
      </c>
      <c r="S73" s="180" t="s">
        <v>707</v>
      </c>
      <c r="T73" s="180" t="s">
        <v>731</v>
      </c>
      <c r="U73" s="267" t="s">
        <v>732</v>
      </c>
      <c r="V73" s="555"/>
      <c r="W73" s="555"/>
      <c r="X73" s="555"/>
      <c r="Y73" s="180" t="s">
        <v>733</v>
      </c>
    </row>
    <row r="74" spans="2:25" ht="15.95" customHeight="1" x14ac:dyDescent="0.15">
      <c r="B74" s="294"/>
      <c r="C74" s="341" t="s">
        <v>768</v>
      </c>
      <c r="D74" s="320"/>
      <c r="E74" s="133">
        <v>4</v>
      </c>
      <c r="F74" s="246">
        <v>108.2</v>
      </c>
      <c r="G74" s="180" t="s">
        <v>700</v>
      </c>
      <c r="H74" s="180" t="s">
        <v>727</v>
      </c>
      <c r="I74" s="180" t="s">
        <v>689</v>
      </c>
      <c r="J74" s="267" t="s">
        <v>689</v>
      </c>
      <c r="K74" s="267"/>
      <c r="L74" s="267"/>
      <c r="M74" s="180" t="s">
        <v>771</v>
      </c>
      <c r="N74" s="180" t="s">
        <v>691</v>
      </c>
      <c r="O74" s="180" t="s">
        <v>693</v>
      </c>
      <c r="P74" s="180"/>
      <c r="Q74" s="180" t="s">
        <v>452</v>
      </c>
      <c r="R74" s="180" t="s">
        <v>696</v>
      </c>
      <c r="S74" s="180" t="s">
        <v>696</v>
      </c>
      <c r="T74" s="180" t="s">
        <v>694</v>
      </c>
      <c r="U74" s="267" t="s">
        <v>695</v>
      </c>
      <c r="V74" s="555"/>
      <c r="W74" s="555"/>
      <c r="X74" s="555"/>
      <c r="Y74" s="180"/>
    </row>
    <row r="75" spans="2:25" ht="15.95" customHeight="1" x14ac:dyDescent="0.15">
      <c r="B75" s="294"/>
      <c r="C75" s="341" t="s">
        <v>772</v>
      </c>
      <c r="D75" s="320"/>
      <c r="E75" s="133">
        <v>1</v>
      </c>
      <c r="F75" s="246">
        <v>117.1</v>
      </c>
      <c r="G75" s="180" t="s">
        <v>700</v>
      </c>
      <c r="H75" s="180" t="s">
        <v>727</v>
      </c>
      <c r="I75" s="180" t="s">
        <v>689</v>
      </c>
      <c r="J75" s="267" t="s">
        <v>689</v>
      </c>
      <c r="K75" s="267"/>
      <c r="L75" s="267"/>
      <c r="M75" s="180" t="s">
        <v>773</v>
      </c>
      <c r="N75" s="180" t="s">
        <v>691</v>
      </c>
      <c r="O75" s="180" t="s">
        <v>693</v>
      </c>
      <c r="P75" s="180"/>
      <c r="Q75" s="180" t="s">
        <v>452</v>
      </c>
      <c r="R75" s="180" t="s">
        <v>696</v>
      </c>
      <c r="S75" s="180" t="s">
        <v>696</v>
      </c>
      <c r="T75" s="180" t="s">
        <v>694</v>
      </c>
      <c r="U75" s="267" t="s">
        <v>695</v>
      </c>
      <c r="V75" s="555"/>
      <c r="W75" s="555"/>
      <c r="X75" s="555"/>
      <c r="Y75" s="180"/>
    </row>
    <row r="76" spans="2:25" ht="15.95" customHeight="1" x14ac:dyDescent="0.15">
      <c r="B76" s="294"/>
      <c r="C76" s="341" t="s">
        <v>772</v>
      </c>
      <c r="D76" s="320"/>
      <c r="E76" s="133">
        <v>2</v>
      </c>
      <c r="F76" s="246">
        <v>109</v>
      </c>
      <c r="G76" s="180" t="s">
        <v>700</v>
      </c>
      <c r="H76" s="180" t="s">
        <v>701</v>
      </c>
      <c r="I76" s="180" t="s">
        <v>689</v>
      </c>
      <c r="J76" s="267" t="s">
        <v>689</v>
      </c>
      <c r="K76" s="267"/>
      <c r="L76" s="267"/>
      <c r="M76" s="180" t="s">
        <v>774</v>
      </c>
      <c r="N76" s="180" t="s">
        <v>691</v>
      </c>
      <c r="O76" s="180" t="s">
        <v>692</v>
      </c>
      <c r="P76" s="180"/>
      <c r="Q76" s="180" t="s">
        <v>443</v>
      </c>
      <c r="R76" s="180" t="s">
        <v>696</v>
      </c>
      <c r="S76" s="180" t="s">
        <v>707</v>
      </c>
      <c r="T76" s="180" t="s">
        <v>731</v>
      </c>
      <c r="U76" s="267" t="s">
        <v>732</v>
      </c>
      <c r="V76" s="555"/>
      <c r="W76" s="555"/>
      <c r="X76" s="555"/>
      <c r="Y76" s="180" t="s">
        <v>733</v>
      </c>
    </row>
    <row r="77" spans="2:25" ht="15.95" customHeight="1" x14ac:dyDescent="0.15">
      <c r="B77" s="294"/>
      <c r="C77" s="341" t="s">
        <v>772</v>
      </c>
      <c r="D77" s="320"/>
      <c r="E77" s="133">
        <v>3</v>
      </c>
      <c r="F77" s="246">
        <v>114.5</v>
      </c>
      <c r="G77" s="180" t="s">
        <v>700</v>
      </c>
      <c r="H77" s="180" t="s">
        <v>701</v>
      </c>
      <c r="I77" s="180" t="s">
        <v>702</v>
      </c>
      <c r="J77" s="267" t="s">
        <v>708</v>
      </c>
      <c r="K77" s="267"/>
      <c r="L77" s="267"/>
      <c r="M77" s="180" t="s">
        <v>1164</v>
      </c>
      <c r="N77" s="180" t="s">
        <v>691</v>
      </c>
      <c r="O77" s="180" t="s">
        <v>692</v>
      </c>
      <c r="P77" s="180"/>
      <c r="Q77" s="180" t="s">
        <v>452</v>
      </c>
      <c r="R77" s="180" t="s">
        <v>696</v>
      </c>
      <c r="S77" s="180" t="s">
        <v>696</v>
      </c>
      <c r="T77" s="180" t="s">
        <v>694</v>
      </c>
      <c r="U77" s="267" t="s">
        <v>695</v>
      </c>
      <c r="V77" s="555"/>
      <c r="W77" s="555"/>
      <c r="X77" s="555"/>
      <c r="Y77" s="180" t="s">
        <v>775</v>
      </c>
    </row>
    <row r="78" spans="2:25" ht="15.95" customHeight="1" x14ac:dyDescent="0.15">
      <c r="B78" s="294"/>
      <c r="C78" s="341" t="s">
        <v>772</v>
      </c>
      <c r="D78" s="320"/>
      <c r="E78" s="133">
        <v>4</v>
      </c>
      <c r="F78" s="246">
        <v>114.5</v>
      </c>
      <c r="G78" s="180" t="s">
        <v>700</v>
      </c>
      <c r="H78" s="180" t="s">
        <v>701</v>
      </c>
      <c r="I78" s="180" t="s">
        <v>689</v>
      </c>
      <c r="J78" s="267" t="s">
        <v>689</v>
      </c>
      <c r="K78" s="267"/>
      <c r="L78" s="267"/>
      <c r="M78" s="180" t="s">
        <v>776</v>
      </c>
      <c r="N78" s="180" t="s">
        <v>691</v>
      </c>
      <c r="O78" s="180" t="s">
        <v>691</v>
      </c>
      <c r="P78" s="180"/>
      <c r="Q78" s="180" t="s">
        <v>452</v>
      </c>
      <c r="R78" s="180" t="s">
        <v>696</v>
      </c>
      <c r="S78" s="180" t="s">
        <v>696</v>
      </c>
      <c r="T78" s="180" t="s">
        <v>694</v>
      </c>
      <c r="U78" s="267" t="s">
        <v>695</v>
      </c>
      <c r="V78" s="555"/>
      <c r="W78" s="555"/>
      <c r="X78" s="555"/>
      <c r="Y78" s="180"/>
    </row>
    <row r="79" spans="2:25" ht="15.95" customHeight="1" x14ac:dyDescent="0.15">
      <c r="B79" s="294"/>
      <c r="C79" s="341" t="s">
        <v>772</v>
      </c>
      <c r="D79" s="320"/>
      <c r="E79" s="133">
        <v>5</v>
      </c>
      <c r="F79" s="246">
        <v>117.1</v>
      </c>
      <c r="G79" s="180" t="s">
        <v>700</v>
      </c>
      <c r="H79" s="180" t="s">
        <v>744</v>
      </c>
      <c r="I79" s="180" t="s">
        <v>689</v>
      </c>
      <c r="J79" s="267" t="s">
        <v>689</v>
      </c>
      <c r="K79" s="267"/>
      <c r="L79" s="267"/>
      <c r="M79" s="180" t="s">
        <v>1163</v>
      </c>
      <c r="N79" s="180" t="s">
        <v>691</v>
      </c>
      <c r="O79" s="180" t="s">
        <v>693</v>
      </c>
      <c r="P79" s="180"/>
      <c r="Q79" s="180" t="s">
        <v>452</v>
      </c>
      <c r="R79" s="180" t="s">
        <v>696</v>
      </c>
      <c r="S79" s="180" t="s">
        <v>696</v>
      </c>
      <c r="T79" s="180" t="s">
        <v>694</v>
      </c>
      <c r="U79" s="267" t="s">
        <v>695</v>
      </c>
      <c r="V79" s="555"/>
      <c r="W79" s="555"/>
      <c r="X79" s="555"/>
      <c r="Y79" s="180" t="s">
        <v>716</v>
      </c>
    </row>
    <row r="80" spans="2:25" ht="15.95" customHeight="1" x14ac:dyDescent="0.15">
      <c r="B80" s="294"/>
      <c r="C80" s="341" t="s">
        <v>772</v>
      </c>
      <c r="D80" s="320"/>
      <c r="E80" s="133">
        <v>6</v>
      </c>
      <c r="F80" s="246">
        <v>108.2</v>
      </c>
      <c r="G80" s="180" t="s">
        <v>700</v>
      </c>
      <c r="H80" s="180" t="s">
        <v>744</v>
      </c>
      <c r="I80" s="180" t="s">
        <v>689</v>
      </c>
      <c r="J80" s="267" t="s">
        <v>689</v>
      </c>
      <c r="K80" s="267"/>
      <c r="L80" s="267"/>
      <c r="M80" s="180" t="s">
        <v>757</v>
      </c>
      <c r="N80" s="180" t="s">
        <v>691</v>
      </c>
      <c r="O80" s="180" t="s">
        <v>691</v>
      </c>
      <c r="P80" s="180"/>
      <c r="Q80" s="180" t="s">
        <v>452</v>
      </c>
      <c r="R80" s="180" t="s">
        <v>696</v>
      </c>
      <c r="S80" s="180" t="s">
        <v>696</v>
      </c>
      <c r="T80" s="180" t="s">
        <v>694</v>
      </c>
      <c r="U80" s="267" t="s">
        <v>695</v>
      </c>
      <c r="V80" s="555"/>
      <c r="W80" s="555"/>
      <c r="X80" s="555"/>
      <c r="Y80" s="180"/>
    </row>
    <row r="81" spans="2:25" ht="15.95" customHeight="1" x14ac:dyDescent="0.15">
      <c r="B81" s="294"/>
      <c r="C81" s="341" t="s">
        <v>772</v>
      </c>
      <c r="D81" s="320"/>
      <c r="E81" s="133">
        <v>7</v>
      </c>
      <c r="F81" s="246">
        <v>114</v>
      </c>
      <c r="G81" s="180" t="s">
        <v>700</v>
      </c>
      <c r="H81" s="180" t="s">
        <v>712</v>
      </c>
      <c r="I81" s="180" t="s">
        <v>689</v>
      </c>
      <c r="J81" s="267" t="s">
        <v>689</v>
      </c>
      <c r="K81" s="267"/>
      <c r="L81" s="267"/>
      <c r="M81" s="180" t="s">
        <v>777</v>
      </c>
      <c r="N81" s="180" t="s">
        <v>691</v>
      </c>
      <c r="O81" s="180" t="s">
        <v>693</v>
      </c>
      <c r="P81" s="180"/>
      <c r="Q81" s="180" t="s">
        <v>452</v>
      </c>
      <c r="R81" s="180" t="s">
        <v>696</v>
      </c>
      <c r="S81" s="180" t="s">
        <v>696</v>
      </c>
      <c r="T81" s="180" t="s">
        <v>694</v>
      </c>
      <c r="U81" s="267" t="s">
        <v>695</v>
      </c>
      <c r="V81" s="555"/>
      <c r="W81" s="555"/>
      <c r="X81" s="555"/>
      <c r="Y81" s="180"/>
    </row>
    <row r="82" spans="2:25" ht="15.95" customHeight="1" x14ac:dyDescent="0.15">
      <c r="B82" s="294"/>
      <c r="C82" s="341" t="s">
        <v>778</v>
      </c>
      <c r="D82" s="320"/>
      <c r="E82" s="133">
        <v>1</v>
      </c>
      <c r="F82" s="246">
        <v>126.1</v>
      </c>
      <c r="G82" s="180" t="s">
        <v>700</v>
      </c>
      <c r="H82" s="180" t="s">
        <v>727</v>
      </c>
      <c r="I82" s="180" t="s">
        <v>689</v>
      </c>
      <c r="J82" s="267" t="s">
        <v>689</v>
      </c>
      <c r="K82" s="267"/>
      <c r="L82" s="267"/>
      <c r="M82" s="180" t="s">
        <v>713</v>
      </c>
      <c r="N82" s="180" t="s">
        <v>691</v>
      </c>
      <c r="O82" s="180" t="s">
        <v>693</v>
      </c>
      <c r="P82" s="180"/>
      <c r="Q82" s="180" t="s">
        <v>452</v>
      </c>
      <c r="R82" s="180" t="s">
        <v>696</v>
      </c>
      <c r="S82" s="180" t="s">
        <v>696</v>
      </c>
      <c r="T82" s="180" t="s">
        <v>694</v>
      </c>
      <c r="U82" s="267" t="s">
        <v>695</v>
      </c>
      <c r="V82" s="555"/>
      <c r="W82" s="555"/>
      <c r="X82" s="555"/>
      <c r="Y82" s="180"/>
    </row>
    <row r="83" spans="2:25" ht="15.95" customHeight="1" x14ac:dyDescent="0.15">
      <c r="B83" s="294"/>
      <c r="C83" s="341" t="s">
        <v>778</v>
      </c>
      <c r="D83" s="320"/>
      <c r="E83" s="133">
        <v>2</v>
      </c>
      <c r="F83" s="246">
        <v>119.5</v>
      </c>
      <c r="G83" s="180" t="s">
        <v>700</v>
      </c>
      <c r="H83" s="180" t="s">
        <v>728</v>
      </c>
      <c r="I83" s="180" t="s">
        <v>689</v>
      </c>
      <c r="J83" s="267" t="s">
        <v>689</v>
      </c>
      <c r="K83" s="267"/>
      <c r="L83" s="267"/>
      <c r="M83" s="180" t="s">
        <v>1165</v>
      </c>
      <c r="N83" s="180" t="s">
        <v>691</v>
      </c>
      <c r="O83" s="180" t="s">
        <v>693</v>
      </c>
      <c r="P83" s="180"/>
      <c r="Q83" s="180" t="s">
        <v>452</v>
      </c>
      <c r="R83" s="180" t="s">
        <v>696</v>
      </c>
      <c r="S83" s="180" t="s">
        <v>696</v>
      </c>
      <c r="T83" s="180" t="s">
        <v>694</v>
      </c>
      <c r="U83" s="267" t="s">
        <v>695</v>
      </c>
      <c r="V83" s="555"/>
      <c r="W83" s="555"/>
      <c r="X83" s="555"/>
      <c r="Y83" s="180" t="s">
        <v>716</v>
      </c>
    </row>
    <row r="84" spans="2:25" ht="15.95" customHeight="1" x14ac:dyDescent="0.15">
      <c r="B84" s="294"/>
      <c r="C84" s="341" t="s">
        <v>778</v>
      </c>
      <c r="D84" s="320"/>
      <c r="E84" s="133">
        <v>3</v>
      </c>
      <c r="F84" s="246">
        <v>126.1</v>
      </c>
      <c r="G84" s="180" t="s">
        <v>700</v>
      </c>
      <c r="H84" s="180" t="s">
        <v>744</v>
      </c>
      <c r="I84" s="180" t="s">
        <v>689</v>
      </c>
      <c r="J84" s="267" t="s">
        <v>689</v>
      </c>
      <c r="K84" s="267"/>
      <c r="L84" s="267"/>
      <c r="M84" s="180" t="s">
        <v>779</v>
      </c>
      <c r="N84" s="180" t="s">
        <v>691</v>
      </c>
      <c r="O84" s="180" t="s">
        <v>693</v>
      </c>
      <c r="P84" s="180"/>
      <c r="Q84" s="180" t="s">
        <v>452</v>
      </c>
      <c r="R84" s="180" t="s">
        <v>696</v>
      </c>
      <c r="S84" s="180" t="s">
        <v>696</v>
      </c>
      <c r="T84" s="180" t="s">
        <v>694</v>
      </c>
      <c r="U84" s="267" t="s">
        <v>695</v>
      </c>
      <c r="V84" s="555"/>
      <c r="W84" s="555"/>
      <c r="X84" s="555"/>
      <c r="Y84" s="180"/>
    </row>
    <row r="85" spans="2:25" ht="15.95" customHeight="1" x14ac:dyDescent="0.15">
      <c r="B85" s="294"/>
      <c r="C85" s="341" t="s">
        <v>780</v>
      </c>
      <c r="D85" s="320"/>
      <c r="E85" s="133">
        <v>1</v>
      </c>
      <c r="F85" s="246">
        <v>135.1</v>
      </c>
      <c r="G85" s="180" t="s">
        <v>700</v>
      </c>
      <c r="H85" s="180" t="s">
        <v>727</v>
      </c>
      <c r="I85" s="180" t="s">
        <v>689</v>
      </c>
      <c r="J85" s="267" t="s">
        <v>689</v>
      </c>
      <c r="K85" s="267"/>
      <c r="L85" s="267"/>
      <c r="M85" s="180" t="s">
        <v>1166</v>
      </c>
      <c r="N85" s="180" t="s">
        <v>691</v>
      </c>
      <c r="O85" s="180" t="s">
        <v>693</v>
      </c>
      <c r="P85" s="180"/>
      <c r="Q85" s="180" t="s">
        <v>452</v>
      </c>
      <c r="R85" s="180" t="s">
        <v>696</v>
      </c>
      <c r="S85" s="180" t="s">
        <v>696</v>
      </c>
      <c r="T85" s="180" t="s">
        <v>694</v>
      </c>
      <c r="U85" s="267" t="s">
        <v>695</v>
      </c>
      <c r="V85" s="555"/>
      <c r="W85" s="555"/>
      <c r="X85" s="555"/>
      <c r="Y85" s="180" t="s">
        <v>716</v>
      </c>
    </row>
    <row r="86" spans="2:25" ht="15.95" customHeight="1" x14ac:dyDescent="0.15">
      <c r="B86" s="294"/>
      <c r="C86" s="341" t="s">
        <v>780</v>
      </c>
      <c r="D86" s="320"/>
      <c r="E86" s="133">
        <v>2</v>
      </c>
      <c r="F86" s="246">
        <v>131</v>
      </c>
      <c r="G86" s="180" t="s">
        <v>700</v>
      </c>
      <c r="H86" s="180" t="s">
        <v>701</v>
      </c>
      <c r="I86" s="180" t="s">
        <v>689</v>
      </c>
      <c r="J86" s="267" t="s">
        <v>689</v>
      </c>
      <c r="K86" s="267"/>
      <c r="L86" s="267"/>
      <c r="M86" s="180" t="s">
        <v>1167</v>
      </c>
      <c r="N86" s="180" t="s">
        <v>691</v>
      </c>
      <c r="O86" s="180" t="s">
        <v>693</v>
      </c>
      <c r="P86" s="180"/>
      <c r="Q86" s="180" t="s">
        <v>452</v>
      </c>
      <c r="R86" s="180" t="s">
        <v>696</v>
      </c>
      <c r="S86" s="180" t="s">
        <v>696</v>
      </c>
      <c r="T86" s="180" t="s">
        <v>694</v>
      </c>
      <c r="U86" s="267" t="s">
        <v>695</v>
      </c>
      <c r="V86" s="555"/>
      <c r="W86" s="555"/>
      <c r="X86" s="555"/>
      <c r="Y86" s="180" t="s">
        <v>716</v>
      </c>
    </row>
    <row r="87" spans="2:25" ht="15.95" customHeight="1" x14ac:dyDescent="0.15">
      <c r="B87" s="294"/>
      <c r="C87" s="341" t="s">
        <v>780</v>
      </c>
      <c r="D87" s="320"/>
      <c r="E87" s="133">
        <v>3</v>
      </c>
      <c r="F87" s="246">
        <v>130</v>
      </c>
      <c r="G87" s="180" t="s">
        <v>700</v>
      </c>
      <c r="H87" s="180" t="s">
        <v>701</v>
      </c>
      <c r="I87" s="180" t="s">
        <v>689</v>
      </c>
      <c r="J87" s="267" t="s">
        <v>689</v>
      </c>
      <c r="K87" s="267"/>
      <c r="L87" s="267"/>
      <c r="M87" s="180" t="s">
        <v>781</v>
      </c>
      <c r="N87" s="180" t="s">
        <v>691</v>
      </c>
      <c r="O87" s="180" t="s">
        <v>691</v>
      </c>
      <c r="P87" s="180"/>
      <c r="Q87" s="180" t="s">
        <v>452</v>
      </c>
      <c r="R87" s="180" t="s">
        <v>696</v>
      </c>
      <c r="S87" s="180" t="s">
        <v>696</v>
      </c>
      <c r="T87" s="180" t="s">
        <v>694</v>
      </c>
      <c r="U87" s="267" t="s">
        <v>695</v>
      </c>
      <c r="V87" s="555"/>
      <c r="W87" s="555"/>
      <c r="X87" s="555"/>
      <c r="Y87" s="180"/>
    </row>
    <row r="88" spans="2:25" ht="15.95" customHeight="1" x14ac:dyDescent="0.15">
      <c r="B88" s="294"/>
      <c r="C88" s="341" t="s">
        <v>780</v>
      </c>
      <c r="D88" s="320"/>
      <c r="E88" s="133">
        <v>4</v>
      </c>
      <c r="F88" s="246">
        <v>135.1</v>
      </c>
      <c r="G88" s="180" t="s">
        <v>700</v>
      </c>
      <c r="H88" s="180" t="s">
        <v>744</v>
      </c>
      <c r="I88" s="180" t="s">
        <v>702</v>
      </c>
      <c r="J88" s="267" t="s">
        <v>703</v>
      </c>
      <c r="K88" s="267"/>
      <c r="L88" s="267"/>
      <c r="M88" s="180" t="s">
        <v>691</v>
      </c>
      <c r="N88" s="180" t="s">
        <v>782</v>
      </c>
      <c r="O88" s="180" t="s">
        <v>718</v>
      </c>
      <c r="P88" s="180"/>
      <c r="Q88" s="180" t="s">
        <v>435</v>
      </c>
      <c r="R88" s="180" t="s">
        <v>696</v>
      </c>
      <c r="S88" s="180" t="s">
        <v>696</v>
      </c>
      <c r="T88" s="180" t="s">
        <v>705</v>
      </c>
      <c r="U88" s="267" t="s">
        <v>719</v>
      </c>
      <c r="V88" s="555"/>
      <c r="W88" s="555"/>
      <c r="X88" s="555"/>
      <c r="Y88" s="180"/>
    </row>
    <row r="89" spans="2:25" ht="15.95" customHeight="1" x14ac:dyDescent="0.15">
      <c r="B89" s="345"/>
      <c r="C89" s="341" t="s">
        <v>780</v>
      </c>
      <c r="D89" s="320"/>
      <c r="E89" s="133">
        <v>5</v>
      </c>
      <c r="F89" s="246">
        <v>134</v>
      </c>
      <c r="G89" s="180" t="s">
        <v>700</v>
      </c>
      <c r="H89" s="180" t="s">
        <v>712</v>
      </c>
      <c r="I89" s="180" t="s">
        <v>689</v>
      </c>
      <c r="J89" s="267" t="s">
        <v>689</v>
      </c>
      <c r="K89" s="267"/>
      <c r="L89" s="267"/>
      <c r="M89" s="180" t="s">
        <v>774</v>
      </c>
      <c r="N89" s="180" t="s">
        <v>691</v>
      </c>
      <c r="O89" s="180" t="s">
        <v>693</v>
      </c>
      <c r="P89" s="180"/>
      <c r="Q89" s="180" t="s">
        <v>452</v>
      </c>
      <c r="R89" s="180" t="s">
        <v>696</v>
      </c>
      <c r="S89" s="180" t="s">
        <v>696</v>
      </c>
      <c r="T89" s="180" t="s">
        <v>694</v>
      </c>
      <c r="U89" s="267" t="s">
        <v>695</v>
      </c>
      <c r="V89" s="555"/>
      <c r="W89" s="555"/>
      <c r="X89" s="555"/>
      <c r="Y89" s="180"/>
    </row>
    <row r="90" spans="2:25" ht="15.95" customHeight="1" x14ac:dyDescent="0.15">
      <c r="B90" s="20"/>
      <c r="C90" s="1" t="s">
        <v>250</v>
      </c>
      <c r="D90" s="5"/>
      <c r="F90" s="5"/>
      <c r="G90" s="18"/>
      <c r="H90" s="18"/>
      <c r="I90" s="18"/>
      <c r="J90" s="18"/>
      <c r="K90" s="18"/>
      <c r="L90" s="18"/>
      <c r="M90" s="18"/>
      <c r="N90" s="18"/>
      <c r="O90" s="18"/>
      <c r="P90" s="19"/>
      <c r="Q90" s="29"/>
      <c r="R90" s="5"/>
      <c r="S90" s="5"/>
      <c r="T90" s="18"/>
      <c r="U90" s="30"/>
      <c r="V90" s="30"/>
      <c r="W90" s="30"/>
      <c r="X90" s="30"/>
      <c r="Y90" s="5"/>
    </row>
    <row r="91" spans="2:25" ht="15.95" customHeight="1" x14ac:dyDescent="0.15">
      <c r="B91" s="20"/>
      <c r="C91" s="24" t="s">
        <v>251</v>
      </c>
      <c r="D91" s="5"/>
      <c r="F91" s="5"/>
      <c r="G91" s="18"/>
      <c r="H91" s="18"/>
      <c r="I91" s="18"/>
      <c r="J91" s="18"/>
      <c r="K91" s="18"/>
      <c r="L91" s="18"/>
      <c r="M91" s="18"/>
      <c r="N91" s="18"/>
      <c r="O91" s="18"/>
      <c r="P91" s="19"/>
      <c r="Q91" s="29"/>
      <c r="R91" s="5"/>
      <c r="S91" s="5"/>
      <c r="T91" s="18"/>
      <c r="U91" s="30"/>
      <c r="V91" s="30"/>
      <c r="W91" s="30"/>
      <c r="X91" s="30"/>
      <c r="Y91" s="5"/>
    </row>
    <row r="92" spans="2:25" ht="15.95" customHeight="1" x14ac:dyDescent="0.15">
      <c r="B92" s="21"/>
      <c r="C92" s="215" t="s">
        <v>252</v>
      </c>
      <c r="D92" s="215"/>
      <c r="E92" s="215"/>
      <c r="F92" s="215"/>
      <c r="G92" s="215"/>
      <c r="H92" s="215"/>
      <c r="I92" s="215"/>
      <c r="J92" s="215"/>
      <c r="K92" s="215"/>
      <c r="L92" s="215"/>
      <c r="M92" s="215"/>
      <c r="N92" s="215"/>
      <c r="O92" s="215"/>
      <c r="P92" s="215"/>
      <c r="Q92" s="215"/>
      <c r="R92" s="215"/>
      <c r="S92" s="215"/>
      <c r="T92" s="215"/>
      <c r="U92" s="215"/>
      <c r="V92" s="215"/>
      <c r="W92" s="215"/>
      <c r="X92" s="215"/>
    </row>
    <row r="93" spans="2:25" ht="15.95" customHeight="1" x14ac:dyDescent="0.15">
      <c r="B93" s="215"/>
      <c r="C93" s="215" t="s">
        <v>253</v>
      </c>
      <c r="D93" s="215"/>
      <c r="E93" s="215"/>
      <c r="F93" s="215"/>
      <c r="G93" s="215"/>
      <c r="H93" s="215"/>
      <c r="I93" s="215"/>
      <c r="J93" s="215"/>
      <c r="K93" s="215"/>
      <c r="L93" s="215"/>
      <c r="M93" s="215"/>
      <c r="N93" s="215"/>
      <c r="O93" s="215"/>
      <c r="P93" s="215"/>
      <c r="Q93" s="215"/>
      <c r="R93" s="215"/>
      <c r="S93" s="215"/>
      <c r="T93" s="215"/>
      <c r="U93" s="215"/>
      <c r="V93" s="215"/>
      <c r="W93" s="215"/>
      <c r="X93" s="215"/>
    </row>
    <row r="94" spans="2:25" ht="15.95" customHeight="1" x14ac:dyDescent="0.15">
      <c r="B94" s="215"/>
      <c r="C94" s="215" t="s">
        <v>254</v>
      </c>
      <c r="D94" s="215"/>
      <c r="E94" s="215"/>
      <c r="F94" s="215"/>
      <c r="G94" s="215"/>
      <c r="H94" s="215"/>
      <c r="I94" s="215"/>
      <c r="J94" s="215"/>
      <c r="K94" s="215"/>
      <c r="L94" s="215"/>
      <c r="M94" s="215"/>
      <c r="N94" s="215"/>
      <c r="O94" s="215"/>
      <c r="P94" s="215"/>
      <c r="Q94" s="215"/>
      <c r="R94" s="215"/>
      <c r="S94" s="215"/>
      <c r="T94" s="215"/>
      <c r="U94" s="215"/>
      <c r="V94" s="215"/>
      <c r="W94" s="215"/>
      <c r="X94" s="215"/>
    </row>
    <row r="95" spans="2:25" ht="15.95" customHeight="1" x14ac:dyDescent="0.15">
      <c r="C95" s="3" t="s">
        <v>209</v>
      </c>
    </row>
    <row r="96" spans="2:25" ht="24.75" customHeight="1" x14ac:dyDescent="0.15">
      <c r="B96" s="581" t="s">
        <v>223</v>
      </c>
      <c r="C96" s="581"/>
      <c r="D96" s="581"/>
      <c r="E96" s="581"/>
      <c r="F96" s="582"/>
      <c r="G96" s="582"/>
      <c r="H96" s="582"/>
      <c r="I96" s="581"/>
      <c r="J96" s="581"/>
      <c r="K96" s="581"/>
      <c r="L96" s="581"/>
      <c r="M96" s="581"/>
      <c r="N96" s="581"/>
      <c r="O96" s="581"/>
      <c r="P96" s="581"/>
      <c r="Q96" s="581"/>
      <c r="R96" s="581"/>
      <c r="S96" s="581"/>
      <c r="T96" s="581"/>
      <c r="U96" s="581"/>
      <c r="V96" s="581"/>
      <c r="W96" s="581"/>
      <c r="X96" s="581"/>
      <c r="Y96" s="161"/>
    </row>
    <row r="97" spans="2:25" ht="20.100000000000001" customHeight="1" x14ac:dyDescent="0.15">
      <c r="B97" s="337" t="s">
        <v>60</v>
      </c>
      <c r="C97" s="347"/>
      <c r="D97" s="347"/>
      <c r="E97" s="347"/>
      <c r="F97" s="583" t="str">
        <f>+'様式A-1'!$D$3</f>
        <v>ハシラノズイドウ</v>
      </c>
      <c r="G97" s="583"/>
      <c r="H97" s="583"/>
      <c r="I97" s="260" t="s">
        <v>61</v>
      </c>
      <c r="J97" s="261"/>
      <c r="K97" s="290" t="str">
        <f>+'様式A-1'!$J$3</f>
        <v>主要地方道岩国玖珂線</v>
      </c>
      <c r="L97" s="291"/>
      <c r="M97" s="291"/>
      <c r="N97" s="292"/>
      <c r="O97" s="295" t="s">
        <v>224</v>
      </c>
      <c r="P97" s="584" t="str">
        <f>+'様式B (1)'!$S$3</f>
        <v>復建調査設計株式会社</v>
      </c>
      <c r="Q97" s="508"/>
      <c r="R97" s="508"/>
      <c r="S97" s="585"/>
      <c r="T97" s="521" t="s">
        <v>225</v>
      </c>
      <c r="U97" s="586"/>
      <c r="V97" s="586"/>
      <c r="W97" s="520"/>
      <c r="X97" s="590">
        <f>+'様式B (1)'!$P$2</f>
        <v>45867</v>
      </c>
      <c r="Y97" s="591"/>
    </row>
    <row r="98" spans="2:25" ht="20.100000000000001" customHeight="1" x14ac:dyDescent="0.15">
      <c r="B98" s="286" t="s">
        <v>167</v>
      </c>
      <c r="C98" s="287"/>
      <c r="D98" s="287"/>
      <c r="E98" s="287"/>
      <c r="F98" s="594" t="str">
        <f>+'様式A-1'!$D$4</f>
        <v>柱野隧道</v>
      </c>
      <c r="G98" s="594"/>
      <c r="H98" s="594"/>
      <c r="I98" s="595" t="s">
        <v>168</v>
      </c>
      <c r="J98" s="596"/>
      <c r="K98" s="290" t="str">
        <f>+'様式A-1'!$R$3</f>
        <v>山口県岩国土木建築事務所</v>
      </c>
      <c r="L98" s="291"/>
      <c r="M98" s="291"/>
      <c r="N98" s="292"/>
      <c r="O98" s="289"/>
      <c r="P98" s="597" t="str">
        <f>+'様式B (1)'!$S$4</f>
        <v>小笠原洋</v>
      </c>
      <c r="Q98" s="509"/>
      <c r="R98" s="509"/>
      <c r="S98" s="589"/>
      <c r="T98" s="587"/>
      <c r="U98" s="588"/>
      <c r="V98" s="588"/>
      <c r="W98" s="589"/>
      <c r="X98" s="592"/>
      <c r="Y98" s="593"/>
    </row>
    <row r="99" spans="2:25" ht="15" customHeight="1" x14ac:dyDescent="0.15">
      <c r="B99" s="294" t="s">
        <v>226</v>
      </c>
      <c r="C99" s="566" t="s">
        <v>227</v>
      </c>
      <c r="D99" s="567"/>
      <c r="E99" s="558" t="s">
        <v>228</v>
      </c>
      <c r="F99" s="558" t="s">
        <v>229</v>
      </c>
      <c r="G99" s="569" t="s">
        <v>230</v>
      </c>
      <c r="H99" s="570"/>
      <c r="I99" s="337" t="s">
        <v>231</v>
      </c>
      <c r="J99" s="347"/>
      <c r="K99" s="347"/>
      <c r="L99" s="347"/>
      <c r="M99" s="347"/>
      <c r="N99" s="348"/>
      <c r="O99" s="573" t="s">
        <v>232</v>
      </c>
      <c r="P99" s="515" t="s">
        <v>233</v>
      </c>
      <c r="Q99" s="575"/>
      <c r="R99" s="575"/>
      <c r="S99" s="576"/>
      <c r="T99" s="569" t="s">
        <v>234</v>
      </c>
      <c r="U99" s="579"/>
      <c r="V99" s="579"/>
      <c r="W99" s="579"/>
      <c r="X99" s="570"/>
      <c r="Y99" s="557" t="s">
        <v>235</v>
      </c>
    </row>
    <row r="100" spans="2:25" ht="15" customHeight="1" x14ac:dyDescent="0.15">
      <c r="B100" s="294"/>
      <c r="C100" s="566"/>
      <c r="D100" s="567"/>
      <c r="E100" s="558"/>
      <c r="F100" s="558"/>
      <c r="G100" s="571"/>
      <c r="H100" s="572"/>
      <c r="I100" s="286"/>
      <c r="J100" s="287"/>
      <c r="K100" s="287"/>
      <c r="L100" s="287"/>
      <c r="M100" s="287"/>
      <c r="N100" s="288"/>
      <c r="O100" s="574"/>
      <c r="P100" s="516"/>
      <c r="Q100" s="577"/>
      <c r="R100" s="577"/>
      <c r="S100" s="578"/>
      <c r="T100" s="571"/>
      <c r="U100" s="580"/>
      <c r="V100" s="580"/>
      <c r="W100" s="580"/>
      <c r="X100" s="572"/>
      <c r="Y100" s="558"/>
    </row>
    <row r="101" spans="2:25" ht="16.149999999999999" customHeight="1" x14ac:dyDescent="0.15">
      <c r="B101" s="294"/>
      <c r="C101" s="566"/>
      <c r="D101" s="567"/>
      <c r="E101" s="558"/>
      <c r="F101" s="558"/>
      <c r="G101" s="548" t="s">
        <v>236</v>
      </c>
      <c r="H101" s="548" t="s">
        <v>237</v>
      </c>
      <c r="I101" s="561" t="s">
        <v>238</v>
      </c>
      <c r="J101" s="561" t="s">
        <v>239</v>
      </c>
      <c r="K101" s="562"/>
      <c r="L101" s="562"/>
      <c r="M101" s="563" t="s">
        <v>240</v>
      </c>
      <c r="N101" s="564" t="s">
        <v>241</v>
      </c>
      <c r="O101" s="561" t="s">
        <v>242</v>
      </c>
      <c r="P101" s="325" t="s">
        <v>243</v>
      </c>
      <c r="Q101" s="562"/>
      <c r="R101" s="548" t="s">
        <v>244</v>
      </c>
      <c r="S101" s="548" t="s">
        <v>245</v>
      </c>
      <c r="T101" s="565" t="s">
        <v>246</v>
      </c>
      <c r="U101" s="548" t="s">
        <v>247</v>
      </c>
      <c r="V101" s="562"/>
      <c r="W101" s="562"/>
      <c r="X101" s="562"/>
      <c r="Y101" s="558"/>
    </row>
    <row r="102" spans="2:25" ht="16.149999999999999" customHeight="1" x14ac:dyDescent="0.15">
      <c r="B102" s="294"/>
      <c r="C102" s="286"/>
      <c r="D102" s="288"/>
      <c r="E102" s="568"/>
      <c r="F102" s="568"/>
      <c r="G102" s="560"/>
      <c r="H102" s="560"/>
      <c r="I102" s="562"/>
      <c r="J102" s="562"/>
      <c r="K102" s="562"/>
      <c r="L102" s="562"/>
      <c r="M102" s="562"/>
      <c r="N102" s="562"/>
      <c r="O102" s="562"/>
      <c r="P102" s="166" t="s">
        <v>248</v>
      </c>
      <c r="Q102" s="166" t="s">
        <v>249</v>
      </c>
      <c r="R102" s="562"/>
      <c r="S102" s="562"/>
      <c r="T102" s="562"/>
      <c r="U102" s="562"/>
      <c r="V102" s="562"/>
      <c r="W102" s="562"/>
      <c r="X102" s="562"/>
      <c r="Y102" s="559"/>
    </row>
    <row r="103" spans="2:25" ht="15.75" customHeight="1" x14ac:dyDescent="0.15">
      <c r="B103" s="294"/>
      <c r="C103" s="341" t="s">
        <v>783</v>
      </c>
      <c r="D103" s="320"/>
      <c r="E103" s="133">
        <v>1</v>
      </c>
      <c r="F103" s="246">
        <v>144.19999999999999</v>
      </c>
      <c r="G103" s="180" t="s">
        <v>700</v>
      </c>
      <c r="H103" s="180" t="s">
        <v>784</v>
      </c>
      <c r="I103" s="180" t="s">
        <v>689</v>
      </c>
      <c r="J103" s="267" t="s">
        <v>689</v>
      </c>
      <c r="K103" s="267"/>
      <c r="L103" s="267"/>
      <c r="M103" s="180" t="s">
        <v>1168</v>
      </c>
      <c r="N103" s="180" t="s">
        <v>691</v>
      </c>
      <c r="O103" s="180" t="s">
        <v>693</v>
      </c>
      <c r="P103" s="180"/>
      <c r="Q103" s="180" t="s">
        <v>452</v>
      </c>
      <c r="R103" s="180" t="s">
        <v>696</v>
      </c>
      <c r="S103" s="180" t="s">
        <v>696</v>
      </c>
      <c r="T103" s="180" t="s">
        <v>694</v>
      </c>
      <c r="U103" s="267" t="s">
        <v>695</v>
      </c>
      <c r="V103" s="555"/>
      <c r="W103" s="555"/>
      <c r="X103" s="555"/>
      <c r="Y103" s="180" t="s">
        <v>716</v>
      </c>
    </row>
    <row r="104" spans="2:25" ht="15.95" customHeight="1" x14ac:dyDescent="0.15">
      <c r="B104" s="294"/>
      <c r="C104" s="341" t="s">
        <v>783</v>
      </c>
      <c r="D104" s="320"/>
      <c r="E104" s="133">
        <v>2</v>
      </c>
      <c r="F104" s="246">
        <v>141</v>
      </c>
      <c r="G104" s="180" t="s">
        <v>700</v>
      </c>
      <c r="H104" s="180" t="s">
        <v>728</v>
      </c>
      <c r="I104" s="180" t="s">
        <v>702</v>
      </c>
      <c r="J104" s="267" t="s">
        <v>703</v>
      </c>
      <c r="K104" s="267"/>
      <c r="L104" s="267"/>
      <c r="M104" s="180" t="s">
        <v>785</v>
      </c>
      <c r="N104" s="180" t="s">
        <v>691</v>
      </c>
      <c r="O104" s="180" t="s">
        <v>691</v>
      </c>
      <c r="P104" s="180"/>
      <c r="Q104" s="180" t="s">
        <v>452</v>
      </c>
      <c r="R104" s="180" t="s">
        <v>696</v>
      </c>
      <c r="S104" s="180" t="s">
        <v>696</v>
      </c>
      <c r="T104" s="180" t="s">
        <v>694</v>
      </c>
      <c r="U104" s="267" t="s">
        <v>695</v>
      </c>
      <c r="V104" s="555"/>
      <c r="W104" s="555"/>
      <c r="X104" s="555"/>
      <c r="Y104" s="238"/>
    </row>
    <row r="105" spans="2:25" ht="15.95" customHeight="1" x14ac:dyDescent="0.15">
      <c r="B105" s="294"/>
      <c r="C105" s="341" t="s">
        <v>786</v>
      </c>
      <c r="D105" s="320"/>
      <c r="E105" s="133">
        <v>1</v>
      </c>
      <c r="F105" s="246">
        <v>148.5</v>
      </c>
      <c r="G105" s="180" t="s">
        <v>700</v>
      </c>
      <c r="H105" s="180" t="s">
        <v>701</v>
      </c>
      <c r="I105" s="180" t="s">
        <v>689</v>
      </c>
      <c r="J105" s="267" t="s">
        <v>689</v>
      </c>
      <c r="K105" s="267"/>
      <c r="L105" s="267"/>
      <c r="M105" s="180" t="s">
        <v>1169</v>
      </c>
      <c r="N105" s="180" t="s">
        <v>691</v>
      </c>
      <c r="O105" s="180" t="s">
        <v>693</v>
      </c>
      <c r="P105" s="180"/>
      <c r="Q105" s="180" t="s">
        <v>452</v>
      </c>
      <c r="R105" s="180" t="s">
        <v>696</v>
      </c>
      <c r="S105" s="180" t="s">
        <v>696</v>
      </c>
      <c r="T105" s="180" t="s">
        <v>694</v>
      </c>
      <c r="U105" s="267" t="s">
        <v>695</v>
      </c>
      <c r="V105" s="555"/>
      <c r="W105" s="555"/>
      <c r="X105" s="555"/>
      <c r="Y105" s="180" t="s">
        <v>716</v>
      </c>
    </row>
    <row r="106" spans="2:25" ht="15.95" customHeight="1" x14ac:dyDescent="0.15">
      <c r="B106" s="294"/>
      <c r="C106" s="341" t="s">
        <v>786</v>
      </c>
      <c r="D106" s="320"/>
      <c r="E106" s="133">
        <v>2</v>
      </c>
      <c r="F106" s="246">
        <v>152.30000000000001</v>
      </c>
      <c r="G106" s="180" t="s">
        <v>700</v>
      </c>
      <c r="H106" s="180" t="s">
        <v>727</v>
      </c>
      <c r="I106" s="180" t="s">
        <v>689</v>
      </c>
      <c r="J106" s="267" t="s">
        <v>689</v>
      </c>
      <c r="K106" s="267"/>
      <c r="L106" s="267"/>
      <c r="M106" s="180" t="s">
        <v>787</v>
      </c>
      <c r="N106" s="180" t="s">
        <v>691</v>
      </c>
      <c r="O106" s="180" t="s">
        <v>693</v>
      </c>
      <c r="P106" s="180"/>
      <c r="Q106" s="180" t="s">
        <v>452</v>
      </c>
      <c r="R106" s="180" t="s">
        <v>696</v>
      </c>
      <c r="S106" s="180" t="s">
        <v>696</v>
      </c>
      <c r="T106" s="180" t="s">
        <v>694</v>
      </c>
      <c r="U106" s="267" t="s">
        <v>695</v>
      </c>
      <c r="V106" s="555"/>
      <c r="W106" s="555"/>
      <c r="X106" s="555"/>
      <c r="Y106" s="180"/>
    </row>
    <row r="107" spans="2:25" ht="15.95" customHeight="1" x14ac:dyDescent="0.15">
      <c r="B107" s="294"/>
      <c r="C107" s="341" t="s">
        <v>788</v>
      </c>
      <c r="D107" s="320"/>
      <c r="E107" s="133">
        <v>1</v>
      </c>
      <c r="F107" s="246">
        <v>154</v>
      </c>
      <c r="G107" s="180" t="s">
        <v>700</v>
      </c>
      <c r="H107" s="180" t="s">
        <v>701</v>
      </c>
      <c r="I107" s="180" t="s">
        <v>689</v>
      </c>
      <c r="J107" s="267" t="s">
        <v>689</v>
      </c>
      <c r="K107" s="267"/>
      <c r="L107" s="267"/>
      <c r="M107" s="180" t="s">
        <v>789</v>
      </c>
      <c r="N107" s="180" t="s">
        <v>691</v>
      </c>
      <c r="O107" s="180" t="s">
        <v>698</v>
      </c>
      <c r="P107" s="180"/>
      <c r="Q107" s="180" t="s">
        <v>452</v>
      </c>
      <c r="R107" s="180" t="s">
        <v>696</v>
      </c>
      <c r="S107" s="180" t="s">
        <v>696</v>
      </c>
      <c r="T107" s="180" t="s">
        <v>694</v>
      </c>
      <c r="U107" s="267" t="s">
        <v>695</v>
      </c>
      <c r="V107" s="555"/>
      <c r="W107" s="555"/>
      <c r="X107" s="555"/>
      <c r="Y107" s="180"/>
    </row>
    <row r="108" spans="2:25" ht="15.95" customHeight="1" x14ac:dyDescent="0.15">
      <c r="B108" s="294"/>
      <c r="C108" s="341" t="s">
        <v>788</v>
      </c>
      <c r="D108" s="320"/>
      <c r="E108" s="133">
        <v>2</v>
      </c>
      <c r="F108" s="246">
        <v>155.5</v>
      </c>
      <c r="G108" s="180" t="s">
        <v>700</v>
      </c>
      <c r="H108" s="180" t="s">
        <v>712</v>
      </c>
      <c r="I108" s="180" t="s">
        <v>702</v>
      </c>
      <c r="J108" s="267" t="s">
        <v>708</v>
      </c>
      <c r="K108" s="267"/>
      <c r="L108" s="267"/>
      <c r="M108" s="180" t="s">
        <v>1189</v>
      </c>
      <c r="N108" s="180" t="s">
        <v>691</v>
      </c>
      <c r="O108" s="180" t="s">
        <v>692</v>
      </c>
      <c r="P108" s="180"/>
      <c r="Q108" s="180" t="s">
        <v>452</v>
      </c>
      <c r="R108" s="180" t="s">
        <v>696</v>
      </c>
      <c r="S108" s="180" t="s">
        <v>696</v>
      </c>
      <c r="T108" s="180" t="s">
        <v>694</v>
      </c>
      <c r="U108" s="267" t="s">
        <v>695</v>
      </c>
      <c r="V108" s="555"/>
      <c r="W108" s="555"/>
      <c r="X108" s="555"/>
      <c r="Y108" s="180" t="s">
        <v>775</v>
      </c>
    </row>
    <row r="109" spans="2:25" ht="15.95" customHeight="1" x14ac:dyDescent="0.15">
      <c r="B109" s="294"/>
      <c r="C109" s="341" t="s">
        <v>788</v>
      </c>
      <c r="D109" s="320"/>
      <c r="E109" s="133">
        <v>3</v>
      </c>
      <c r="F109" s="246">
        <v>157</v>
      </c>
      <c r="G109" s="180" t="s">
        <v>700</v>
      </c>
      <c r="H109" s="180" t="s">
        <v>712</v>
      </c>
      <c r="I109" s="180" t="s">
        <v>689</v>
      </c>
      <c r="J109" s="267" t="s">
        <v>689</v>
      </c>
      <c r="K109" s="267"/>
      <c r="L109" s="267"/>
      <c r="M109" s="180" t="s">
        <v>734</v>
      </c>
      <c r="N109" s="180" t="s">
        <v>691</v>
      </c>
      <c r="O109" s="180" t="s">
        <v>693</v>
      </c>
      <c r="P109" s="180"/>
      <c r="Q109" s="180" t="s">
        <v>452</v>
      </c>
      <c r="R109" s="180" t="s">
        <v>696</v>
      </c>
      <c r="S109" s="180" t="s">
        <v>696</v>
      </c>
      <c r="T109" s="180" t="s">
        <v>694</v>
      </c>
      <c r="U109" s="267" t="s">
        <v>695</v>
      </c>
      <c r="V109" s="555"/>
      <c r="W109" s="555"/>
      <c r="X109" s="555"/>
      <c r="Y109" s="180"/>
    </row>
    <row r="110" spans="2:25" ht="15.95" customHeight="1" x14ac:dyDescent="0.15">
      <c r="B110" s="294"/>
      <c r="C110" s="341" t="s">
        <v>790</v>
      </c>
      <c r="D110" s="320"/>
      <c r="E110" s="133">
        <v>1</v>
      </c>
      <c r="F110" s="246">
        <v>167</v>
      </c>
      <c r="G110" s="180" t="s">
        <v>700</v>
      </c>
      <c r="H110" s="180" t="s">
        <v>701</v>
      </c>
      <c r="I110" s="180" t="s">
        <v>689</v>
      </c>
      <c r="J110" s="267" t="s">
        <v>689</v>
      </c>
      <c r="K110" s="267"/>
      <c r="L110" s="267"/>
      <c r="M110" s="180" t="s">
        <v>791</v>
      </c>
      <c r="N110" s="180" t="s">
        <v>691</v>
      </c>
      <c r="O110" s="180" t="s">
        <v>693</v>
      </c>
      <c r="P110" s="180"/>
      <c r="Q110" s="180" t="s">
        <v>452</v>
      </c>
      <c r="R110" s="180" t="s">
        <v>696</v>
      </c>
      <c r="S110" s="180" t="s">
        <v>696</v>
      </c>
      <c r="T110" s="180" t="s">
        <v>694</v>
      </c>
      <c r="U110" s="267" t="s">
        <v>695</v>
      </c>
      <c r="V110" s="555"/>
      <c r="W110" s="555"/>
      <c r="X110" s="555"/>
      <c r="Y110" s="180"/>
    </row>
    <row r="111" spans="2:25" ht="15.95" customHeight="1" x14ac:dyDescent="0.15">
      <c r="B111" s="294"/>
      <c r="C111" s="341" t="s">
        <v>790</v>
      </c>
      <c r="D111" s="320"/>
      <c r="E111" s="133">
        <v>2</v>
      </c>
      <c r="F111" s="246">
        <v>170.2</v>
      </c>
      <c r="G111" s="180" t="s">
        <v>700</v>
      </c>
      <c r="H111" s="180" t="s">
        <v>727</v>
      </c>
      <c r="I111" s="180" t="s">
        <v>689</v>
      </c>
      <c r="J111" s="341" t="s">
        <v>689</v>
      </c>
      <c r="K111" s="556"/>
      <c r="L111" s="320"/>
      <c r="M111" s="180" t="s">
        <v>1170</v>
      </c>
      <c r="N111" s="180" t="s">
        <v>691</v>
      </c>
      <c r="O111" s="180" t="s">
        <v>692</v>
      </c>
      <c r="P111" s="180"/>
      <c r="Q111" s="180" t="s">
        <v>452</v>
      </c>
      <c r="R111" s="180" t="s">
        <v>696</v>
      </c>
      <c r="S111" s="180" t="s">
        <v>696</v>
      </c>
      <c r="T111" s="180" t="s">
        <v>694</v>
      </c>
      <c r="U111" s="341" t="s">
        <v>695</v>
      </c>
      <c r="V111" s="556"/>
      <c r="W111" s="556"/>
      <c r="X111" s="320"/>
      <c r="Y111" s="180" t="s">
        <v>716</v>
      </c>
    </row>
    <row r="112" spans="2:25" ht="15.95" customHeight="1" x14ac:dyDescent="0.15">
      <c r="B112" s="294"/>
      <c r="C112" s="341" t="s">
        <v>790</v>
      </c>
      <c r="D112" s="320"/>
      <c r="E112" s="133">
        <v>3</v>
      </c>
      <c r="F112" s="246">
        <v>161.5</v>
      </c>
      <c r="G112" s="180" t="s">
        <v>700</v>
      </c>
      <c r="H112" s="180" t="s">
        <v>712</v>
      </c>
      <c r="I112" s="180" t="s">
        <v>689</v>
      </c>
      <c r="J112" s="341" t="s">
        <v>689</v>
      </c>
      <c r="K112" s="556"/>
      <c r="L112" s="320"/>
      <c r="M112" s="180" t="s">
        <v>1171</v>
      </c>
      <c r="N112" s="180" t="s">
        <v>691</v>
      </c>
      <c r="O112" s="180" t="s">
        <v>693</v>
      </c>
      <c r="P112" s="180"/>
      <c r="Q112" s="180" t="s">
        <v>452</v>
      </c>
      <c r="R112" s="180" t="s">
        <v>696</v>
      </c>
      <c r="S112" s="180" t="s">
        <v>696</v>
      </c>
      <c r="T112" s="180" t="s">
        <v>694</v>
      </c>
      <c r="U112" s="341" t="s">
        <v>695</v>
      </c>
      <c r="V112" s="556"/>
      <c r="W112" s="556"/>
      <c r="X112" s="320"/>
      <c r="Y112" s="180" t="s">
        <v>716</v>
      </c>
    </row>
    <row r="113" spans="2:25" ht="15.95" customHeight="1" x14ac:dyDescent="0.15">
      <c r="B113" s="294"/>
      <c r="C113" s="341" t="s">
        <v>790</v>
      </c>
      <c r="D113" s="320"/>
      <c r="E113" s="133">
        <v>4</v>
      </c>
      <c r="F113" s="246">
        <v>165</v>
      </c>
      <c r="G113" s="180" t="s">
        <v>700</v>
      </c>
      <c r="H113" s="180" t="s">
        <v>712</v>
      </c>
      <c r="I113" s="180" t="s">
        <v>689</v>
      </c>
      <c r="J113" s="341" t="s">
        <v>689</v>
      </c>
      <c r="K113" s="556"/>
      <c r="L113" s="320"/>
      <c r="M113" s="180" t="s">
        <v>1171</v>
      </c>
      <c r="N113" s="180" t="s">
        <v>691</v>
      </c>
      <c r="O113" s="180" t="s">
        <v>693</v>
      </c>
      <c r="P113" s="180"/>
      <c r="Q113" s="180" t="s">
        <v>452</v>
      </c>
      <c r="R113" s="180" t="s">
        <v>696</v>
      </c>
      <c r="S113" s="180" t="s">
        <v>696</v>
      </c>
      <c r="T113" s="180" t="s">
        <v>694</v>
      </c>
      <c r="U113" s="341" t="s">
        <v>695</v>
      </c>
      <c r="V113" s="556"/>
      <c r="W113" s="556"/>
      <c r="X113" s="320"/>
      <c r="Y113" s="180" t="s">
        <v>716</v>
      </c>
    </row>
    <row r="114" spans="2:25" ht="15.95" customHeight="1" x14ac:dyDescent="0.15">
      <c r="B114" s="294"/>
      <c r="C114" s="341" t="s">
        <v>792</v>
      </c>
      <c r="D114" s="320"/>
      <c r="E114" s="133">
        <v>1</v>
      </c>
      <c r="F114" s="246">
        <v>171</v>
      </c>
      <c r="G114" s="180" t="s">
        <v>700</v>
      </c>
      <c r="H114" s="180" t="s">
        <v>728</v>
      </c>
      <c r="I114" s="180" t="s">
        <v>689</v>
      </c>
      <c r="J114" s="341" t="s">
        <v>689</v>
      </c>
      <c r="K114" s="556"/>
      <c r="L114" s="320"/>
      <c r="M114" s="180" t="s">
        <v>1172</v>
      </c>
      <c r="N114" s="180" t="s">
        <v>691</v>
      </c>
      <c r="O114" s="180" t="s">
        <v>692</v>
      </c>
      <c r="P114" s="180"/>
      <c r="Q114" s="180" t="s">
        <v>452</v>
      </c>
      <c r="R114" s="180" t="s">
        <v>696</v>
      </c>
      <c r="S114" s="180" t="s">
        <v>696</v>
      </c>
      <c r="T114" s="180" t="s">
        <v>694</v>
      </c>
      <c r="U114" s="267" t="s">
        <v>695</v>
      </c>
      <c r="V114" s="555"/>
      <c r="W114" s="555"/>
      <c r="X114" s="555"/>
      <c r="Y114" s="180" t="s">
        <v>716</v>
      </c>
    </row>
    <row r="115" spans="2:25" ht="15.95" customHeight="1" x14ac:dyDescent="0.15">
      <c r="B115" s="294"/>
      <c r="C115" s="341" t="s">
        <v>792</v>
      </c>
      <c r="D115" s="320"/>
      <c r="E115" s="133">
        <v>2</v>
      </c>
      <c r="F115" s="246">
        <v>175</v>
      </c>
      <c r="G115" s="180" t="s">
        <v>700</v>
      </c>
      <c r="H115" s="180" t="s">
        <v>712</v>
      </c>
      <c r="I115" s="180" t="s">
        <v>689</v>
      </c>
      <c r="J115" s="267" t="s">
        <v>689</v>
      </c>
      <c r="K115" s="267"/>
      <c r="L115" s="267"/>
      <c r="M115" s="180" t="s">
        <v>760</v>
      </c>
      <c r="N115" s="180" t="s">
        <v>691</v>
      </c>
      <c r="O115" s="180" t="s">
        <v>693</v>
      </c>
      <c r="P115" s="180"/>
      <c r="Q115" s="180" t="s">
        <v>452</v>
      </c>
      <c r="R115" s="180" t="s">
        <v>696</v>
      </c>
      <c r="S115" s="180" t="s">
        <v>696</v>
      </c>
      <c r="T115" s="180" t="s">
        <v>694</v>
      </c>
      <c r="U115" s="267" t="s">
        <v>695</v>
      </c>
      <c r="V115" s="555"/>
      <c r="W115" s="555"/>
      <c r="X115" s="555"/>
      <c r="Y115" s="180"/>
    </row>
    <row r="116" spans="2:25" ht="15.95" customHeight="1" x14ac:dyDescent="0.15">
      <c r="B116" s="294"/>
      <c r="C116" s="341" t="s">
        <v>792</v>
      </c>
      <c r="D116" s="320"/>
      <c r="E116" s="133">
        <v>3</v>
      </c>
      <c r="F116" s="246">
        <v>179.2</v>
      </c>
      <c r="G116" s="180" t="s">
        <v>700</v>
      </c>
      <c r="H116" s="180" t="s">
        <v>744</v>
      </c>
      <c r="I116" s="180" t="s">
        <v>689</v>
      </c>
      <c r="J116" s="267" t="s">
        <v>689</v>
      </c>
      <c r="K116" s="267"/>
      <c r="L116" s="267"/>
      <c r="M116" s="180" t="s">
        <v>793</v>
      </c>
      <c r="N116" s="180" t="s">
        <v>691</v>
      </c>
      <c r="O116" s="180" t="s">
        <v>693</v>
      </c>
      <c r="P116" s="180"/>
      <c r="Q116" s="180" t="s">
        <v>452</v>
      </c>
      <c r="R116" s="180" t="s">
        <v>696</v>
      </c>
      <c r="S116" s="180" t="s">
        <v>696</v>
      </c>
      <c r="T116" s="180" t="s">
        <v>694</v>
      </c>
      <c r="U116" s="267" t="s">
        <v>695</v>
      </c>
      <c r="V116" s="555"/>
      <c r="W116" s="555"/>
      <c r="X116" s="555"/>
      <c r="Y116" s="180"/>
    </row>
    <row r="117" spans="2:25" ht="15.95" customHeight="1" x14ac:dyDescent="0.15">
      <c r="B117" s="294"/>
      <c r="C117" s="341" t="s">
        <v>794</v>
      </c>
      <c r="D117" s="320"/>
      <c r="E117" s="133">
        <v>1</v>
      </c>
      <c r="F117" s="246">
        <v>186</v>
      </c>
      <c r="G117" s="180" t="s">
        <v>700</v>
      </c>
      <c r="H117" s="180" t="s">
        <v>712</v>
      </c>
      <c r="I117" s="180" t="s">
        <v>689</v>
      </c>
      <c r="J117" s="267" t="s">
        <v>689</v>
      </c>
      <c r="K117" s="267"/>
      <c r="L117" s="267"/>
      <c r="M117" s="180" t="s">
        <v>1173</v>
      </c>
      <c r="N117" s="180" t="s">
        <v>691</v>
      </c>
      <c r="O117" s="180" t="s">
        <v>693</v>
      </c>
      <c r="P117" s="180"/>
      <c r="Q117" s="180" t="s">
        <v>452</v>
      </c>
      <c r="R117" s="180" t="s">
        <v>696</v>
      </c>
      <c r="S117" s="180" t="s">
        <v>696</v>
      </c>
      <c r="T117" s="180" t="s">
        <v>694</v>
      </c>
      <c r="U117" s="267" t="s">
        <v>695</v>
      </c>
      <c r="V117" s="555"/>
      <c r="W117" s="555"/>
      <c r="X117" s="555"/>
      <c r="Y117" s="180" t="s">
        <v>716</v>
      </c>
    </row>
    <row r="118" spans="2:25" ht="15.95" customHeight="1" x14ac:dyDescent="0.15">
      <c r="B118" s="294"/>
      <c r="C118" s="341" t="s">
        <v>795</v>
      </c>
      <c r="D118" s="320"/>
      <c r="E118" s="133">
        <v>1</v>
      </c>
      <c r="F118" s="246">
        <v>190</v>
      </c>
      <c r="G118" s="180" t="s">
        <v>700</v>
      </c>
      <c r="H118" s="180" t="s">
        <v>701</v>
      </c>
      <c r="I118" s="180" t="s">
        <v>689</v>
      </c>
      <c r="J118" s="267" t="s">
        <v>689</v>
      </c>
      <c r="K118" s="267"/>
      <c r="L118" s="267"/>
      <c r="M118" s="180" t="s">
        <v>796</v>
      </c>
      <c r="N118" s="180" t="s">
        <v>691</v>
      </c>
      <c r="O118" s="180" t="s">
        <v>693</v>
      </c>
      <c r="P118" s="180"/>
      <c r="Q118" s="180" t="s">
        <v>452</v>
      </c>
      <c r="R118" s="180" t="s">
        <v>696</v>
      </c>
      <c r="S118" s="180" t="s">
        <v>696</v>
      </c>
      <c r="T118" s="180" t="s">
        <v>694</v>
      </c>
      <c r="U118" s="267" t="s">
        <v>695</v>
      </c>
      <c r="V118" s="555"/>
      <c r="W118" s="555"/>
      <c r="X118" s="555"/>
      <c r="Y118" s="180"/>
    </row>
    <row r="119" spans="2:25" ht="15.95" customHeight="1" x14ac:dyDescent="0.15">
      <c r="B119" s="294"/>
      <c r="C119" s="341" t="s">
        <v>795</v>
      </c>
      <c r="D119" s="320"/>
      <c r="E119" s="133">
        <v>2</v>
      </c>
      <c r="F119" s="246">
        <v>195</v>
      </c>
      <c r="G119" s="180" t="s">
        <v>700</v>
      </c>
      <c r="H119" s="180" t="s">
        <v>701</v>
      </c>
      <c r="I119" s="180" t="s">
        <v>689</v>
      </c>
      <c r="J119" s="267" t="s">
        <v>689</v>
      </c>
      <c r="K119" s="267"/>
      <c r="L119" s="267"/>
      <c r="M119" s="180" t="s">
        <v>1158</v>
      </c>
      <c r="N119" s="180" t="s">
        <v>691</v>
      </c>
      <c r="O119" s="180" t="s">
        <v>693</v>
      </c>
      <c r="P119" s="180"/>
      <c r="Q119" s="180" t="s">
        <v>452</v>
      </c>
      <c r="R119" s="180" t="s">
        <v>696</v>
      </c>
      <c r="S119" s="180" t="s">
        <v>696</v>
      </c>
      <c r="T119" s="180" t="s">
        <v>694</v>
      </c>
      <c r="U119" s="267" t="s">
        <v>695</v>
      </c>
      <c r="V119" s="555"/>
      <c r="W119" s="555"/>
      <c r="X119" s="555"/>
      <c r="Y119" s="180" t="s">
        <v>716</v>
      </c>
    </row>
    <row r="120" spans="2:25" ht="15.95" customHeight="1" x14ac:dyDescent="0.15">
      <c r="B120" s="294"/>
      <c r="C120" s="341" t="s">
        <v>795</v>
      </c>
      <c r="D120" s="320"/>
      <c r="E120" s="133">
        <v>3</v>
      </c>
      <c r="F120" s="246">
        <v>192</v>
      </c>
      <c r="G120" s="180" t="s">
        <v>700</v>
      </c>
      <c r="H120" s="180" t="s">
        <v>701</v>
      </c>
      <c r="I120" s="180" t="s">
        <v>689</v>
      </c>
      <c r="J120" s="267" t="s">
        <v>689</v>
      </c>
      <c r="K120" s="267"/>
      <c r="L120" s="267"/>
      <c r="M120" s="180" t="s">
        <v>1174</v>
      </c>
      <c r="N120" s="180" t="s">
        <v>691</v>
      </c>
      <c r="O120" s="180" t="s">
        <v>693</v>
      </c>
      <c r="P120" s="180"/>
      <c r="Q120" s="180" t="s">
        <v>452</v>
      </c>
      <c r="R120" s="180" t="s">
        <v>696</v>
      </c>
      <c r="S120" s="180" t="s">
        <v>696</v>
      </c>
      <c r="T120" s="180" t="s">
        <v>694</v>
      </c>
      <c r="U120" s="267" t="s">
        <v>695</v>
      </c>
      <c r="V120" s="555"/>
      <c r="W120" s="555"/>
      <c r="X120" s="555"/>
      <c r="Y120" s="180" t="s">
        <v>716</v>
      </c>
    </row>
    <row r="121" spans="2:25" ht="15.95" customHeight="1" x14ac:dyDescent="0.15">
      <c r="B121" s="294"/>
      <c r="C121" s="341" t="s">
        <v>795</v>
      </c>
      <c r="D121" s="320"/>
      <c r="E121" s="133">
        <v>4</v>
      </c>
      <c r="F121" s="246">
        <v>191.5</v>
      </c>
      <c r="G121" s="180" t="s">
        <v>700</v>
      </c>
      <c r="H121" s="180" t="s">
        <v>712</v>
      </c>
      <c r="I121" s="180" t="s">
        <v>689</v>
      </c>
      <c r="J121" s="267" t="s">
        <v>689</v>
      </c>
      <c r="K121" s="267"/>
      <c r="L121" s="267"/>
      <c r="M121" s="180" t="s">
        <v>1171</v>
      </c>
      <c r="N121" s="180" t="s">
        <v>691</v>
      </c>
      <c r="O121" s="180" t="s">
        <v>693</v>
      </c>
      <c r="P121" s="180"/>
      <c r="Q121" s="180" t="s">
        <v>452</v>
      </c>
      <c r="R121" s="180" t="s">
        <v>696</v>
      </c>
      <c r="S121" s="180" t="s">
        <v>696</v>
      </c>
      <c r="T121" s="180" t="s">
        <v>694</v>
      </c>
      <c r="U121" s="267" t="s">
        <v>695</v>
      </c>
      <c r="V121" s="555"/>
      <c r="W121" s="555"/>
      <c r="X121" s="555"/>
      <c r="Y121" s="180" t="s">
        <v>716</v>
      </c>
    </row>
    <row r="122" spans="2:25" ht="15.95" customHeight="1" x14ac:dyDescent="0.15">
      <c r="B122" s="294"/>
      <c r="C122" s="341" t="s">
        <v>795</v>
      </c>
      <c r="D122" s="320"/>
      <c r="E122" s="133">
        <v>5</v>
      </c>
      <c r="F122" s="246">
        <v>188.2</v>
      </c>
      <c r="G122" s="180" t="s">
        <v>700</v>
      </c>
      <c r="H122" s="180" t="s">
        <v>744</v>
      </c>
      <c r="I122" s="180" t="s">
        <v>689</v>
      </c>
      <c r="J122" s="267" t="s">
        <v>689</v>
      </c>
      <c r="K122" s="267"/>
      <c r="L122" s="267"/>
      <c r="M122" s="180" t="s">
        <v>766</v>
      </c>
      <c r="N122" s="180" t="s">
        <v>691</v>
      </c>
      <c r="O122" s="180" t="s">
        <v>691</v>
      </c>
      <c r="P122" s="180"/>
      <c r="Q122" s="180" t="s">
        <v>452</v>
      </c>
      <c r="R122" s="180" t="s">
        <v>696</v>
      </c>
      <c r="S122" s="180" t="s">
        <v>696</v>
      </c>
      <c r="T122" s="180" t="s">
        <v>694</v>
      </c>
      <c r="U122" s="267" t="s">
        <v>695</v>
      </c>
      <c r="V122" s="555"/>
      <c r="W122" s="555"/>
      <c r="X122" s="555"/>
      <c r="Y122" s="180"/>
    </row>
    <row r="123" spans="2:25" ht="15.95" customHeight="1" x14ac:dyDescent="0.15">
      <c r="B123" s="294"/>
      <c r="C123" s="341" t="s">
        <v>795</v>
      </c>
      <c r="D123" s="320"/>
      <c r="E123" s="133">
        <v>6</v>
      </c>
      <c r="F123" s="246">
        <v>197.2</v>
      </c>
      <c r="G123" s="180" t="s">
        <v>700</v>
      </c>
      <c r="H123" s="180" t="s">
        <v>744</v>
      </c>
      <c r="I123" s="180" t="s">
        <v>689</v>
      </c>
      <c r="J123" s="267" t="s">
        <v>689</v>
      </c>
      <c r="K123" s="267"/>
      <c r="L123" s="267"/>
      <c r="M123" s="180" t="s">
        <v>797</v>
      </c>
      <c r="N123" s="180" t="s">
        <v>691</v>
      </c>
      <c r="O123" s="180" t="s">
        <v>693</v>
      </c>
      <c r="P123" s="180"/>
      <c r="Q123" s="180" t="s">
        <v>452</v>
      </c>
      <c r="R123" s="180" t="s">
        <v>696</v>
      </c>
      <c r="S123" s="180" t="s">
        <v>696</v>
      </c>
      <c r="T123" s="180" t="s">
        <v>694</v>
      </c>
      <c r="U123" s="267" t="s">
        <v>695</v>
      </c>
      <c r="V123" s="555"/>
      <c r="W123" s="555"/>
      <c r="X123" s="555"/>
      <c r="Y123" s="180"/>
    </row>
    <row r="124" spans="2:25" ht="15.95" customHeight="1" x14ac:dyDescent="0.15">
      <c r="B124" s="294"/>
      <c r="C124" s="341" t="s">
        <v>795</v>
      </c>
      <c r="D124" s="320"/>
      <c r="E124" s="133">
        <v>7</v>
      </c>
      <c r="F124" s="246">
        <v>190</v>
      </c>
      <c r="G124" s="180" t="s">
        <v>700</v>
      </c>
      <c r="H124" s="180" t="s">
        <v>712</v>
      </c>
      <c r="I124" s="180" t="s">
        <v>689</v>
      </c>
      <c r="J124" s="267" t="s">
        <v>689</v>
      </c>
      <c r="K124" s="267"/>
      <c r="L124" s="267"/>
      <c r="M124" s="180" t="s">
        <v>1175</v>
      </c>
      <c r="N124" s="180" t="s">
        <v>691</v>
      </c>
      <c r="O124" s="180" t="s">
        <v>693</v>
      </c>
      <c r="P124" s="180"/>
      <c r="Q124" s="180" t="s">
        <v>452</v>
      </c>
      <c r="R124" s="180" t="s">
        <v>696</v>
      </c>
      <c r="S124" s="180" t="s">
        <v>696</v>
      </c>
      <c r="T124" s="180" t="s">
        <v>694</v>
      </c>
      <c r="U124" s="267" t="s">
        <v>695</v>
      </c>
      <c r="V124" s="555"/>
      <c r="W124" s="555"/>
      <c r="X124" s="555"/>
      <c r="Y124" s="180" t="s">
        <v>716</v>
      </c>
    </row>
    <row r="125" spans="2:25" ht="15.95" customHeight="1" x14ac:dyDescent="0.15">
      <c r="B125" s="294"/>
      <c r="C125" s="341" t="s">
        <v>798</v>
      </c>
      <c r="D125" s="320"/>
      <c r="E125" s="133">
        <v>1</v>
      </c>
      <c r="F125" s="246">
        <v>201</v>
      </c>
      <c r="G125" s="180" t="s">
        <v>700</v>
      </c>
      <c r="H125" s="180" t="s">
        <v>701</v>
      </c>
      <c r="I125" s="180" t="s">
        <v>689</v>
      </c>
      <c r="J125" s="267" t="s">
        <v>689</v>
      </c>
      <c r="K125" s="267"/>
      <c r="L125" s="267"/>
      <c r="M125" s="180" t="s">
        <v>1176</v>
      </c>
      <c r="N125" s="180" t="s">
        <v>691</v>
      </c>
      <c r="O125" s="180" t="s">
        <v>693</v>
      </c>
      <c r="P125" s="180"/>
      <c r="Q125" s="180" t="s">
        <v>452</v>
      </c>
      <c r="R125" s="180" t="s">
        <v>696</v>
      </c>
      <c r="S125" s="180" t="s">
        <v>696</v>
      </c>
      <c r="T125" s="180" t="s">
        <v>694</v>
      </c>
      <c r="U125" s="267" t="s">
        <v>695</v>
      </c>
      <c r="V125" s="555"/>
      <c r="W125" s="555"/>
      <c r="X125" s="555"/>
      <c r="Y125" s="180" t="s">
        <v>716</v>
      </c>
    </row>
    <row r="126" spans="2:25" ht="15.95" customHeight="1" x14ac:dyDescent="0.15">
      <c r="B126" s="294"/>
      <c r="C126" s="341" t="s">
        <v>798</v>
      </c>
      <c r="D126" s="320"/>
      <c r="E126" s="133">
        <v>2</v>
      </c>
      <c r="F126" s="246">
        <v>199.5</v>
      </c>
      <c r="G126" s="180" t="s">
        <v>700</v>
      </c>
      <c r="H126" s="180" t="s">
        <v>701</v>
      </c>
      <c r="I126" s="180" t="s">
        <v>689</v>
      </c>
      <c r="J126" s="267" t="s">
        <v>689</v>
      </c>
      <c r="K126" s="267"/>
      <c r="L126" s="267"/>
      <c r="M126" s="180" t="s">
        <v>740</v>
      </c>
      <c r="N126" s="180" t="s">
        <v>691</v>
      </c>
      <c r="O126" s="180" t="s">
        <v>693</v>
      </c>
      <c r="P126" s="180"/>
      <c r="Q126" s="180" t="s">
        <v>452</v>
      </c>
      <c r="R126" s="180" t="s">
        <v>696</v>
      </c>
      <c r="S126" s="180" t="s">
        <v>696</v>
      </c>
      <c r="T126" s="180" t="s">
        <v>694</v>
      </c>
      <c r="U126" s="267" t="s">
        <v>695</v>
      </c>
      <c r="V126" s="555"/>
      <c r="W126" s="555"/>
      <c r="X126" s="555"/>
      <c r="Y126" s="180"/>
    </row>
    <row r="127" spans="2:25" ht="15.95" customHeight="1" x14ac:dyDescent="0.15">
      <c r="B127" s="294"/>
      <c r="C127" s="341" t="s">
        <v>798</v>
      </c>
      <c r="D127" s="320"/>
      <c r="E127" s="133">
        <v>3</v>
      </c>
      <c r="F127" s="246">
        <v>200.5</v>
      </c>
      <c r="G127" s="180" t="s">
        <v>700</v>
      </c>
      <c r="H127" s="180" t="s">
        <v>712</v>
      </c>
      <c r="I127" s="180" t="s">
        <v>689</v>
      </c>
      <c r="J127" s="267" t="s">
        <v>689</v>
      </c>
      <c r="K127" s="267"/>
      <c r="L127" s="267"/>
      <c r="M127" s="180" t="s">
        <v>796</v>
      </c>
      <c r="N127" s="180" t="s">
        <v>691</v>
      </c>
      <c r="O127" s="180" t="s">
        <v>692</v>
      </c>
      <c r="P127" s="180"/>
      <c r="Q127" s="180" t="s">
        <v>452</v>
      </c>
      <c r="R127" s="180" t="s">
        <v>696</v>
      </c>
      <c r="S127" s="180" t="s">
        <v>696</v>
      </c>
      <c r="T127" s="180" t="s">
        <v>694</v>
      </c>
      <c r="U127" s="267" t="s">
        <v>695</v>
      </c>
      <c r="V127" s="555"/>
      <c r="W127" s="555"/>
      <c r="X127" s="555"/>
      <c r="Y127" s="180"/>
    </row>
    <row r="128" spans="2:25" ht="15.95" customHeight="1" x14ac:dyDescent="0.15">
      <c r="B128" s="294"/>
      <c r="C128" s="341" t="s">
        <v>798</v>
      </c>
      <c r="D128" s="320"/>
      <c r="E128" s="133">
        <v>4</v>
      </c>
      <c r="F128" s="246">
        <v>201</v>
      </c>
      <c r="G128" s="180" t="s">
        <v>700</v>
      </c>
      <c r="H128" s="180" t="s">
        <v>712</v>
      </c>
      <c r="I128" s="180" t="s">
        <v>689</v>
      </c>
      <c r="J128" s="267" t="s">
        <v>689</v>
      </c>
      <c r="K128" s="267"/>
      <c r="L128" s="267"/>
      <c r="M128" s="180" t="s">
        <v>1177</v>
      </c>
      <c r="N128" s="180" t="s">
        <v>691</v>
      </c>
      <c r="O128" s="180" t="s">
        <v>693</v>
      </c>
      <c r="P128" s="180"/>
      <c r="Q128" s="180" t="s">
        <v>452</v>
      </c>
      <c r="R128" s="180" t="s">
        <v>696</v>
      </c>
      <c r="S128" s="180" t="s">
        <v>696</v>
      </c>
      <c r="T128" s="180" t="s">
        <v>694</v>
      </c>
      <c r="U128" s="267" t="s">
        <v>695</v>
      </c>
      <c r="V128" s="555"/>
      <c r="W128" s="555"/>
      <c r="X128" s="555"/>
      <c r="Y128" s="180" t="s">
        <v>716</v>
      </c>
    </row>
    <row r="129" spans="2:25" ht="15.95" customHeight="1" x14ac:dyDescent="0.15">
      <c r="B129" s="294"/>
      <c r="C129" s="341" t="s">
        <v>799</v>
      </c>
      <c r="D129" s="320"/>
      <c r="E129" s="133">
        <v>1</v>
      </c>
      <c r="F129" s="246">
        <v>207</v>
      </c>
      <c r="G129" s="180" t="s">
        <v>700</v>
      </c>
      <c r="H129" s="180" t="s">
        <v>728</v>
      </c>
      <c r="I129" s="180" t="s">
        <v>689</v>
      </c>
      <c r="J129" s="267" t="s">
        <v>689</v>
      </c>
      <c r="K129" s="267"/>
      <c r="L129" s="267"/>
      <c r="M129" s="180" t="s">
        <v>770</v>
      </c>
      <c r="N129" s="180" t="s">
        <v>691</v>
      </c>
      <c r="O129" s="180" t="s">
        <v>692</v>
      </c>
      <c r="P129" s="180"/>
      <c r="Q129" s="180" t="s">
        <v>443</v>
      </c>
      <c r="R129" s="180" t="s">
        <v>696</v>
      </c>
      <c r="S129" s="180" t="s">
        <v>707</v>
      </c>
      <c r="T129" s="180" t="s">
        <v>731</v>
      </c>
      <c r="U129" s="267" t="s">
        <v>732</v>
      </c>
      <c r="V129" s="555"/>
      <c r="W129" s="555"/>
      <c r="X129" s="555"/>
      <c r="Y129" s="180" t="s">
        <v>733</v>
      </c>
    </row>
    <row r="130" spans="2:25" ht="15.95" customHeight="1" x14ac:dyDescent="0.15">
      <c r="B130" s="294"/>
      <c r="C130" s="341" t="s">
        <v>799</v>
      </c>
      <c r="D130" s="320"/>
      <c r="E130" s="133">
        <v>2</v>
      </c>
      <c r="F130" s="246">
        <v>210</v>
      </c>
      <c r="G130" s="180" t="s">
        <v>700</v>
      </c>
      <c r="H130" s="180" t="s">
        <v>712</v>
      </c>
      <c r="I130" s="180" t="s">
        <v>689</v>
      </c>
      <c r="J130" s="267" t="s">
        <v>689</v>
      </c>
      <c r="K130" s="267"/>
      <c r="L130" s="267"/>
      <c r="M130" s="180" t="s">
        <v>800</v>
      </c>
      <c r="N130" s="180" t="s">
        <v>691</v>
      </c>
      <c r="O130" s="180" t="s">
        <v>693</v>
      </c>
      <c r="P130" s="180"/>
      <c r="Q130" s="180" t="s">
        <v>452</v>
      </c>
      <c r="R130" s="180" t="s">
        <v>696</v>
      </c>
      <c r="S130" s="180" t="s">
        <v>696</v>
      </c>
      <c r="T130" s="180" t="s">
        <v>694</v>
      </c>
      <c r="U130" s="267" t="s">
        <v>695</v>
      </c>
      <c r="V130" s="555"/>
      <c r="W130" s="555"/>
      <c r="X130" s="555"/>
      <c r="Y130" s="180"/>
    </row>
    <row r="131" spans="2:25" ht="15.95" customHeight="1" x14ac:dyDescent="0.15">
      <c r="B131" s="294"/>
      <c r="C131" s="341" t="s">
        <v>799</v>
      </c>
      <c r="D131" s="320"/>
      <c r="E131" s="133">
        <v>3</v>
      </c>
      <c r="F131" s="246">
        <v>215.2</v>
      </c>
      <c r="G131" s="180" t="s">
        <v>700</v>
      </c>
      <c r="H131" s="180" t="s">
        <v>744</v>
      </c>
      <c r="I131" s="180" t="s">
        <v>689</v>
      </c>
      <c r="J131" s="267" t="s">
        <v>689</v>
      </c>
      <c r="K131" s="267"/>
      <c r="L131" s="267"/>
      <c r="M131" s="180" t="s">
        <v>801</v>
      </c>
      <c r="N131" s="180" t="s">
        <v>691</v>
      </c>
      <c r="O131" s="180" t="s">
        <v>692</v>
      </c>
      <c r="P131" s="180"/>
      <c r="Q131" s="180" t="s">
        <v>452</v>
      </c>
      <c r="R131" s="180" t="s">
        <v>696</v>
      </c>
      <c r="S131" s="180" t="s">
        <v>696</v>
      </c>
      <c r="T131" s="180" t="s">
        <v>694</v>
      </c>
      <c r="U131" s="267" t="s">
        <v>695</v>
      </c>
      <c r="V131" s="555"/>
      <c r="W131" s="555"/>
      <c r="X131" s="555"/>
      <c r="Y131" s="180"/>
    </row>
    <row r="132" spans="2:25" ht="15.95" customHeight="1" x14ac:dyDescent="0.15">
      <c r="B132" s="294"/>
      <c r="C132" s="341" t="s">
        <v>802</v>
      </c>
      <c r="D132" s="320"/>
      <c r="E132" s="133">
        <v>1</v>
      </c>
      <c r="F132" s="246">
        <v>220</v>
      </c>
      <c r="G132" s="180" t="s">
        <v>700</v>
      </c>
      <c r="H132" s="180" t="s">
        <v>701</v>
      </c>
      <c r="I132" s="180" t="s">
        <v>689</v>
      </c>
      <c r="J132" s="267" t="s">
        <v>689</v>
      </c>
      <c r="K132" s="267"/>
      <c r="L132" s="267"/>
      <c r="M132" s="180" t="s">
        <v>800</v>
      </c>
      <c r="N132" s="180" t="s">
        <v>691</v>
      </c>
      <c r="O132" s="180" t="s">
        <v>693</v>
      </c>
      <c r="P132" s="180"/>
      <c r="Q132" s="180" t="s">
        <v>452</v>
      </c>
      <c r="R132" s="180" t="s">
        <v>696</v>
      </c>
      <c r="S132" s="180" t="s">
        <v>696</v>
      </c>
      <c r="T132" s="180" t="s">
        <v>694</v>
      </c>
      <c r="U132" s="267" t="s">
        <v>695</v>
      </c>
      <c r="V132" s="555"/>
      <c r="W132" s="555"/>
      <c r="X132" s="555"/>
      <c r="Y132" s="180"/>
    </row>
    <row r="133" spans="2:25" ht="15.95" customHeight="1" x14ac:dyDescent="0.15">
      <c r="B133" s="294"/>
      <c r="C133" s="341" t="s">
        <v>802</v>
      </c>
      <c r="D133" s="320"/>
      <c r="E133" s="133">
        <v>2</v>
      </c>
      <c r="F133" s="246">
        <v>223.5</v>
      </c>
      <c r="G133" s="180" t="s">
        <v>700</v>
      </c>
      <c r="H133" s="180" t="s">
        <v>701</v>
      </c>
      <c r="I133" s="180" t="s">
        <v>689</v>
      </c>
      <c r="J133" s="267" t="s">
        <v>689</v>
      </c>
      <c r="K133" s="267"/>
      <c r="L133" s="267"/>
      <c r="M133" s="180" t="s">
        <v>762</v>
      </c>
      <c r="N133" s="180" t="s">
        <v>691</v>
      </c>
      <c r="O133" s="180" t="s">
        <v>691</v>
      </c>
      <c r="P133" s="180"/>
      <c r="Q133" s="180" t="s">
        <v>452</v>
      </c>
      <c r="R133" s="180" t="s">
        <v>696</v>
      </c>
      <c r="S133" s="180" t="s">
        <v>696</v>
      </c>
      <c r="T133" s="180" t="s">
        <v>694</v>
      </c>
      <c r="U133" s="267" t="s">
        <v>695</v>
      </c>
      <c r="V133" s="555"/>
      <c r="W133" s="555"/>
      <c r="X133" s="555"/>
      <c r="Y133" s="180"/>
    </row>
    <row r="134" spans="2:25" ht="15.95" customHeight="1" x14ac:dyDescent="0.15">
      <c r="B134" s="294"/>
      <c r="C134" s="341" t="s">
        <v>803</v>
      </c>
      <c r="D134" s="320"/>
      <c r="E134" s="133">
        <v>1</v>
      </c>
      <c r="F134" s="246">
        <v>230</v>
      </c>
      <c r="G134" s="180" t="s">
        <v>700</v>
      </c>
      <c r="H134" s="180" t="s">
        <v>701</v>
      </c>
      <c r="I134" s="180" t="s">
        <v>689</v>
      </c>
      <c r="J134" s="267" t="s">
        <v>689</v>
      </c>
      <c r="K134" s="267"/>
      <c r="L134" s="267"/>
      <c r="M134" s="180" t="s">
        <v>804</v>
      </c>
      <c r="N134" s="180" t="s">
        <v>691</v>
      </c>
      <c r="O134" s="180" t="s">
        <v>693</v>
      </c>
      <c r="P134" s="180"/>
      <c r="Q134" s="180" t="s">
        <v>452</v>
      </c>
      <c r="R134" s="180" t="s">
        <v>696</v>
      </c>
      <c r="S134" s="180" t="s">
        <v>696</v>
      </c>
      <c r="T134" s="180" t="s">
        <v>694</v>
      </c>
      <c r="U134" s="267" t="s">
        <v>695</v>
      </c>
      <c r="V134" s="555"/>
      <c r="W134" s="555"/>
      <c r="X134" s="555"/>
      <c r="Y134" s="180"/>
    </row>
    <row r="135" spans="2:25" ht="15.95" customHeight="1" x14ac:dyDescent="0.15">
      <c r="B135" s="294"/>
      <c r="C135" s="341" t="s">
        <v>803</v>
      </c>
      <c r="D135" s="320"/>
      <c r="E135" s="133">
        <v>2</v>
      </c>
      <c r="F135" s="246">
        <v>231</v>
      </c>
      <c r="G135" s="180" t="s">
        <v>700</v>
      </c>
      <c r="H135" s="180" t="s">
        <v>712</v>
      </c>
      <c r="I135" s="180" t="s">
        <v>689</v>
      </c>
      <c r="J135" s="267" t="s">
        <v>689</v>
      </c>
      <c r="K135" s="267"/>
      <c r="L135" s="267"/>
      <c r="M135" s="180" t="s">
        <v>805</v>
      </c>
      <c r="N135" s="180" t="s">
        <v>691</v>
      </c>
      <c r="O135" s="180" t="s">
        <v>692</v>
      </c>
      <c r="P135" s="180"/>
      <c r="Q135" s="180" t="s">
        <v>452</v>
      </c>
      <c r="R135" s="180" t="s">
        <v>696</v>
      </c>
      <c r="S135" s="180" t="s">
        <v>696</v>
      </c>
      <c r="T135" s="180" t="s">
        <v>694</v>
      </c>
      <c r="U135" s="267" t="s">
        <v>695</v>
      </c>
      <c r="V135" s="555"/>
      <c r="W135" s="555"/>
      <c r="X135" s="555"/>
      <c r="Y135" s="180"/>
    </row>
    <row r="136" spans="2:25" ht="15.95" customHeight="1" x14ac:dyDescent="0.15">
      <c r="B136" s="345"/>
      <c r="C136" s="341" t="s">
        <v>806</v>
      </c>
      <c r="D136" s="320"/>
      <c r="E136" s="133">
        <v>1</v>
      </c>
      <c r="F136" s="246">
        <v>235</v>
      </c>
      <c r="G136" s="180" t="s">
        <v>700</v>
      </c>
      <c r="H136" s="180" t="s">
        <v>701</v>
      </c>
      <c r="I136" s="180" t="s">
        <v>702</v>
      </c>
      <c r="J136" s="267" t="s">
        <v>703</v>
      </c>
      <c r="K136" s="267"/>
      <c r="L136" s="267"/>
      <c r="M136" s="180" t="s">
        <v>691</v>
      </c>
      <c r="N136" s="180" t="s">
        <v>807</v>
      </c>
      <c r="O136" s="180" t="s">
        <v>718</v>
      </c>
      <c r="P136" s="180"/>
      <c r="Q136" s="180" t="s">
        <v>435</v>
      </c>
      <c r="R136" s="180" t="s">
        <v>696</v>
      </c>
      <c r="S136" s="180" t="s">
        <v>696</v>
      </c>
      <c r="T136" s="180" t="s">
        <v>705</v>
      </c>
      <c r="U136" s="267" t="s">
        <v>719</v>
      </c>
      <c r="V136" s="555"/>
      <c r="W136" s="555"/>
      <c r="X136" s="555"/>
      <c r="Y136" s="180"/>
    </row>
    <row r="137" spans="2:25" ht="15.95" customHeight="1" x14ac:dyDescent="0.15">
      <c r="B137" s="20"/>
      <c r="C137" s="1" t="s">
        <v>250</v>
      </c>
      <c r="D137" s="5"/>
      <c r="F137" s="5"/>
      <c r="G137" s="18"/>
      <c r="H137" s="18"/>
      <c r="I137" s="18"/>
      <c r="J137" s="18"/>
      <c r="K137" s="18"/>
      <c r="L137" s="18"/>
      <c r="M137" s="18"/>
      <c r="N137" s="18"/>
      <c r="O137" s="18"/>
      <c r="P137" s="19"/>
      <c r="Q137" s="29"/>
      <c r="R137" s="5"/>
      <c r="S137" s="5"/>
      <c r="T137" s="18"/>
      <c r="U137" s="30"/>
      <c r="V137" s="30"/>
      <c r="W137" s="30"/>
      <c r="X137" s="30"/>
      <c r="Y137" s="5"/>
    </row>
    <row r="138" spans="2:25" ht="15.95" customHeight="1" x14ac:dyDescent="0.15">
      <c r="B138" s="20"/>
      <c r="C138" s="24" t="s">
        <v>251</v>
      </c>
      <c r="D138" s="5"/>
      <c r="F138" s="5"/>
      <c r="G138" s="18"/>
      <c r="H138" s="18"/>
      <c r="I138" s="18"/>
      <c r="J138" s="18"/>
      <c r="K138" s="18"/>
      <c r="L138" s="18"/>
      <c r="M138" s="18"/>
      <c r="N138" s="18"/>
      <c r="O138" s="18"/>
      <c r="P138" s="19"/>
      <c r="Q138" s="29"/>
      <c r="R138" s="5"/>
      <c r="S138" s="5"/>
      <c r="T138" s="18"/>
      <c r="U138" s="30"/>
      <c r="V138" s="30"/>
      <c r="W138" s="30"/>
      <c r="X138" s="30"/>
      <c r="Y138" s="5"/>
    </row>
    <row r="139" spans="2:25" ht="15.95" customHeight="1" x14ac:dyDescent="0.15">
      <c r="B139" s="21"/>
      <c r="C139" s="215" t="s">
        <v>252</v>
      </c>
      <c r="D139" s="215"/>
      <c r="E139" s="215"/>
      <c r="F139" s="215"/>
      <c r="G139" s="215"/>
      <c r="H139" s="215"/>
      <c r="I139" s="215"/>
      <c r="J139" s="215"/>
      <c r="K139" s="215"/>
      <c r="L139" s="215"/>
      <c r="M139" s="215"/>
      <c r="N139" s="215"/>
      <c r="O139" s="215"/>
      <c r="P139" s="215"/>
      <c r="Q139" s="215"/>
      <c r="R139" s="215"/>
      <c r="S139" s="215"/>
      <c r="T139" s="215"/>
      <c r="U139" s="215"/>
      <c r="V139" s="215"/>
      <c r="W139" s="215"/>
      <c r="X139" s="215"/>
    </row>
    <row r="140" spans="2:25" ht="15.95" customHeight="1" x14ac:dyDescent="0.15">
      <c r="B140" s="215"/>
      <c r="C140" s="215" t="s">
        <v>253</v>
      </c>
      <c r="D140" s="215"/>
      <c r="E140" s="215"/>
      <c r="F140" s="215"/>
      <c r="G140" s="215"/>
      <c r="H140" s="215"/>
      <c r="I140" s="215"/>
      <c r="J140" s="215"/>
      <c r="K140" s="215"/>
      <c r="L140" s="215"/>
      <c r="M140" s="215"/>
      <c r="N140" s="215"/>
      <c r="O140" s="215"/>
      <c r="P140" s="215"/>
      <c r="Q140" s="215"/>
      <c r="R140" s="215"/>
      <c r="S140" s="215"/>
      <c r="T140" s="215"/>
      <c r="U140" s="215"/>
      <c r="V140" s="215"/>
      <c r="W140" s="215"/>
      <c r="X140" s="215"/>
    </row>
    <row r="141" spans="2:25" ht="15.95" customHeight="1" x14ac:dyDescent="0.15">
      <c r="B141" s="215"/>
      <c r="C141" s="215" t="s">
        <v>254</v>
      </c>
      <c r="D141" s="215"/>
      <c r="E141" s="215"/>
      <c r="F141" s="215"/>
      <c r="G141" s="215"/>
      <c r="H141" s="215"/>
      <c r="I141" s="215"/>
      <c r="J141" s="215"/>
      <c r="K141" s="215"/>
      <c r="L141" s="215"/>
      <c r="M141" s="215"/>
      <c r="N141" s="215"/>
      <c r="O141" s="215"/>
      <c r="P141" s="215"/>
      <c r="Q141" s="215"/>
      <c r="R141" s="215"/>
      <c r="S141" s="215"/>
      <c r="T141" s="215"/>
      <c r="U141" s="215"/>
      <c r="V141" s="215"/>
      <c r="W141" s="215"/>
      <c r="X141" s="215"/>
    </row>
    <row r="142" spans="2:25" ht="15.95" customHeight="1" x14ac:dyDescent="0.15">
      <c r="C142" s="3" t="s">
        <v>209</v>
      </c>
    </row>
    <row r="143" spans="2:25" ht="24.75" customHeight="1" x14ac:dyDescent="0.15">
      <c r="B143" s="581" t="s">
        <v>223</v>
      </c>
      <c r="C143" s="581"/>
      <c r="D143" s="581"/>
      <c r="E143" s="581"/>
      <c r="F143" s="582"/>
      <c r="G143" s="582"/>
      <c r="H143" s="582"/>
      <c r="I143" s="581"/>
      <c r="J143" s="581"/>
      <c r="K143" s="581"/>
      <c r="L143" s="581"/>
      <c r="M143" s="581"/>
      <c r="N143" s="581"/>
      <c r="O143" s="581"/>
      <c r="P143" s="581"/>
      <c r="Q143" s="581"/>
      <c r="R143" s="581"/>
      <c r="S143" s="581"/>
      <c r="T143" s="581"/>
      <c r="U143" s="581"/>
      <c r="V143" s="581"/>
      <c r="W143" s="581"/>
      <c r="X143" s="581"/>
      <c r="Y143" s="161"/>
    </row>
    <row r="144" spans="2:25" ht="20.100000000000001" customHeight="1" x14ac:dyDescent="0.15">
      <c r="B144" s="337" t="s">
        <v>60</v>
      </c>
      <c r="C144" s="347"/>
      <c r="D144" s="347"/>
      <c r="E144" s="347"/>
      <c r="F144" s="583" t="str">
        <f>+'様式A-1'!$D$3</f>
        <v>ハシラノズイドウ</v>
      </c>
      <c r="G144" s="583"/>
      <c r="H144" s="583"/>
      <c r="I144" s="260" t="s">
        <v>61</v>
      </c>
      <c r="J144" s="261"/>
      <c r="K144" s="290" t="str">
        <f>+'様式A-1'!$J$3</f>
        <v>主要地方道岩国玖珂線</v>
      </c>
      <c r="L144" s="291"/>
      <c r="M144" s="291"/>
      <c r="N144" s="292"/>
      <c r="O144" s="295" t="s">
        <v>224</v>
      </c>
      <c r="P144" s="584" t="str">
        <f>+'様式B (1)'!$S$3</f>
        <v>復建調査設計株式会社</v>
      </c>
      <c r="Q144" s="508"/>
      <c r="R144" s="508"/>
      <c r="S144" s="585"/>
      <c r="T144" s="521" t="s">
        <v>225</v>
      </c>
      <c r="U144" s="586"/>
      <c r="V144" s="586"/>
      <c r="W144" s="520"/>
      <c r="X144" s="590">
        <f>+'様式B (1)'!$P$2</f>
        <v>45867</v>
      </c>
      <c r="Y144" s="591"/>
    </row>
    <row r="145" spans="2:25" ht="20.100000000000001" customHeight="1" x14ac:dyDescent="0.15">
      <c r="B145" s="286" t="s">
        <v>167</v>
      </c>
      <c r="C145" s="287"/>
      <c r="D145" s="287"/>
      <c r="E145" s="287"/>
      <c r="F145" s="594" t="str">
        <f>+'様式A-1'!$D$4</f>
        <v>柱野隧道</v>
      </c>
      <c r="G145" s="594"/>
      <c r="H145" s="594"/>
      <c r="I145" s="595" t="s">
        <v>168</v>
      </c>
      <c r="J145" s="596"/>
      <c r="K145" s="290" t="str">
        <f>+'様式A-1'!$R$3</f>
        <v>山口県岩国土木建築事務所</v>
      </c>
      <c r="L145" s="291"/>
      <c r="M145" s="291"/>
      <c r="N145" s="292"/>
      <c r="O145" s="289"/>
      <c r="P145" s="597" t="str">
        <f>+'様式B (1)'!$S$4</f>
        <v>小笠原洋</v>
      </c>
      <c r="Q145" s="509"/>
      <c r="R145" s="509"/>
      <c r="S145" s="589"/>
      <c r="T145" s="587"/>
      <c r="U145" s="588"/>
      <c r="V145" s="588"/>
      <c r="W145" s="589"/>
      <c r="X145" s="592"/>
      <c r="Y145" s="593"/>
    </row>
    <row r="146" spans="2:25" ht="15" customHeight="1" x14ac:dyDescent="0.15">
      <c r="B146" s="294" t="s">
        <v>226</v>
      </c>
      <c r="C146" s="566" t="s">
        <v>227</v>
      </c>
      <c r="D146" s="567"/>
      <c r="E146" s="558" t="s">
        <v>228</v>
      </c>
      <c r="F146" s="558" t="s">
        <v>229</v>
      </c>
      <c r="G146" s="569" t="s">
        <v>230</v>
      </c>
      <c r="H146" s="570"/>
      <c r="I146" s="337" t="s">
        <v>231</v>
      </c>
      <c r="J146" s="347"/>
      <c r="K146" s="347"/>
      <c r="L146" s="347"/>
      <c r="M146" s="347"/>
      <c r="N146" s="348"/>
      <c r="O146" s="573" t="s">
        <v>232</v>
      </c>
      <c r="P146" s="515" t="s">
        <v>233</v>
      </c>
      <c r="Q146" s="575"/>
      <c r="R146" s="575"/>
      <c r="S146" s="576"/>
      <c r="T146" s="569" t="s">
        <v>234</v>
      </c>
      <c r="U146" s="579"/>
      <c r="V146" s="579"/>
      <c r="W146" s="579"/>
      <c r="X146" s="570"/>
      <c r="Y146" s="557" t="s">
        <v>235</v>
      </c>
    </row>
    <row r="147" spans="2:25" ht="15" customHeight="1" x14ac:dyDescent="0.15">
      <c r="B147" s="294"/>
      <c r="C147" s="566"/>
      <c r="D147" s="567"/>
      <c r="E147" s="558"/>
      <c r="F147" s="558"/>
      <c r="G147" s="571"/>
      <c r="H147" s="572"/>
      <c r="I147" s="286"/>
      <c r="J147" s="287"/>
      <c r="K147" s="287"/>
      <c r="L147" s="287"/>
      <c r="M147" s="287"/>
      <c r="N147" s="288"/>
      <c r="O147" s="574"/>
      <c r="P147" s="516"/>
      <c r="Q147" s="577"/>
      <c r="R147" s="577"/>
      <c r="S147" s="578"/>
      <c r="T147" s="571"/>
      <c r="U147" s="580"/>
      <c r="V147" s="580"/>
      <c r="W147" s="580"/>
      <c r="X147" s="572"/>
      <c r="Y147" s="558"/>
    </row>
    <row r="148" spans="2:25" ht="16.149999999999999" customHeight="1" x14ac:dyDescent="0.15">
      <c r="B148" s="294"/>
      <c r="C148" s="566"/>
      <c r="D148" s="567"/>
      <c r="E148" s="558"/>
      <c r="F148" s="558"/>
      <c r="G148" s="548" t="s">
        <v>236</v>
      </c>
      <c r="H148" s="548" t="s">
        <v>237</v>
      </c>
      <c r="I148" s="561" t="s">
        <v>238</v>
      </c>
      <c r="J148" s="561" t="s">
        <v>239</v>
      </c>
      <c r="K148" s="562"/>
      <c r="L148" s="562"/>
      <c r="M148" s="563" t="s">
        <v>240</v>
      </c>
      <c r="N148" s="564" t="s">
        <v>241</v>
      </c>
      <c r="O148" s="561" t="s">
        <v>242</v>
      </c>
      <c r="P148" s="325" t="s">
        <v>243</v>
      </c>
      <c r="Q148" s="562"/>
      <c r="R148" s="548" t="s">
        <v>244</v>
      </c>
      <c r="S148" s="548" t="s">
        <v>245</v>
      </c>
      <c r="T148" s="565" t="s">
        <v>246</v>
      </c>
      <c r="U148" s="548" t="s">
        <v>247</v>
      </c>
      <c r="V148" s="562"/>
      <c r="W148" s="562"/>
      <c r="X148" s="562"/>
      <c r="Y148" s="558"/>
    </row>
    <row r="149" spans="2:25" ht="16.149999999999999" customHeight="1" x14ac:dyDescent="0.15">
      <c r="B149" s="294"/>
      <c r="C149" s="286"/>
      <c r="D149" s="288"/>
      <c r="E149" s="568"/>
      <c r="F149" s="568"/>
      <c r="G149" s="560"/>
      <c r="H149" s="560"/>
      <c r="I149" s="562"/>
      <c r="J149" s="562"/>
      <c r="K149" s="562"/>
      <c r="L149" s="562"/>
      <c r="M149" s="562"/>
      <c r="N149" s="562"/>
      <c r="O149" s="562"/>
      <c r="P149" s="166" t="s">
        <v>248</v>
      </c>
      <c r="Q149" s="166" t="s">
        <v>249</v>
      </c>
      <c r="R149" s="562"/>
      <c r="S149" s="562"/>
      <c r="T149" s="562"/>
      <c r="U149" s="562"/>
      <c r="V149" s="562"/>
      <c r="W149" s="562"/>
      <c r="X149" s="562"/>
      <c r="Y149" s="559"/>
    </row>
    <row r="150" spans="2:25" ht="15.75" customHeight="1" x14ac:dyDescent="0.15">
      <c r="B150" s="294"/>
      <c r="C150" s="341" t="s">
        <v>806</v>
      </c>
      <c r="D150" s="320"/>
      <c r="E150" s="133">
        <v>2</v>
      </c>
      <c r="F150" s="246">
        <v>239</v>
      </c>
      <c r="G150" s="180" t="s">
        <v>700</v>
      </c>
      <c r="H150" s="180" t="s">
        <v>712</v>
      </c>
      <c r="I150" s="180" t="s">
        <v>689</v>
      </c>
      <c r="J150" s="267" t="s">
        <v>689</v>
      </c>
      <c r="K150" s="267"/>
      <c r="L150" s="267"/>
      <c r="M150" s="180" t="s">
        <v>1178</v>
      </c>
      <c r="N150" s="180" t="s">
        <v>691</v>
      </c>
      <c r="O150" s="180" t="s">
        <v>693</v>
      </c>
      <c r="P150" s="180"/>
      <c r="Q150" s="180" t="s">
        <v>452</v>
      </c>
      <c r="R150" s="180" t="s">
        <v>696</v>
      </c>
      <c r="S150" s="180" t="s">
        <v>696</v>
      </c>
      <c r="T150" s="180" t="s">
        <v>694</v>
      </c>
      <c r="U150" s="267" t="s">
        <v>695</v>
      </c>
      <c r="V150" s="555"/>
      <c r="W150" s="555"/>
      <c r="X150" s="555"/>
      <c r="Y150" s="180" t="s">
        <v>716</v>
      </c>
    </row>
    <row r="151" spans="2:25" ht="15.95" customHeight="1" x14ac:dyDescent="0.15">
      <c r="B151" s="294"/>
      <c r="C151" s="341" t="s">
        <v>806</v>
      </c>
      <c r="D151" s="320"/>
      <c r="E151" s="133">
        <v>3</v>
      </c>
      <c r="F151" s="246">
        <v>242.4</v>
      </c>
      <c r="G151" s="180" t="s">
        <v>700</v>
      </c>
      <c r="H151" s="180" t="s">
        <v>744</v>
      </c>
      <c r="I151" s="180" t="s">
        <v>702</v>
      </c>
      <c r="J151" s="267" t="s">
        <v>703</v>
      </c>
      <c r="K151" s="267"/>
      <c r="L151" s="267"/>
      <c r="M151" s="180" t="s">
        <v>808</v>
      </c>
      <c r="N151" s="180" t="s">
        <v>691</v>
      </c>
      <c r="O151" s="180" t="s">
        <v>691</v>
      </c>
      <c r="P151" s="180" t="s">
        <v>692</v>
      </c>
      <c r="Q151" s="180" t="s">
        <v>698</v>
      </c>
      <c r="R151" s="180" t="s">
        <v>696</v>
      </c>
      <c r="S151" s="180" t="s">
        <v>696</v>
      </c>
      <c r="T151" s="180" t="s">
        <v>705</v>
      </c>
      <c r="U151" s="267" t="s">
        <v>706</v>
      </c>
      <c r="V151" s="555"/>
      <c r="W151" s="555"/>
      <c r="X151" s="555"/>
      <c r="Y151" s="238"/>
    </row>
    <row r="152" spans="2:25" ht="15.95" customHeight="1" x14ac:dyDescent="0.15">
      <c r="B152" s="294"/>
      <c r="C152" s="341" t="s">
        <v>806</v>
      </c>
      <c r="D152" s="320"/>
      <c r="E152" s="133">
        <v>4</v>
      </c>
      <c r="F152" s="246">
        <v>242.4</v>
      </c>
      <c r="G152" s="180" t="s">
        <v>700</v>
      </c>
      <c r="H152" s="180" t="s">
        <v>744</v>
      </c>
      <c r="I152" s="180" t="s">
        <v>689</v>
      </c>
      <c r="J152" s="267" t="s">
        <v>689</v>
      </c>
      <c r="K152" s="267"/>
      <c r="L152" s="267"/>
      <c r="M152" s="180" t="s">
        <v>773</v>
      </c>
      <c r="N152" s="180" t="s">
        <v>691</v>
      </c>
      <c r="O152" s="180" t="s">
        <v>693</v>
      </c>
      <c r="P152" s="180"/>
      <c r="Q152" s="180" t="s">
        <v>452</v>
      </c>
      <c r="R152" s="180" t="s">
        <v>696</v>
      </c>
      <c r="S152" s="180" t="s">
        <v>696</v>
      </c>
      <c r="T152" s="180" t="s">
        <v>694</v>
      </c>
      <c r="U152" s="267" t="s">
        <v>695</v>
      </c>
      <c r="V152" s="555"/>
      <c r="W152" s="555"/>
      <c r="X152" s="555"/>
      <c r="Y152" s="180"/>
    </row>
    <row r="153" spans="2:25" ht="15.95" customHeight="1" x14ac:dyDescent="0.15">
      <c r="B153" s="294"/>
      <c r="C153" s="341" t="s">
        <v>806</v>
      </c>
      <c r="D153" s="320"/>
      <c r="E153" s="133">
        <v>5</v>
      </c>
      <c r="F153" s="246">
        <v>240</v>
      </c>
      <c r="G153" s="180" t="s">
        <v>700</v>
      </c>
      <c r="H153" s="180" t="s">
        <v>712</v>
      </c>
      <c r="I153" s="180" t="s">
        <v>702</v>
      </c>
      <c r="J153" s="267" t="s">
        <v>703</v>
      </c>
      <c r="K153" s="267"/>
      <c r="L153" s="267"/>
      <c r="M153" s="180" t="s">
        <v>809</v>
      </c>
      <c r="N153" s="180" t="s">
        <v>809</v>
      </c>
      <c r="O153" s="180" t="s">
        <v>693</v>
      </c>
      <c r="P153" s="180"/>
      <c r="Q153" s="180" t="s">
        <v>452</v>
      </c>
      <c r="R153" s="180" t="s">
        <v>696</v>
      </c>
      <c r="S153" s="180" t="s">
        <v>696</v>
      </c>
      <c r="T153" s="180" t="s">
        <v>694</v>
      </c>
      <c r="U153" s="267" t="s">
        <v>695</v>
      </c>
      <c r="V153" s="555"/>
      <c r="W153" s="555"/>
      <c r="X153" s="555"/>
      <c r="Y153" s="180"/>
    </row>
    <row r="154" spans="2:25" ht="15.95" customHeight="1" x14ac:dyDescent="0.15">
      <c r="B154" s="294"/>
      <c r="C154" s="341" t="s">
        <v>810</v>
      </c>
      <c r="D154" s="320"/>
      <c r="E154" s="133">
        <v>1</v>
      </c>
      <c r="F154" s="246">
        <v>245</v>
      </c>
      <c r="G154" s="180" t="s">
        <v>700</v>
      </c>
      <c r="H154" s="180" t="s">
        <v>701</v>
      </c>
      <c r="I154" s="180" t="s">
        <v>689</v>
      </c>
      <c r="J154" s="267" t="s">
        <v>689</v>
      </c>
      <c r="K154" s="267"/>
      <c r="L154" s="267"/>
      <c r="M154" s="180" t="s">
        <v>800</v>
      </c>
      <c r="N154" s="180" t="s">
        <v>691</v>
      </c>
      <c r="O154" s="180" t="s">
        <v>693</v>
      </c>
      <c r="P154" s="180"/>
      <c r="Q154" s="180" t="s">
        <v>452</v>
      </c>
      <c r="R154" s="180" t="s">
        <v>696</v>
      </c>
      <c r="S154" s="180" t="s">
        <v>696</v>
      </c>
      <c r="T154" s="180" t="s">
        <v>694</v>
      </c>
      <c r="U154" s="267" t="s">
        <v>695</v>
      </c>
      <c r="V154" s="555"/>
      <c r="W154" s="555"/>
      <c r="X154" s="555"/>
      <c r="Y154" s="180"/>
    </row>
    <row r="155" spans="2:25" ht="15.95" customHeight="1" x14ac:dyDescent="0.15">
      <c r="B155" s="294"/>
      <c r="C155" s="341" t="s">
        <v>810</v>
      </c>
      <c r="D155" s="320"/>
      <c r="E155" s="133">
        <v>2</v>
      </c>
      <c r="F155" s="246">
        <v>251.3</v>
      </c>
      <c r="G155" s="180" t="s">
        <v>700</v>
      </c>
      <c r="H155" s="180" t="s">
        <v>727</v>
      </c>
      <c r="I155" s="180" t="s">
        <v>689</v>
      </c>
      <c r="J155" s="267" t="s">
        <v>689</v>
      </c>
      <c r="K155" s="267"/>
      <c r="L155" s="267"/>
      <c r="M155" s="180" t="s">
        <v>811</v>
      </c>
      <c r="N155" s="180" t="s">
        <v>691</v>
      </c>
      <c r="O155" s="180" t="s">
        <v>693</v>
      </c>
      <c r="P155" s="180"/>
      <c r="Q155" s="180" t="s">
        <v>452</v>
      </c>
      <c r="R155" s="180" t="s">
        <v>696</v>
      </c>
      <c r="S155" s="180" t="s">
        <v>696</v>
      </c>
      <c r="T155" s="180" t="s">
        <v>694</v>
      </c>
      <c r="U155" s="267" t="s">
        <v>695</v>
      </c>
      <c r="V155" s="555"/>
      <c r="W155" s="555"/>
      <c r="X155" s="555"/>
      <c r="Y155" s="180"/>
    </row>
    <row r="156" spans="2:25" ht="15.95" customHeight="1" x14ac:dyDescent="0.15">
      <c r="B156" s="294"/>
      <c r="C156" s="341" t="s">
        <v>810</v>
      </c>
      <c r="D156" s="320"/>
      <c r="E156" s="133">
        <v>3</v>
      </c>
      <c r="F156" s="246">
        <v>251.3</v>
      </c>
      <c r="G156" s="180" t="s">
        <v>700</v>
      </c>
      <c r="H156" s="180" t="s">
        <v>744</v>
      </c>
      <c r="I156" s="180" t="s">
        <v>689</v>
      </c>
      <c r="J156" s="267" t="s">
        <v>689</v>
      </c>
      <c r="K156" s="267"/>
      <c r="L156" s="267"/>
      <c r="M156" s="180" t="s">
        <v>1158</v>
      </c>
      <c r="N156" s="180" t="s">
        <v>691</v>
      </c>
      <c r="O156" s="180" t="s">
        <v>693</v>
      </c>
      <c r="P156" s="180"/>
      <c r="Q156" s="180" t="s">
        <v>452</v>
      </c>
      <c r="R156" s="180" t="s">
        <v>696</v>
      </c>
      <c r="S156" s="180" t="s">
        <v>696</v>
      </c>
      <c r="T156" s="180" t="s">
        <v>694</v>
      </c>
      <c r="U156" s="267" t="s">
        <v>695</v>
      </c>
      <c r="V156" s="555"/>
      <c r="W156" s="555"/>
      <c r="X156" s="555"/>
      <c r="Y156" s="180" t="s">
        <v>716</v>
      </c>
    </row>
    <row r="157" spans="2:25" ht="15.95" customHeight="1" x14ac:dyDescent="0.15">
      <c r="B157" s="294"/>
      <c r="C157" s="341" t="s">
        <v>810</v>
      </c>
      <c r="D157" s="320"/>
      <c r="E157" s="133">
        <v>4</v>
      </c>
      <c r="F157" s="246">
        <v>249</v>
      </c>
      <c r="G157" s="180" t="s">
        <v>700</v>
      </c>
      <c r="H157" s="180" t="s">
        <v>712</v>
      </c>
      <c r="I157" s="180" t="s">
        <v>689</v>
      </c>
      <c r="J157" s="267" t="s">
        <v>689</v>
      </c>
      <c r="K157" s="267"/>
      <c r="L157" s="267"/>
      <c r="M157" s="180" t="s">
        <v>1179</v>
      </c>
      <c r="N157" s="180" t="s">
        <v>691</v>
      </c>
      <c r="O157" s="180" t="s">
        <v>693</v>
      </c>
      <c r="P157" s="180"/>
      <c r="Q157" s="180" t="s">
        <v>452</v>
      </c>
      <c r="R157" s="180" t="s">
        <v>696</v>
      </c>
      <c r="S157" s="180" t="s">
        <v>696</v>
      </c>
      <c r="T157" s="180" t="s">
        <v>694</v>
      </c>
      <c r="U157" s="267" t="s">
        <v>695</v>
      </c>
      <c r="V157" s="555"/>
      <c r="W157" s="555"/>
      <c r="X157" s="555"/>
      <c r="Y157" s="180" t="s">
        <v>716</v>
      </c>
    </row>
    <row r="158" spans="2:25" ht="15.95" customHeight="1" x14ac:dyDescent="0.15">
      <c r="B158" s="294"/>
      <c r="C158" s="341" t="s">
        <v>812</v>
      </c>
      <c r="D158" s="320"/>
      <c r="E158" s="133">
        <v>1</v>
      </c>
      <c r="F158" s="246">
        <v>260.39999999999998</v>
      </c>
      <c r="G158" s="180" t="s">
        <v>700</v>
      </c>
      <c r="H158" s="180" t="s">
        <v>727</v>
      </c>
      <c r="I158" s="180" t="s">
        <v>689</v>
      </c>
      <c r="J158" s="341" t="s">
        <v>689</v>
      </c>
      <c r="K158" s="556"/>
      <c r="L158" s="320"/>
      <c r="M158" s="180" t="s">
        <v>779</v>
      </c>
      <c r="N158" s="180" t="s">
        <v>691</v>
      </c>
      <c r="O158" s="180" t="s">
        <v>693</v>
      </c>
      <c r="P158" s="180"/>
      <c r="Q158" s="180" t="s">
        <v>452</v>
      </c>
      <c r="R158" s="180" t="s">
        <v>696</v>
      </c>
      <c r="S158" s="180" t="s">
        <v>696</v>
      </c>
      <c r="T158" s="180" t="s">
        <v>694</v>
      </c>
      <c r="U158" s="341" t="s">
        <v>695</v>
      </c>
      <c r="V158" s="556"/>
      <c r="W158" s="556"/>
      <c r="X158" s="320"/>
      <c r="Y158" s="180"/>
    </row>
    <row r="159" spans="2:25" ht="15.95" customHeight="1" x14ac:dyDescent="0.15">
      <c r="B159" s="294"/>
      <c r="C159" s="341" t="s">
        <v>812</v>
      </c>
      <c r="D159" s="320"/>
      <c r="E159" s="133">
        <v>2</v>
      </c>
      <c r="F159" s="246">
        <v>260.39999999999998</v>
      </c>
      <c r="G159" s="180" t="s">
        <v>700</v>
      </c>
      <c r="H159" s="180" t="s">
        <v>744</v>
      </c>
      <c r="I159" s="180" t="s">
        <v>689</v>
      </c>
      <c r="J159" s="341" t="s">
        <v>689</v>
      </c>
      <c r="K159" s="556"/>
      <c r="L159" s="320"/>
      <c r="M159" s="180" t="s">
        <v>813</v>
      </c>
      <c r="N159" s="180" t="s">
        <v>691</v>
      </c>
      <c r="O159" s="180" t="s">
        <v>691</v>
      </c>
      <c r="P159" s="180"/>
      <c r="Q159" s="180" t="s">
        <v>452</v>
      </c>
      <c r="R159" s="180" t="s">
        <v>696</v>
      </c>
      <c r="S159" s="180" t="s">
        <v>696</v>
      </c>
      <c r="T159" s="180" t="s">
        <v>694</v>
      </c>
      <c r="U159" s="341" t="s">
        <v>695</v>
      </c>
      <c r="V159" s="556"/>
      <c r="W159" s="556"/>
      <c r="X159" s="320"/>
      <c r="Y159" s="180"/>
    </row>
    <row r="160" spans="2:25" ht="15.95" customHeight="1" x14ac:dyDescent="0.15">
      <c r="B160" s="294"/>
      <c r="C160" s="341" t="s">
        <v>812</v>
      </c>
      <c r="D160" s="320"/>
      <c r="E160" s="133">
        <v>3</v>
      </c>
      <c r="F160" s="246">
        <v>260</v>
      </c>
      <c r="G160" s="180" t="s">
        <v>700</v>
      </c>
      <c r="H160" s="180" t="s">
        <v>712</v>
      </c>
      <c r="I160" s="180" t="s">
        <v>689</v>
      </c>
      <c r="J160" s="341" t="s">
        <v>689</v>
      </c>
      <c r="K160" s="556"/>
      <c r="L160" s="320"/>
      <c r="M160" s="180" t="s">
        <v>814</v>
      </c>
      <c r="N160" s="180" t="s">
        <v>691</v>
      </c>
      <c r="O160" s="180" t="s">
        <v>693</v>
      </c>
      <c r="P160" s="180"/>
      <c r="Q160" s="180" t="s">
        <v>452</v>
      </c>
      <c r="R160" s="180" t="s">
        <v>696</v>
      </c>
      <c r="S160" s="180" t="s">
        <v>696</v>
      </c>
      <c r="T160" s="180" t="s">
        <v>694</v>
      </c>
      <c r="U160" s="341" t="s">
        <v>695</v>
      </c>
      <c r="V160" s="556"/>
      <c r="W160" s="556"/>
      <c r="X160" s="320"/>
      <c r="Y160" s="180"/>
    </row>
    <row r="161" spans="2:25" ht="15.95" customHeight="1" x14ac:dyDescent="0.15">
      <c r="B161" s="294"/>
      <c r="C161" s="341" t="s">
        <v>815</v>
      </c>
      <c r="D161" s="320"/>
      <c r="E161" s="133">
        <v>1</v>
      </c>
      <c r="F161" s="246">
        <v>269.3</v>
      </c>
      <c r="G161" s="180" t="s">
        <v>700</v>
      </c>
      <c r="H161" s="180" t="s">
        <v>727</v>
      </c>
      <c r="I161" s="180" t="s">
        <v>689</v>
      </c>
      <c r="J161" s="341" t="s">
        <v>689</v>
      </c>
      <c r="K161" s="556"/>
      <c r="L161" s="320"/>
      <c r="M161" s="180" t="s">
        <v>1168</v>
      </c>
      <c r="N161" s="180" t="s">
        <v>691</v>
      </c>
      <c r="O161" s="180" t="s">
        <v>693</v>
      </c>
      <c r="P161" s="180"/>
      <c r="Q161" s="180" t="s">
        <v>452</v>
      </c>
      <c r="R161" s="180" t="s">
        <v>696</v>
      </c>
      <c r="S161" s="180" t="s">
        <v>696</v>
      </c>
      <c r="T161" s="180" t="s">
        <v>694</v>
      </c>
      <c r="U161" s="267" t="s">
        <v>695</v>
      </c>
      <c r="V161" s="555"/>
      <c r="W161" s="555"/>
      <c r="X161" s="555"/>
      <c r="Y161" s="180" t="s">
        <v>716</v>
      </c>
    </row>
    <row r="162" spans="2:25" ht="15.95" customHeight="1" x14ac:dyDescent="0.15">
      <c r="B162" s="294"/>
      <c r="C162" s="341" t="s">
        <v>815</v>
      </c>
      <c r="D162" s="320"/>
      <c r="E162" s="133">
        <v>2</v>
      </c>
      <c r="F162" s="246">
        <v>266</v>
      </c>
      <c r="G162" s="180" t="s">
        <v>700</v>
      </c>
      <c r="H162" s="180" t="s">
        <v>712</v>
      </c>
      <c r="I162" s="180" t="s">
        <v>689</v>
      </c>
      <c r="J162" s="267" t="s">
        <v>689</v>
      </c>
      <c r="K162" s="267"/>
      <c r="L162" s="267"/>
      <c r="M162" s="180" t="s">
        <v>816</v>
      </c>
      <c r="N162" s="180" t="s">
        <v>691</v>
      </c>
      <c r="O162" s="180" t="s">
        <v>692</v>
      </c>
      <c r="P162" s="180"/>
      <c r="Q162" s="180" t="s">
        <v>443</v>
      </c>
      <c r="R162" s="180" t="s">
        <v>696</v>
      </c>
      <c r="S162" s="180" t="s">
        <v>707</v>
      </c>
      <c r="T162" s="180" t="s">
        <v>731</v>
      </c>
      <c r="U162" s="267" t="s">
        <v>732</v>
      </c>
      <c r="V162" s="555"/>
      <c r="W162" s="555"/>
      <c r="X162" s="555"/>
      <c r="Y162" s="180" t="s">
        <v>733</v>
      </c>
    </row>
    <row r="163" spans="2:25" ht="15.95" customHeight="1" x14ac:dyDescent="0.15">
      <c r="B163" s="294"/>
      <c r="C163" s="341" t="s">
        <v>817</v>
      </c>
      <c r="D163" s="320"/>
      <c r="E163" s="133">
        <v>1</v>
      </c>
      <c r="F163" s="246">
        <v>273.5</v>
      </c>
      <c r="G163" s="180" t="s">
        <v>700</v>
      </c>
      <c r="H163" s="180" t="s">
        <v>701</v>
      </c>
      <c r="I163" s="180" t="s">
        <v>689</v>
      </c>
      <c r="J163" s="267" t="s">
        <v>689</v>
      </c>
      <c r="K163" s="267"/>
      <c r="L163" s="267"/>
      <c r="M163" s="180" t="s">
        <v>818</v>
      </c>
      <c r="N163" s="180" t="s">
        <v>691</v>
      </c>
      <c r="O163" s="180" t="s">
        <v>691</v>
      </c>
      <c r="P163" s="180"/>
      <c r="Q163" s="180" t="s">
        <v>443</v>
      </c>
      <c r="R163" s="180" t="s">
        <v>696</v>
      </c>
      <c r="S163" s="180" t="s">
        <v>707</v>
      </c>
      <c r="T163" s="180" t="s">
        <v>731</v>
      </c>
      <c r="U163" s="267" t="s">
        <v>732</v>
      </c>
      <c r="V163" s="555"/>
      <c r="W163" s="555"/>
      <c r="X163" s="555"/>
      <c r="Y163" s="180" t="s">
        <v>733</v>
      </c>
    </row>
    <row r="164" spans="2:25" ht="15.95" customHeight="1" x14ac:dyDescent="0.15">
      <c r="B164" s="294"/>
      <c r="C164" s="341" t="s">
        <v>817</v>
      </c>
      <c r="D164" s="320"/>
      <c r="E164" s="133">
        <v>2</v>
      </c>
      <c r="F164" s="246">
        <v>272.5</v>
      </c>
      <c r="G164" s="180" t="s">
        <v>700</v>
      </c>
      <c r="H164" s="180" t="s">
        <v>701</v>
      </c>
      <c r="I164" s="180" t="s">
        <v>689</v>
      </c>
      <c r="J164" s="267" t="s">
        <v>689</v>
      </c>
      <c r="K164" s="267"/>
      <c r="L164" s="267"/>
      <c r="M164" s="180" t="s">
        <v>1180</v>
      </c>
      <c r="N164" s="180" t="s">
        <v>691</v>
      </c>
      <c r="O164" s="180" t="s">
        <v>693</v>
      </c>
      <c r="P164" s="180"/>
      <c r="Q164" s="180" t="s">
        <v>452</v>
      </c>
      <c r="R164" s="180" t="s">
        <v>696</v>
      </c>
      <c r="S164" s="180" t="s">
        <v>696</v>
      </c>
      <c r="T164" s="180" t="s">
        <v>694</v>
      </c>
      <c r="U164" s="267" t="s">
        <v>695</v>
      </c>
      <c r="V164" s="555"/>
      <c r="W164" s="555"/>
      <c r="X164" s="555"/>
      <c r="Y164" s="180" t="s">
        <v>716</v>
      </c>
    </row>
    <row r="165" spans="2:25" ht="15.95" customHeight="1" x14ac:dyDescent="0.15">
      <c r="B165" s="294"/>
      <c r="C165" s="341" t="s">
        <v>817</v>
      </c>
      <c r="D165" s="320"/>
      <c r="E165" s="133">
        <v>3</v>
      </c>
      <c r="F165" s="246">
        <v>272.5</v>
      </c>
      <c r="G165" s="180" t="s">
        <v>700</v>
      </c>
      <c r="H165" s="180" t="s">
        <v>712</v>
      </c>
      <c r="I165" s="180" t="s">
        <v>689</v>
      </c>
      <c r="J165" s="267" t="s">
        <v>689</v>
      </c>
      <c r="K165" s="267"/>
      <c r="L165" s="267"/>
      <c r="M165" s="180" t="s">
        <v>819</v>
      </c>
      <c r="N165" s="180" t="s">
        <v>691</v>
      </c>
      <c r="O165" s="180" t="s">
        <v>693</v>
      </c>
      <c r="P165" s="180"/>
      <c r="Q165" s="180" t="s">
        <v>443</v>
      </c>
      <c r="R165" s="180" t="s">
        <v>696</v>
      </c>
      <c r="S165" s="180" t="s">
        <v>707</v>
      </c>
      <c r="T165" s="180" t="s">
        <v>731</v>
      </c>
      <c r="U165" s="267" t="s">
        <v>732</v>
      </c>
      <c r="V165" s="555"/>
      <c r="W165" s="555"/>
      <c r="X165" s="555"/>
      <c r="Y165" s="180" t="s">
        <v>733</v>
      </c>
    </row>
    <row r="166" spans="2:25" ht="15.95" customHeight="1" x14ac:dyDescent="0.15">
      <c r="B166" s="294"/>
      <c r="C166" s="341" t="s">
        <v>817</v>
      </c>
      <c r="D166" s="320"/>
      <c r="E166" s="133">
        <v>4</v>
      </c>
      <c r="F166" s="246">
        <v>278.10000000000002</v>
      </c>
      <c r="G166" s="180" t="s">
        <v>700</v>
      </c>
      <c r="H166" s="180" t="s">
        <v>744</v>
      </c>
      <c r="I166" s="180" t="s">
        <v>689</v>
      </c>
      <c r="J166" s="267" t="s">
        <v>689</v>
      </c>
      <c r="K166" s="267"/>
      <c r="L166" s="267"/>
      <c r="M166" s="180" t="s">
        <v>820</v>
      </c>
      <c r="N166" s="180" t="s">
        <v>691</v>
      </c>
      <c r="O166" s="180" t="s">
        <v>693</v>
      </c>
      <c r="P166" s="180"/>
      <c r="Q166" s="180" t="s">
        <v>452</v>
      </c>
      <c r="R166" s="180" t="s">
        <v>696</v>
      </c>
      <c r="S166" s="180" t="s">
        <v>696</v>
      </c>
      <c r="T166" s="180" t="s">
        <v>694</v>
      </c>
      <c r="U166" s="267" t="s">
        <v>695</v>
      </c>
      <c r="V166" s="555"/>
      <c r="W166" s="555"/>
      <c r="X166" s="555"/>
      <c r="Y166" s="180"/>
    </row>
    <row r="167" spans="2:25" ht="15.95" customHeight="1" x14ac:dyDescent="0.15">
      <c r="B167" s="294"/>
      <c r="C167" s="341" t="s">
        <v>817</v>
      </c>
      <c r="D167" s="320"/>
      <c r="E167" s="133">
        <v>5</v>
      </c>
      <c r="F167" s="246">
        <v>269.3</v>
      </c>
      <c r="G167" s="180" t="s">
        <v>700</v>
      </c>
      <c r="H167" s="180" t="s">
        <v>744</v>
      </c>
      <c r="I167" s="180" t="s">
        <v>702</v>
      </c>
      <c r="J167" s="267" t="s">
        <v>703</v>
      </c>
      <c r="K167" s="267"/>
      <c r="L167" s="267"/>
      <c r="M167" s="180" t="s">
        <v>735</v>
      </c>
      <c r="N167" s="180" t="s">
        <v>735</v>
      </c>
      <c r="O167" s="180" t="s">
        <v>718</v>
      </c>
      <c r="P167" s="180"/>
      <c r="Q167" s="180" t="s">
        <v>537</v>
      </c>
      <c r="R167" s="180" t="s">
        <v>436</v>
      </c>
      <c r="S167" s="180" t="s">
        <v>446</v>
      </c>
      <c r="T167" s="180" t="s">
        <v>731</v>
      </c>
      <c r="U167" s="267" t="s">
        <v>821</v>
      </c>
      <c r="V167" s="555"/>
      <c r="W167" s="555"/>
      <c r="X167" s="555"/>
      <c r="Y167" s="180"/>
    </row>
    <row r="168" spans="2:25" ht="15.95" customHeight="1" x14ac:dyDescent="0.15">
      <c r="B168" s="294"/>
      <c r="C168" s="341" t="s">
        <v>817</v>
      </c>
      <c r="D168" s="320"/>
      <c r="E168" s="133">
        <v>6</v>
      </c>
      <c r="F168" s="246">
        <v>275.5</v>
      </c>
      <c r="G168" s="180" t="s">
        <v>700</v>
      </c>
      <c r="H168" s="180" t="s">
        <v>712</v>
      </c>
      <c r="I168" s="180" t="s">
        <v>689</v>
      </c>
      <c r="J168" s="267" t="s">
        <v>689</v>
      </c>
      <c r="K168" s="267"/>
      <c r="L168" s="267"/>
      <c r="M168" s="180" t="s">
        <v>822</v>
      </c>
      <c r="N168" s="180" t="s">
        <v>691</v>
      </c>
      <c r="O168" s="180" t="s">
        <v>691</v>
      </c>
      <c r="P168" s="180"/>
      <c r="Q168" s="180" t="s">
        <v>443</v>
      </c>
      <c r="R168" s="180" t="s">
        <v>696</v>
      </c>
      <c r="S168" s="180" t="s">
        <v>707</v>
      </c>
      <c r="T168" s="180" t="s">
        <v>731</v>
      </c>
      <c r="U168" s="267" t="s">
        <v>732</v>
      </c>
      <c r="V168" s="555"/>
      <c r="W168" s="555"/>
      <c r="X168" s="555"/>
      <c r="Y168" s="180" t="s">
        <v>733</v>
      </c>
    </row>
    <row r="169" spans="2:25" ht="15.95" customHeight="1" x14ac:dyDescent="0.15">
      <c r="B169" s="294"/>
      <c r="C169" s="341" t="s">
        <v>817</v>
      </c>
      <c r="D169" s="320"/>
      <c r="E169" s="133">
        <v>7</v>
      </c>
      <c r="F169" s="246">
        <v>278.10000000000002</v>
      </c>
      <c r="G169" s="180" t="s">
        <v>700</v>
      </c>
      <c r="H169" s="180" t="s">
        <v>744</v>
      </c>
      <c r="I169" s="180" t="s">
        <v>689</v>
      </c>
      <c r="J169" s="267" t="s">
        <v>689</v>
      </c>
      <c r="K169" s="267"/>
      <c r="L169" s="267"/>
      <c r="M169" s="180" t="s">
        <v>823</v>
      </c>
      <c r="N169" s="180" t="s">
        <v>691</v>
      </c>
      <c r="O169" s="180" t="s">
        <v>691</v>
      </c>
      <c r="P169" s="180"/>
      <c r="Q169" s="180" t="s">
        <v>452</v>
      </c>
      <c r="R169" s="180" t="s">
        <v>696</v>
      </c>
      <c r="S169" s="180" t="s">
        <v>696</v>
      </c>
      <c r="T169" s="180" t="s">
        <v>694</v>
      </c>
      <c r="U169" s="267" t="s">
        <v>695</v>
      </c>
      <c r="V169" s="555"/>
      <c r="W169" s="555"/>
      <c r="X169" s="555"/>
      <c r="Y169" s="180"/>
    </row>
    <row r="170" spans="2:25" ht="15.95" customHeight="1" x14ac:dyDescent="0.15">
      <c r="B170" s="294"/>
      <c r="C170" s="341" t="s">
        <v>824</v>
      </c>
      <c r="D170" s="320"/>
      <c r="E170" s="133">
        <v>1</v>
      </c>
      <c r="F170" s="246">
        <v>281</v>
      </c>
      <c r="G170" s="180" t="s">
        <v>700</v>
      </c>
      <c r="H170" s="180" t="s">
        <v>701</v>
      </c>
      <c r="I170" s="180" t="s">
        <v>702</v>
      </c>
      <c r="J170" s="267" t="s">
        <v>703</v>
      </c>
      <c r="K170" s="267"/>
      <c r="L170" s="267"/>
      <c r="M170" s="180" t="s">
        <v>724</v>
      </c>
      <c r="N170" s="180" t="s">
        <v>724</v>
      </c>
      <c r="O170" s="180" t="s">
        <v>718</v>
      </c>
      <c r="P170" s="180"/>
      <c r="Q170" s="180" t="s">
        <v>537</v>
      </c>
      <c r="R170" s="180" t="s">
        <v>436</v>
      </c>
      <c r="S170" s="180" t="s">
        <v>446</v>
      </c>
      <c r="T170" s="180" t="s">
        <v>731</v>
      </c>
      <c r="U170" s="267" t="s">
        <v>821</v>
      </c>
      <c r="V170" s="555"/>
      <c r="W170" s="555"/>
      <c r="X170" s="555"/>
      <c r="Y170" s="180"/>
    </row>
    <row r="171" spans="2:25" ht="15.95" customHeight="1" x14ac:dyDescent="0.15">
      <c r="B171" s="294"/>
      <c r="C171" s="341" t="s">
        <v>824</v>
      </c>
      <c r="D171" s="320"/>
      <c r="E171" s="133">
        <v>2</v>
      </c>
      <c r="F171" s="246">
        <v>283</v>
      </c>
      <c r="G171" s="180" t="s">
        <v>700</v>
      </c>
      <c r="H171" s="180" t="s">
        <v>712</v>
      </c>
      <c r="I171" s="180" t="s">
        <v>689</v>
      </c>
      <c r="J171" s="267" t="s">
        <v>689</v>
      </c>
      <c r="K171" s="267"/>
      <c r="L171" s="267"/>
      <c r="M171" s="180" t="s">
        <v>825</v>
      </c>
      <c r="N171" s="180" t="s">
        <v>691</v>
      </c>
      <c r="O171" s="180" t="s">
        <v>693</v>
      </c>
      <c r="P171" s="180"/>
      <c r="Q171" s="180" t="s">
        <v>443</v>
      </c>
      <c r="R171" s="180" t="s">
        <v>696</v>
      </c>
      <c r="S171" s="180" t="s">
        <v>707</v>
      </c>
      <c r="T171" s="180" t="s">
        <v>731</v>
      </c>
      <c r="U171" s="267" t="s">
        <v>732</v>
      </c>
      <c r="V171" s="555"/>
      <c r="W171" s="555"/>
      <c r="X171" s="555"/>
      <c r="Y171" s="180" t="s">
        <v>733</v>
      </c>
    </row>
    <row r="172" spans="2:25" ht="15.95" customHeight="1" x14ac:dyDescent="0.15">
      <c r="B172" s="294"/>
      <c r="C172" s="341" t="s">
        <v>824</v>
      </c>
      <c r="D172" s="320"/>
      <c r="E172" s="133">
        <v>3</v>
      </c>
      <c r="F172" s="246">
        <v>287.2</v>
      </c>
      <c r="G172" s="180" t="s">
        <v>700</v>
      </c>
      <c r="H172" s="180" t="s">
        <v>744</v>
      </c>
      <c r="I172" s="180" t="s">
        <v>689</v>
      </c>
      <c r="J172" s="267" t="s">
        <v>689</v>
      </c>
      <c r="K172" s="267"/>
      <c r="L172" s="267"/>
      <c r="M172" s="180" t="s">
        <v>1163</v>
      </c>
      <c r="N172" s="180" t="s">
        <v>691</v>
      </c>
      <c r="O172" s="180" t="s">
        <v>693</v>
      </c>
      <c r="P172" s="180"/>
      <c r="Q172" s="180" t="s">
        <v>452</v>
      </c>
      <c r="R172" s="180" t="s">
        <v>696</v>
      </c>
      <c r="S172" s="180" t="s">
        <v>696</v>
      </c>
      <c r="T172" s="180" t="s">
        <v>694</v>
      </c>
      <c r="U172" s="267" t="s">
        <v>695</v>
      </c>
      <c r="V172" s="555"/>
      <c r="W172" s="555"/>
      <c r="X172" s="555"/>
      <c r="Y172" s="180" t="s">
        <v>716</v>
      </c>
    </row>
    <row r="173" spans="2:25" ht="15.95" customHeight="1" x14ac:dyDescent="0.15">
      <c r="B173" s="294"/>
      <c r="C173" s="341" t="s">
        <v>824</v>
      </c>
      <c r="D173" s="320"/>
      <c r="E173" s="133">
        <v>4</v>
      </c>
      <c r="F173" s="246">
        <v>281</v>
      </c>
      <c r="G173" s="180" t="s">
        <v>700</v>
      </c>
      <c r="H173" s="180" t="s">
        <v>712</v>
      </c>
      <c r="I173" s="180" t="s">
        <v>689</v>
      </c>
      <c r="J173" s="267" t="s">
        <v>689</v>
      </c>
      <c r="K173" s="267"/>
      <c r="L173" s="267"/>
      <c r="M173" s="180" t="s">
        <v>1181</v>
      </c>
      <c r="N173" s="180" t="s">
        <v>691</v>
      </c>
      <c r="O173" s="180" t="s">
        <v>693</v>
      </c>
      <c r="P173" s="180"/>
      <c r="Q173" s="180" t="s">
        <v>452</v>
      </c>
      <c r="R173" s="180" t="s">
        <v>696</v>
      </c>
      <c r="S173" s="180" t="s">
        <v>696</v>
      </c>
      <c r="T173" s="180" t="s">
        <v>694</v>
      </c>
      <c r="U173" s="267" t="s">
        <v>695</v>
      </c>
      <c r="V173" s="555"/>
      <c r="W173" s="555"/>
      <c r="X173" s="555"/>
      <c r="Y173" s="180" t="s">
        <v>716</v>
      </c>
    </row>
    <row r="174" spans="2:25" ht="15.95" customHeight="1" x14ac:dyDescent="0.15">
      <c r="B174" s="294"/>
      <c r="C174" s="341" t="s">
        <v>824</v>
      </c>
      <c r="D174" s="320"/>
      <c r="E174" s="133">
        <v>5</v>
      </c>
      <c r="F174" s="246">
        <v>287.2</v>
      </c>
      <c r="G174" s="180" t="s">
        <v>700</v>
      </c>
      <c r="H174" s="180" t="s">
        <v>744</v>
      </c>
      <c r="I174" s="180" t="s">
        <v>689</v>
      </c>
      <c r="J174" s="267" t="s">
        <v>689</v>
      </c>
      <c r="K174" s="267"/>
      <c r="L174" s="267"/>
      <c r="M174" s="180" t="s">
        <v>814</v>
      </c>
      <c r="N174" s="180" t="s">
        <v>691</v>
      </c>
      <c r="O174" s="180" t="s">
        <v>691</v>
      </c>
      <c r="P174" s="180"/>
      <c r="Q174" s="180" t="s">
        <v>452</v>
      </c>
      <c r="R174" s="180" t="s">
        <v>696</v>
      </c>
      <c r="S174" s="180" t="s">
        <v>696</v>
      </c>
      <c r="T174" s="180" t="s">
        <v>694</v>
      </c>
      <c r="U174" s="267" t="s">
        <v>695</v>
      </c>
      <c r="V174" s="555"/>
      <c r="W174" s="555"/>
      <c r="X174" s="555"/>
      <c r="Y174" s="180"/>
    </row>
    <row r="175" spans="2:25" ht="15.95" customHeight="1" x14ac:dyDescent="0.15">
      <c r="B175" s="294"/>
      <c r="C175" s="341" t="s">
        <v>826</v>
      </c>
      <c r="D175" s="320"/>
      <c r="E175" s="133">
        <v>1</v>
      </c>
      <c r="F175" s="246">
        <v>293</v>
      </c>
      <c r="G175" s="180" t="s">
        <v>700</v>
      </c>
      <c r="H175" s="180" t="s">
        <v>701</v>
      </c>
      <c r="I175" s="180" t="s">
        <v>689</v>
      </c>
      <c r="J175" s="267" t="s">
        <v>689</v>
      </c>
      <c r="K175" s="267"/>
      <c r="L175" s="267"/>
      <c r="M175" s="180" t="s">
        <v>1182</v>
      </c>
      <c r="N175" s="180" t="s">
        <v>691</v>
      </c>
      <c r="O175" s="180" t="s">
        <v>693</v>
      </c>
      <c r="P175" s="180"/>
      <c r="Q175" s="180" t="s">
        <v>452</v>
      </c>
      <c r="R175" s="180" t="s">
        <v>696</v>
      </c>
      <c r="S175" s="180" t="s">
        <v>696</v>
      </c>
      <c r="T175" s="180" t="s">
        <v>694</v>
      </c>
      <c r="U175" s="267" t="s">
        <v>695</v>
      </c>
      <c r="V175" s="555"/>
      <c r="W175" s="555"/>
      <c r="X175" s="555"/>
      <c r="Y175" s="180" t="s">
        <v>716</v>
      </c>
    </row>
    <row r="176" spans="2:25" ht="15.95" customHeight="1" x14ac:dyDescent="0.15">
      <c r="B176" s="294"/>
      <c r="C176" s="341" t="s">
        <v>826</v>
      </c>
      <c r="D176" s="320"/>
      <c r="E176" s="133">
        <v>2</v>
      </c>
      <c r="F176" s="246">
        <v>296.2</v>
      </c>
      <c r="G176" s="180" t="s">
        <v>700</v>
      </c>
      <c r="H176" s="180" t="s">
        <v>744</v>
      </c>
      <c r="I176" s="180" t="s">
        <v>689</v>
      </c>
      <c r="J176" s="267" t="s">
        <v>689</v>
      </c>
      <c r="K176" s="267"/>
      <c r="L176" s="267"/>
      <c r="M176" s="180" t="s">
        <v>827</v>
      </c>
      <c r="N176" s="180" t="s">
        <v>691</v>
      </c>
      <c r="O176" s="180" t="s">
        <v>691</v>
      </c>
      <c r="P176" s="180"/>
      <c r="Q176" s="180" t="s">
        <v>452</v>
      </c>
      <c r="R176" s="180" t="s">
        <v>696</v>
      </c>
      <c r="S176" s="180" t="s">
        <v>696</v>
      </c>
      <c r="T176" s="180" t="s">
        <v>694</v>
      </c>
      <c r="U176" s="267" t="s">
        <v>695</v>
      </c>
      <c r="V176" s="555"/>
      <c r="W176" s="555"/>
      <c r="X176" s="555"/>
      <c r="Y176" s="180"/>
    </row>
    <row r="177" spans="2:25" ht="15.95" customHeight="1" x14ac:dyDescent="0.15">
      <c r="B177" s="294"/>
      <c r="C177" s="341" t="s">
        <v>828</v>
      </c>
      <c r="D177" s="320"/>
      <c r="E177" s="133">
        <v>1</v>
      </c>
      <c r="F177" s="246">
        <v>303.8</v>
      </c>
      <c r="G177" s="180" t="s">
        <v>700</v>
      </c>
      <c r="H177" s="180" t="s">
        <v>744</v>
      </c>
      <c r="I177" s="180" t="s">
        <v>702</v>
      </c>
      <c r="J177" s="267" t="s">
        <v>703</v>
      </c>
      <c r="K177" s="267"/>
      <c r="L177" s="267"/>
      <c r="M177" s="180" t="s">
        <v>691</v>
      </c>
      <c r="N177" s="180" t="s">
        <v>829</v>
      </c>
      <c r="O177" s="180" t="s">
        <v>718</v>
      </c>
      <c r="P177" s="180"/>
      <c r="Q177" s="180" t="s">
        <v>435</v>
      </c>
      <c r="R177" s="180" t="s">
        <v>696</v>
      </c>
      <c r="S177" s="180" t="s">
        <v>696</v>
      </c>
      <c r="T177" s="180" t="s">
        <v>705</v>
      </c>
      <c r="U177" s="267" t="s">
        <v>719</v>
      </c>
      <c r="V177" s="555"/>
      <c r="W177" s="555"/>
      <c r="X177" s="555"/>
      <c r="Y177" s="180"/>
    </row>
    <row r="178" spans="2:25" ht="15.95" customHeight="1" x14ac:dyDescent="0.15">
      <c r="B178" s="294"/>
      <c r="C178" s="341" t="s">
        <v>830</v>
      </c>
      <c r="D178" s="320"/>
      <c r="E178" s="133">
        <v>1</v>
      </c>
      <c r="F178" s="246">
        <v>304.5</v>
      </c>
      <c r="G178" s="180" t="s">
        <v>700</v>
      </c>
      <c r="H178" s="180" t="s">
        <v>701</v>
      </c>
      <c r="I178" s="180" t="s">
        <v>702</v>
      </c>
      <c r="J178" s="267" t="s">
        <v>703</v>
      </c>
      <c r="K178" s="267"/>
      <c r="L178" s="267"/>
      <c r="M178" s="180" t="s">
        <v>831</v>
      </c>
      <c r="N178" s="180" t="s">
        <v>691</v>
      </c>
      <c r="O178" s="180" t="s">
        <v>691</v>
      </c>
      <c r="P178" s="180" t="s">
        <v>692</v>
      </c>
      <c r="Q178" s="180" t="s">
        <v>698</v>
      </c>
      <c r="R178" s="180" t="s">
        <v>696</v>
      </c>
      <c r="S178" s="180" t="s">
        <v>696</v>
      </c>
      <c r="T178" s="180" t="s">
        <v>705</v>
      </c>
      <c r="U178" s="267" t="s">
        <v>706</v>
      </c>
      <c r="V178" s="555"/>
      <c r="W178" s="555"/>
      <c r="X178" s="555"/>
      <c r="Y178" s="180"/>
    </row>
    <row r="179" spans="2:25" ht="15.95" customHeight="1" x14ac:dyDescent="0.15">
      <c r="B179" s="294"/>
      <c r="C179" s="341" t="s">
        <v>830</v>
      </c>
      <c r="D179" s="320"/>
      <c r="E179" s="133">
        <v>2</v>
      </c>
      <c r="F179" s="246">
        <v>311.5</v>
      </c>
      <c r="G179" s="180" t="s">
        <v>700</v>
      </c>
      <c r="H179" s="180" t="s">
        <v>701</v>
      </c>
      <c r="I179" s="180" t="s">
        <v>702</v>
      </c>
      <c r="J179" s="267" t="s">
        <v>703</v>
      </c>
      <c r="K179" s="267"/>
      <c r="L179" s="267"/>
      <c r="M179" s="180" t="s">
        <v>832</v>
      </c>
      <c r="N179" s="180" t="s">
        <v>691</v>
      </c>
      <c r="O179" s="180" t="s">
        <v>691</v>
      </c>
      <c r="P179" s="180" t="s">
        <v>692</v>
      </c>
      <c r="Q179" s="180" t="s">
        <v>698</v>
      </c>
      <c r="R179" s="180" t="s">
        <v>696</v>
      </c>
      <c r="S179" s="180" t="s">
        <v>696</v>
      </c>
      <c r="T179" s="180" t="s">
        <v>705</v>
      </c>
      <c r="U179" s="267" t="s">
        <v>706</v>
      </c>
      <c r="V179" s="555"/>
      <c r="W179" s="555"/>
      <c r="X179" s="555"/>
      <c r="Y179" s="180"/>
    </row>
    <row r="180" spans="2:25" ht="15.95" customHeight="1" x14ac:dyDescent="0.15">
      <c r="B180" s="294"/>
      <c r="C180" s="341" t="s">
        <v>830</v>
      </c>
      <c r="D180" s="320"/>
      <c r="E180" s="133">
        <v>3</v>
      </c>
      <c r="F180" s="246">
        <v>310.5</v>
      </c>
      <c r="G180" s="180" t="s">
        <v>700</v>
      </c>
      <c r="H180" s="180" t="s">
        <v>701</v>
      </c>
      <c r="I180" s="180" t="s">
        <v>689</v>
      </c>
      <c r="J180" s="267" t="s">
        <v>689</v>
      </c>
      <c r="K180" s="267"/>
      <c r="L180" s="267"/>
      <c r="M180" s="180" t="s">
        <v>1162</v>
      </c>
      <c r="N180" s="180" t="s">
        <v>691</v>
      </c>
      <c r="O180" s="180" t="s">
        <v>693</v>
      </c>
      <c r="P180" s="180"/>
      <c r="Q180" s="180" t="s">
        <v>452</v>
      </c>
      <c r="R180" s="180" t="s">
        <v>696</v>
      </c>
      <c r="S180" s="180" t="s">
        <v>696</v>
      </c>
      <c r="T180" s="180" t="s">
        <v>694</v>
      </c>
      <c r="U180" s="267" t="s">
        <v>695</v>
      </c>
      <c r="V180" s="555"/>
      <c r="W180" s="555"/>
      <c r="X180" s="555"/>
      <c r="Y180" s="180" t="s">
        <v>716</v>
      </c>
    </row>
    <row r="181" spans="2:25" ht="15.95" customHeight="1" x14ac:dyDescent="0.15">
      <c r="B181" s="294"/>
      <c r="C181" s="341" t="s">
        <v>830</v>
      </c>
      <c r="D181" s="320"/>
      <c r="E181" s="133">
        <v>4</v>
      </c>
      <c r="F181" s="246">
        <v>305.5</v>
      </c>
      <c r="G181" s="180" t="s">
        <v>700</v>
      </c>
      <c r="H181" s="180" t="s">
        <v>701</v>
      </c>
      <c r="I181" s="180" t="s">
        <v>702</v>
      </c>
      <c r="J181" s="267" t="s">
        <v>703</v>
      </c>
      <c r="K181" s="267"/>
      <c r="L181" s="267"/>
      <c r="M181" s="180" t="s">
        <v>691</v>
      </c>
      <c r="N181" s="180" t="s">
        <v>745</v>
      </c>
      <c r="O181" s="180" t="s">
        <v>718</v>
      </c>
      <c r="P181" s="180"/>
      <c r="Q181" s="180" t="s">
        <v>435</v>
      </c>
      <c r="R181" s="180" t="s">
        <v>696</v>
      </c>
      <c r="S181" s="180" t="s">
        <v>696</v>
      </c>
      <c r="T181" s="180" t="s">
        <v>705</v>
      </c>
      <c r="U181" s="267" t="s">
        <v>719</v>
      </c>
      <c r="V181" s="555"/>
      <c r="W181" s="555"/>
      <c r="X181" s="555"/>
      <c r="Y181" s="180"/>
    </row>
    <row r="182" spans="2:25" ht="15.95" customHeight="1" x14ac:dyDescent="0.15">
      <c r="B182" s="294"/>
      <c r="C182" s="341" t="s">
        <v>830</v>
      </c>
      <c r="D182" s="320"/>
      <c r="E182" s="133">
        <v>5</v>
      </c>
      <c r="F182" s="246">
        <v>305</v>
      </c>
      <c r="G182" s="180" t="s">
        <v>700</v>
      </c>
      <c r="H182" s="180" t="s">
        <v>712</v>
      </c>
      <c r="I182" s="180" t="s">
        <v>702</v>
      </c>
      <c r="J182" s="267" t="s">
        <v>708</v>
      </c>
      <c r="K182" s="267"/>
      <c r="L182" s="267"/>
      <c r="M182" s="180" t="s">
        <v>833</v>
      </c>
      <c r="N182" s="180" t="s">
        <v>834</v>
      </c>
      <c r="O182" s="180" t="s">
        <v>693</v>
      </c>
      <c r="P182" s="180"/>
      <c r="Q182" s="180" t="s">
        <v>452</v>
      </c>
      <c r="R182" s="180" t="s">
        <v>696</v>
      </c>
      <c r="S182" s="180" t="s">
        <v>696</v>
      </c>
      <c r="T182" s="180" t="s">
        <v>694</v>
      </c>
      <c r="U182" s="267" t="s">
        <v>695</v>
      </c>
      <c r="V182" s="555"/>
      <c r="W182" s="555"/>
      <c r="X182" s="555"/>
      <c r="Y182" s="180" t="s">
        <v>711</v>
      </c>
    </row>
    <row r="183" spans="2:25" ht="15.95" customHeight="1" x14ac:dyDescent="0.15">
      <c r="B183" s="345"/>
      <c r="C183" s="341" t="s">
        <v>830</v>
      </c>
      <c r="D183" s="320"/>
      <c r="E183" s="133">
        <v>6</v>
      </c>
      <c r="F183" s="246">
        <v>307</v>
      </c>
      <c r="G183" s="180" t="s">
        <v>700</v>
      </c>
      <c r="H183" s="180" t="s">
        <v>712</v>
      </c>
      <c r="I183" s="180" t="s">
        <v>689</v>
      </c>
      <c r="J183" s="267" t="s">
        <v>689</v>
      </c>
      <c r="K183" s="267"/>
      <c r="L183" s="267"/>
      <c r="M183" s="180" t="s">
        <v>835</v>
      </c>
      <c r="N183" s="180" t="s">
        <v>691</v>
      </c>
      <c r="O183" s="180" t="s">
        <v>692</v>
      </c>
      <c r="P183" s="180"/>
      <c r="Q183" s="180" t="s">
        <v>443</v>
      </c>
      <c r="R183" s="180" t="s">
        <v>696</v>
      </c>
      <c r="S183" s="180" t="s">
        <v>707</v>
      </c>
      <c r="T183" s="180" t="s">
        <v>731</v>
      </c>
      <c r="U183" s="267" t="s">
        <v>732</v>
      </c>
      <c r="V183" s="555"/>
      <c r="W183" s="555"/>
      <c r="X183" s="555"/>
      <c r="Y183" s="180" t="s">
        <v>733</v>
      </c>
    </row>
    <row r="184" spans="2:25" ht="15.95" customHeight="1" x14ac:dyDescent="0.15">
      <c r="B184" s="20"/>
      <c r="C184" s="1" t="s">
        <v>250</v>
      </c>
      <c r="D184" s="5"/>
      <c r="F184" s="5"/>
      <c r="G184" s="18"/>
      <c r="H184" s="18"/>
      <c r="I184" s="18"/>
      <c r="J184" s="18"/>
      <c r="K184" s="18"/>
      <c r="L184" s="18"/>
      <c r="M184" s="18"/>
      <c r="N184" s="18"/>
      <c r="O184" s="18"/>
      <c r="P184" s="19"/>
      <c r="Q184" s="29"/>
      <c r="R184" s="5"/>
      <c r="S184" s="5"/>
      <c r="T184" s="18"/>
      <c r="U184" s="30"/>
      <c r="V184" s="30"/>
      <c r="W184" s="30"/>
      <c r="X184" s="30"/>
      <c r="Y184" s="5"/>
    </row>
    <row r="185" spans="2:25" ht="15.95" customHeight="1" x14ac:dyDescent="0.15">
      <c r="B185" s="20"/>
      <c r="C185" s="24" t="s">
        <v>251</v>
      </c>
      <c r="D185" s="5"/>
      <c r="F185" s="5"/>
      <c r="G185" s="18"/>
      <c r="H185" s="18"/>
      <c r="I185" s="18"/>
      <c r="J185" s="18"/>
      <c r="K185" s="18"/>
      <c r="L185" s="18"/>
      <c r="M185" s="18"/>
      <c r="N185" s="18"/>
      <c r="O185" s="18"/>
      <c r="P185" s="19"/>
      <c r="Q185" s="29"/>
      <c r="R185" s="5"/>
      <c r="S185" s="5"/>
      <c r="T185" s="18"/>
      <c r="U185" s="30"/>
      <c r="V185" s="30"/>
      <c r="W185" s="30"/>
      <c r="X185" s="30"/>
      <c r="Y185" s="5"/>
    </row>
    <row r="186" spans="2:25" ht="15.95" customHeight="1" x14ac:dyDescent="0.15">
      <c r="B186" s="21"/>
      <c r="C186" s="215" t="s">
        <v>252</v>
      </c>
      <c r="D186" s="215"/>
      <c r="E186" s="215"/>
      <c r="F186" s="215"/>
      <c r="G186" s="215"/>
      <c r="H186" s="215"/>
      <c r="I186" s="215"/>
      <c r="J186" s="215"/>
      <c r="K186" s="215"/>
      <c r="L186" s="215"/>
      <c r="M186" s="215"/>
      <c r="N186" s="215"/>
      <c r="O186" s="215"/>
      <c r="P186" s="215"/>
      <c r="Q186" s="215"/>
      <c r="R186" s="215"/>
      <c r="S186" s="215"/>
      <c r="T186" s="215"/>
      <c r="U186" s="215"/>
      <c r="V186" s="215"/>
      <c r="W186" s="215"/>
      <c r="X186" s="215"/>
    </row>
    <row r="187" spans="2:25" ht="15.95" customHeight="1" x14ac:dyDescent="0.15">
      <c r="B187" s="215"/>
      <c r="C187" s="215" t="s">
        <v>253</v>
      </c>
      <c r="D187" s="215"/>
      <c r="E187" s="215"/>
      <c r="F187" s="215"/>
      <c r="G187" s="215"/>
      <c r="H187" s="215"/>
      <c r="I187" s="215"/>
      <c r="J187" s="215"/>
      <c r="K187" s="215"/>
      <c r="L187" s="215"/>
      <c r="M187" s="215"/>
      <c r="N187" s="215"/>
      <c r="O187" s="215"/>
      <c r="P187" s="215"/>
      <c r="Q187" s="215"/>
      <c r="R187" s="215"/>
      <c r="S187" s="215"/>
      <c r="T187" s="215"/>
      <c r="U187" s="215"/>
      <c r="V187" s="215"/>
      <c r="W187" s="215"/>
      <c r="X187" s="215"/>
    </row>
    <row r="188" spans="2:25" ht="15.95" customHeight="1" x14ac:dyDescent="0.15">
      <c r="B188" s="215"/>
      <c r="C188" s="215" t="s">
        <v>254</v>
      </c>
      <c r="D188" s="215"/>
      <c r="E188" s="215"/>
      <c r="F188" s="215"/>
      <c r="G188" s="215"/>
      <c r="H188" s="215"/>
      <c r="I188" s="215"/>
      <c r="J188" s="215"/>
      <c r="K188" s="215"/>
      <c r="L188" s="215"/>
      <c r="M188" s="215"/>
      <c r="N188" s="215"/>
      <c r="O188" s="215"/>
      <c r="P188" s="215"/>
      <c r="Q188" s="215"/>
      <c r="R188" s="215"/>
      <c r="S188" s="215"/>
      <c r="T188" s="215"/>
      <c r="U188" s="215"/>
      <c r="V188" s="215"/>
      <c r="W188" s="215"/>
      <c r="X188" s="215"/>
    </row>
    <row r="189" spans="2:25" ht="15.95" customHeight="1" x14ac:dyDescent="0.15">
      <c r="C189" s="3" t="s">
        <v>209</v>
      </c>
    </row>
    <row r="190" spans="2:25" ht="24.75" customHeight="1" x14ac:dyDescent="0.15">
      <c r="B190" s="581" t="s">
        <v>223</v>
      </c>
      <c r="C190" s="581"/>
      <c r="D190" s="581"/>
      <c r="E190" s="581"/>
      <c r="F190" s="582"/>
      <c r="G190" s="582"/>
      <c r="H190" s="582"/>
      <c r="I190" s="581"/>
      <c r="J190" s="581"/>
      <c r="K190" s="581"/>
      <c r="L190" s="581"/>
      <c r="M190" s="581"/>
      <c r="N190" s="581"/>
      <c r="O190" s="581"/>
      <c r="P190" s="581"/>
      <c r="Q190" s="581"/>
      <c r="R190" s="581"/>
      <c r="S190" s="581"/>
      <c r="T190" s="581"/>
      <c r="U190" s="581"/>
      <c r="V190" s="581"/>
      <c r="W190" s="581"/>
      <c r="X190" s="581"/>
      <c r="Y190" s="161"/>
    </row>
    <row r="191" spans="2:25" ht="20.100000000000001" customHeight="1" x14ac:dyDescent="0.15">
      <c r="B191" s="337" t="s">
        <v>60</v>
      </c>
      <c r="C191" s="347"/>
      <c r="D191" s="347"/>
      <c r="E191" s="347"/>
      <c r="F191" s="583" t="str">
        <f>+'様式A-1'!$D$3</f>
        <v>ハシラノズイドウ</v>
      </c>
      <c r="G191" s="583"/>
      <c r="H191" s="583"/>
      <c r="I191" s="260" t="s">
        <v>61</v>
      </c>
      <c r="J191" s="261"/>
      <c r="K191" s="290" t="str">
        <f>+'様式A-1'!$J$3</f>
        <v>主要地方道岩国玖珂線</v>
      </c>
      <c r="L191" s="291"/>
      <c r="M191" s="291"/>
      <c r="N191" s="292"/>
      <c r="O191" s="295" t="s">
        <v>224</v>
      </c>
      <c r="P191" s="584" t="str">
        <f>+'様式B (1)'!$S$3</f>
        <v>復建調査設計株式会社</v>
      </c>
      <c r="Q191" s="508"/>
      <c r="R191" s="508"/>
      <c r="S191" s="585"/>
      <c r="T191" s="521" t="s">
        <v>225</v>
      </c>
      <c r="U191" s="586"/>
      <c r="V191" s="586"/>
      <c r="W191" s="520"/>
      <c r="X191" s="590">
        <f>+'様式B (1)'!$P$2</f>
        <v>45867</v>
      </c>
      <c r="Y191" s="591"/>
    </row>
    <row r="192" spans="2:25" ht="20.100000000000001" customHeight="1" x14ac:dyDescent="0.15">
      <c r="B192" s="286" t="s">
        <v>167</v>
      </c>
      <c r="C192" s="287"/>
      <c r="D192" s="287"/>
      <c r="E192" s="287"/>
      <c r="F192" s="594" t="str">
        <f>+'様式A-1'!$D$4</f>
        <v>柱野隧道</v>
      </c>
      <c r="G192" s="594"/>
      <c r="H192" s="594"/>
      <c r="I192" s="595" t="s">
        <v>168</v>
      </c>
      <c r="J192" s="596"/>
      <c r="K192" s="290" t="str">
        <f>+'様式A-1'!$R$3</f>
        <v>山口県岩国土木建築事務所</v>
      </c>
      <c r="L192" s="291"/>
      <c r="M192" s="291"/>
      <c r="N192" s="292"/>
      <c r="O192" s="289"/>
      <c r="P192" s="597" t="str">
        <f>+'様式B (1)'!$S$4</f>
        <v>小笠原洋</v>
      </c>
      <c r="Q192" s="509"/>
      <c r="R192" s="509"/>
      <c r="S192" s="589"/>
      <c r="T192" s="587"/>
      <c r="U192" s="588"/>
      <c r="V192" s="588"/>
      <c r="W192" s="589"/>
      <c r="X192" s="592"/>
      <c r="Y192" s="593"/>
    </row>
    <row r="193" spans="2:25" ht="15" customHeight="1" x14ac:dyDescent="0.15">
      <c r="B193" s="294" t="s">
        <v>226</v>
      </c>
      <c r="C193" s="566" t="s">
        <v>227</v>
      </c>
      <c r="D193" s="567"/>
      <c r="E193" s="558" t="s">
        <v>228</v>
      </c>
      <c r="F193" s="558" t="s">
        <v>229</v>
      </c>
      <c r="G193" s="569" t="s">
        <v>230</v>
      </c>
      <c r="H193" s="570"/>
      <c r="I193" s="337" t="s">
        <v>231</v>
      </c>
      <c r="J193" s="347"/>
      <c r="K193" s="347"/>
      <c r="L193" s="347"/>
      <c r="M193" s="347"/>
      <c r="N193" s="348"/>
      <c r="O193" s="573" t="s">
        <v>232</v>
      </c>
      <c r="P193" s="515" t="s">
        <v>233</v>
      </c>
      <c r="Q193" s="575"/>
      <c r="R193" s="575"/>
      <c r="S193" s="576"/>
      <c r="T193" s="569" t="s">
        <v>234</v>
      </c>
      <c r="U193" s="579"/>
      <c r="V193" s="579"/>
      <c r="W193" s="579"/>
      <c r="X193" s="570"/>
      <c r="Y193" s="557" t="s">
        <v>235</v>
      </c>
    </row>
    <row r="194" spans="2:25" ht="15" customHeight="1" x14ac:dyDescent="0.15">
      <c r="B194" s="294"/>
      <c r="C194" s="566"/>
      <c r="D194" s="567"/>
      <c r="E194" s="558"/>
      <c r="F194" s="558"/>
      <c r="G194" s="571"/>
      <c r="H194" s="572"/>
      <c r="I194" s="286"/>
      <c r="J194" s="287"/>
      <c r="K194" s="287"/>
      <c r="L194" s="287"/>
      <c r="M194" s="287"/>
      <c r="N194" s="288"/>
      <c r="O194" s="574"/>
      <c r="P194" s="516"/>
      <c r="Q194" s="577"/>
      <c r="R194" s="577"/>
      <c r="S194" s="578"/>
      <c r="T194" s="571"/>
      <c r="U194" s="580"/>
      <c r="V194" s="580"/>
      <c r="W194" s="580"/>
      <c r="X194" s="572"/>
      <c r="Y194" s="558"/>
    </row>
    <row r="195" spans="2:25" ht="16.149999999999999" customHeight="1" x14ac:dyDescent="0.15">
      <c r="B195" s="294"/>
      <c r="C195" s="566"/>
      <c r="D195" s="567"/>
      <c r="E195" s="558"/>
      <c r="F195" s="558"/>
      <c r="G195" s="548" t="s">
        <v>236</v>
      </c>
      <c r="H195" s="548" t="s">
        <v>237</v>
      </c>
      <c r="I195" s="561" t="s">
        <v>238</v>
      </c>
      <c r="J195" s="561" t="s">
        <v>239</v>
      </c>
      <c r="K195" s="562"/>
      <c r="L195" s="562"/>
      <c r="M195" s="563" t="s">
        <v>240</v>
      </c>
      <c r="N195" s="564" t="s">
        <v>241</v>
      </c>
      <c r="O195" s="561" t="s">
        <v>242</v>
      </c>
      <c r="P195" s="325" t="s">
        <v>243</v>
      </c>
      <c r="Q195" s="562"/>
      <c r="R195" s="548" t="s">
        <v>244</v>
      </c>
      <c r="S195" s="548" t="s">
        <v>245</v>
      </c>
      <c r="T195" s="565" t="s">
        <v>246</v>
      </c>
      <c r="U195" s="548" t="s">
        <v>247</v>
      </c>
      <c r="V195" s="562"/>
      <c r="W195" s="562"/>
      <c r="X195" s="562"/>
      <c r="Y195" s="558"/>
    </row>
    <row r="196" spans="2:25" ht="16.149999999999999" customHeight="1" x14ac:dyDescent="0.15">
      <c r="B196" s="294"/>
      <c r="C196" s="286"/>
      <c r="D196" s="288"/>
      <c r="E196" s="568"/>
      <c r="F196" s="568"/>
      <c r="G196" s="560"/>
      <c r="H196" s="560"/>
      <c r="I196" s="562"/>
      <c r="J196" s="562"/>
      <c r="K196" s="562"/>
      <c r="L196" s="562"/>
      <c r="M196" s="562"/>
      <c r="N196" s="562"/>
      <c r="O196" s="562"/>
      <c r="P196" s="166" t="s">
        <v>248</v>
      </c>
      <c r="Q196" s="166" t="s">
        <v>249</v>
      </c>
      <c r="R196" s="562"/>
      <c r="S196" s="562"/>
      <c r="T196" s="562"/>
      <c r="U196" s="562"/>
      <c r="V196" s="562"/>
      <c r="W196" s="562"/>
      <c r="X196" s="562"/>
      <c r="Y196" s="559"/>
    </row>
    <row r="197" spans="2:25" ht="15.75" customHeight="1" x14ac:dyDescent="0.15">
      <c r="B197" s="294"/>
      <c r="C197" s="341" t="s">
        <v>830</v>
      </c>
      <c r="D197" s="320"/>
      <c r="E197" s="133">
        <v>7</v>
      </c>
      <c r="F197" s="246">
        <v>304.5</v>
      </c>
      <c r="G197" s="180" t="s">
        <v>700</v>
      </c>
      <c r="H197" s="180" t="s">
        <v>712</v>
      </c>
      <c r="I197" s="180" t="s">
        <v>702</v>
      </c>
      <c r="J197" s="267" t="s">
        <v>703</v>
      </c>
      <c r="K197" s="267"/>
      <c r="L197" s="267"/>
      <c r="M197" s="180" t="s">
        <v>691</v>
      </c>
      <c r="N197" s="180" t="s">
        <v>836</v>
      </c>
      <c r="O197" s="180" t="s">
        <v>718</v>
      </c>
      <c r="P197" s="180"/>
      <c r="Q197" s="180" t="s">
        <v>435</v>
      </c>
      <c r="R197" s="180" t="s">
        <v>696</v>
      </c>
      <c r="S197" s="180" t="s">
        <v>696</v>
      </c>
      <c r="T197" s="180" t="s">
        <v>705</v>
      </c>
      <c r="U197" s="267" t="s">
        <v>719</v>
      </c>
      <c r="V197" s="555"/>
      <c r="W197" s="555"/>
      <c r="X197" s="555"/>
      <c r="Y197" s="180"/>
    </row>
    <row r="198" spans="2:25" ht="15.95" customHeight="1" x14ac:dyDescent="0.15">
      <c r="B198" s="294"/>
      <c r="C198" s="341" t="s">
        <v>830</v>
      </c>
      <c r="D198" s="320"/>
      <c r="E198" s="133">
        <v>8</v>
      </c>
      <c r="F198" s="246">
        <v>304.5</v>
      </c>
      <c r="G198" s="180" t="s">
        <v>700</v>
      </c>
      <c r="H198" s="180" t="s">
        <v>712</v>
      </c>
      <c r="I198" s="180" t="s">
        <v>689</v>
      </c>
      <c r="J198" s="267" t="s">
        <v>689</v>
      </c>
      <c r="K198" s="267"/>
      <c r="L198" s="267"/>
      <c r="M198" s="180" t="s">
        <v>760</v>
      </c>
      <c r="N198" s="180" t="s">
        <v>691</v>
      </c>
      <c r="O198" s="180" t="s">
        <v>691</v>
      </c>
      <c r="P198" s="180"/>
      <c r="Q198" s="180" t="s">
        <v>452</v>
      </c>
      <c r="R198" s="180" t="s">
        <v>696</v>
      </c>
      <c r="S198" s="180" t="s">
        <v>696</v>
      </c>
      <c r="T198" s="180" t="s">
        <v>694</v>
      </c>
      <c r="U198" s="267" t="s">
        <v>695</v>
      </c>
      <c r="V198" s="555"/>
      <c r="W198" s="555"/>
      <c r="X198" s="555"/>
      <c r="Y198" s="238"/>
    </row>
    <row r="199" spans="2:25" ht="15.95" customHeight="1" x14ac:dyDescent="0.15">
      <c r="B199" s="294"/>
      <c r="C199" s="341" t="s">
        <v>837</v>
      </c>
      <c r="D199" s="320"/>
      <c r="E199" s="133">
        <v>1</v>
      </c>
      <c r="F199" s="246">
        <v>319.5</v>
      </c>
      <c r="G199" s="180" t="s">
        <v>700</v>
      </c>
      <c r="H199" s="180" t="s">
        <v>728</v>
      </c>
      <c r="I199" s="180" t="s">
        <v>702</v>
      </c>
      <c r="J199" s="267" t="s">
        <v>703</v>
      </c>
      <c r="K199" s="267"/>
      <c r="L199" s="267"/>
      <c r="M199" s="180" t="s">
        <v>691</v>
      </c>
      <c r="N199" s="180" t="s">
        <v>838</v>
      </c>
      <c r="O199" s="180" t="s">
        <v>718</v>
      </c>
      <c r="P199" s="180"/>
      <c r="Q199" s="180" t="s">
        <v>435</v>
      </c>
      <c r="R199" s="180" t="s">
        <v>696</v>
      </c>
      <c r="S199" s="180" t="s">
        <v>696</v>
      </c>
      <c r="T199" s="180" t="s">
        <v>705</v>
      </c>
      <c r="U199" s="267" t="s">
        <v>719</v>
      </c>
      <c r="V199" s="555"/>
      <c r="W199" s="555"/>
      <c r="X199" s="555"/>
      <c r="Y199" s="180"/>
    </row>
    <row r="200" spans="2:25" ht="15.95" customHeight="1" x14ac:dyDescent="0.15">
      <c r="B200" s="294"/>
      <c r="C200" s="341" t="s">
        <v>837</v>
      </c>
      <c r="D200" s="320"/>
      <c r="E200" s="133">
        <v>2</v>
      </c>
      <c r="F200" s="246">
        <v>319.5</v>
      </c>
      <c r="G200" s="180" t="s">
        <v>700</v>
      </c>
      <c r="H200" s="180" t="s">
        <v>712</v>
      </c>
      <c r="I200" s="180" t="s">
        <v>689</v>
      </c>
      <c r="J200" s="267" t="s">
        <v>689</v>
      </c>
      <c r="K200" s="267"/>
      <c r="L200" s="267"/>
      <c r="M200" s="180" t="s">
        <v>771</v>
      </c>
      <c r="N200" s="180" t="s">
        <v>691</v>
      </c>
      <c r="O200" s="180" t="s">
        <v>691</v>
      </c>
      <c r="P200" s="180"/>
      <c r="Q200" s="180" t="s">
        <v>452</v>
      </c>
      <c r="R200" s="180" t="s">
        <v>696</v>
      </c>
      <c r="S200" s="180" t="s">
        <v>696</v>
      </c>
      <c r="T200" s="180" t="s">
        <v>694</v>
      </c>
      <c r="U200" s="267" t="s">
        <v>695</v>
      </c>
      <c r="V200" s="555"/>
      <c r="W200" s="555"/>
      <c r="X200" s="555"/>
      <c r="Y200" s="180"/>
    </row>
    <row r="201" spans="2:25" ht="15.95" customHeight="1" x14ac:dyDescent="0.15">
      <c r="B201" s="294"/>
      <c r="C201" s="341" t="s">
        <v>837</v>
      </c>
      <c r="D201" s="320"/>
      <c r="E201" s="133">
        <v>3</v>
      </c>
      <c r="F201" s="246">
        <v>319</v>
      </c>
      <c r="G201" s="180" t="s">
        <v>700</v>
      </c>
      <c r="H201" s="180" t="s">
        <v>712</v>
      </c>
      <c r="I201" s="180" t="s">
        <v>689</v>
      </c>
      <c r="J201" s="267" t="s">
        <v>689</v>
      </c>
      <c r="K201" s="267"/>
      <c r="L201" s="267"/>
      <c r="M201" s="180" t="s">
        <v>737</v>
      </c>
      <c r="N201" s="180" t="s">
        <v>691</v>
      </c>
      <c r="O201" s="180" t="s">
        <v>691</v>
      </c>
      <c r="P201" s="180"/>
      <c r="Q201" s="180" t="s">
        <v>452</v>
      </c>
      <c r="R201" s="180" t="s">
        <v>696</v>
      </c>
      <c r="S201" s="180" t="s">
        <v>696</v>
      </c>
      <c r="T201" s="180" t="s">
        <v>694</v>
      </c>
      <c r="U201" s="267" t="s">
        <v>695</v>
      </c>
      <c r="V201" s="555"/>
      <c r="W201" s="555"/>
      <c r="X201" s="555"/>
      <c r="Y201" s="180"/>
    </row>
    <row r="202" spans="2:25" ht="15.95" customHeight="1" x14ac:dyDescent="0.15">
      <c r="B202" s="294"/>
      <c r="C202" s="341" t="s">
        <v>837</v>
      </c>
      <c r="D202" s="320"/>
      <c r="E202" s="133">
        <v>4</v>
      </c>
      <c r="F202" s="246">
        <v>321.5</v>
      </c>
      <c r="G202" s="180" t="s">
        <v>700</v>
      </c>
      <c r="H202" s="180" t="s">
        <v>712</v>
      </c>
      <c r="I202" s="180" t="s">
        <v>689</v>
      </c>
      <c r="J202" s="267" t="s">
        <v>689</v>
      </c>
      <c r="K202" s="267"/>
      <c r="L202" s="267"/>
      <c r="M202" s="180" t="s">
        <v>818</v>
      </c>
      <c r="N202" s="180" t="s">
        <v>691</v>
      </c>
      <c r="O202" s="180" t="s">
        <v>691</v>
      </c>
      <c r="P202" s="180"/>
      <c r="Q202" s="180" t="s">
        <v>452</v>
      </c>
      <c r="R202" s="180" t="s">
        <v>696</v>
      </c>
      <c r="S202" s="180" t="s">
        <v>696</v>
      </c>
      <c r="T202" s="180" t="s">
        <v>694</v>
      </c>
      <c r="U202" s="267" t="s">
        <v>695</v>
      </c>
      <c r="V202" s="555"/>
      <c r="W202" s="555"/>
      <c r="X202" s="555"/>
      <c r="Y202" s="180"/>
    </row>
    <row r="203" spans="2:25" ht="15.95" customHeight="1" x14ac:dyDescent="0.15">
      <c r="B203" s="294"/>
      <c r="C203" s="341" t="s">
        <v>837</v>
      </c>
      <c r="D203" s="320"/>
      <c r="E203" s="133">
        <v>5</v>
      </c>
      <c r="F203" s="246">
        <v>321</v>
      </c>
      <c r="G203" s="180" t="s">
        <v>700</v>
      </c>
      <c r="H203" s="180" t="s">
        <v>712</v>
      </c>
      <c r="I203" s="180" t="s">
        <v>689</v>
      </c>
      <c r="J203" s="267" t="s">
        <v>689</v>
      </c>
      <c r="K203" s="267"/>
      <c r="L203" s="267"/>
      <c r="M203" s="180" t="s">
        <v>839</v>
      </c>
      <c r="N203" s="180" t="s">
        <v>691</v>
      </c>
      <c r="O203" s="180" t="s">
        <v>691</v>
      </c>
      <c r="P203" s="180"/>
      <c r="Q203" s="180" t="s">
        <v>452</v>
      </c>
      <c r="R203" s="180" t="s">
        <v>696</v>
      </c>
      <c r="S203" s="180" t="s">
        <v>696</v>
      </c>
      <c r="T203" s="180" t="s">
        <v>694</v>
      </c>
      <c r="U203" s="267" t="s">
        <v>695</v>
      </c>
      <c r="V203" s="555"/>
      <c r="W203" s="555"/>
      <c r="X203" s="555"/>
      <c r="Y203" s="180"/>
    </row>
    <row r="204" spans="2:25" ht="15.95" customHeight="1" x14ac:dyDescent="0.15">
      <c r="B204" s="294"/>
      <c r="C204" s="341" t="s">
        <v>840</v>
      </c>
      <c r="D204" s="320"/>
      <c r="E204" s="133">
        <v>1</v>
      </c>
      <c r="F204" s="246">
        <v>323.5</v>
      </c>
      <c r="G204" s="180" t="s">
        <v>700</v>
      </c>
      <c r="H204" s="180" t="s">
        <v>841</v>
      </c>
      <c r="I204" s="180" t="s">
        <v>689</v>
      </c>
      <c r="J204" s="267" t="s">
        <v>689</v>
      </c>
      <c r="K204" s="267"/>
      <c r="L204" s="267"/>
      <c r="M204" s="180" t="s">
        <v>842</v>
      </c>
      <c r="N204" s="180" t="s">
        <v>691</v>
      </c>
      <c r="O204" s="180" t="s">
        <v>692</v>
      </c>
      <c r="P204" s="180"/>
      <c r="Q204" s="180" t="s">
        <v>452</v>
      </c>
      <c r="R204" s="180" t="s">
        <v>696</v>
      </c>
      <c r="S204" s="180" t="s">
        <v>696</v>
      </c>
      <c r="T204" s="180" t="s">
        <v>694</v>
      </c>
      <c r="U204" s="267" t="s">
        <v>695</v>
      </c>
      <c r="V204" s="555"/>
      <c r="W204" s="555"/>
      <c r="X204" s="555"/>
      <c r="Y204" s="180"/>
    </row>
    <row r="205" spans="2:25" ht="15.95" customHeight="1" x14ac:dyDescent="0.15">
      <c r="B205" s="294"/>
      <c r="C205" s="341" t="s">
        <v>840</v>
      </c>
      <c r="D205" s="320"/>
      <c r="E205" s="133">
        <v>2</v>
      </c>
      <c r="F205" s="246">
        <v>329.5</v>
      </c>
      <c r="G205" s="180" t="s">
        <v>700</v>
      </c>
      <c r="H205" s="180" t="s">
        <v>701</v>
      </c>
      <c r="I205" s="180" t="s">
        <v>689</v>
      </c>
      <c r="J205" s="341" t="s">
        <v>689</v>
      </c>
      <c r="K205" s="556"/>
      <c r="L205" s="320"/>
      <c r="M205" s="180" t="s">
        <v>1181</v>
      </c>
      <c r="N205" s="180" t="s">
        <v>691</v>
      </c>
      <c r="O205" s="180" t="s">
        <v>693</v>
      </c>
      <c r="P205" s="180"/>
      <c r="Q205" s="180" t="s">
        <v>452</v>
      </c>
      <c r="R205" s="180" t="s">
        <v>696</v>
      </c>
      <c r="S205" s="180" t="s">
        <v>696</v>
      </c>
      <c r="T205" s="180" t="s">
        <v>694</v>
      </c>
      <c r="U205" s="341" t="s">
        <v>695</v>
      </c>
      <c r="V205" s="556"/>
      <c r="W205" s="556"/>
      <c r="X205" s="320"/>
      <c r="Y205" s="180" t="s">
        <v>716</v>
      </c>
    </row>
    <row r="206" spans="2:25" ht="15.95" customHeight="1" x14ac:dyDescent="0.15">
      <c r="B206" s="294"/>
      <c r="C206" s="341" t="s">
        <v>840</v>
      </c>
      <c r="D206" s="320"/>
      <c r="E206" s="133">
        <v>3</v>
      </c>
      <c r="F206" s="246">
        <v>323.5</v>
      </c>
      <c r="G206" s="180" t="s">
        <v>700</v>
      </c>
      <c r="H206" s="180" t="s">
        <v>701</v>
      </c>
      <c r="I206" s="180" t="s">
        <v>689</v>
      </c>
      <c r="J206" s="341" t="s">
        <v>689</v>
      </c>
      <c r="K206" s="556"/>
      <c r="L206" s="320"/>
      <c r="M206" s="180" t="s">
        <v>843</v>
      </c>
      <c r="N206" s="180" t="s">
        <v>691</v>
      </c>
      <c r="O206" s="180" t="s">
        <v>692</v>
      </c>
      <c r="P206" s="180"/>
      <c r="Q206" s="180" t="s">
        <v>443</v>
      </c>
      <c r="R206" s="180" t="s">
        <v>696</v>
      </c>
      <c r="S206" s="180" t="s">
        <v>707</v>
      </c>
      <c r="T206" s="180" t="s">
        <v>731</v>
      </c>
      <c r="U206" s="341" t="s">
        <v>732</v>
      </c>
      <c r="V206" s="556"/>
      <c r="W206" s="556"/>
      <c r="X206" s="320"/>
      <c r="Y206" s="180" t="s">
        <v>733</v>
      </c>
    </row>
    <row r="207" spans="2:25" ht="15.95" customHeight="1" x14ac:dyDescent="0.15">
      <c r="B207" s="294"/>
      <c r="C207" s="341" t="s">
        <v>840</v>
      </c>
      <c r="D207" s="320"/>
      <c r="E207" s="133">
        <v>4</v>
      </c>
      <c r="F207" s="246">
        <v>329.5</v>
      </c>
      <c r="G207" s="180" t="s">
        <v>700</v>
      </c>
      <c r="H207" s="180" t="s">
        <v>728</v>
      </c>
      <c r="I207" s="180" t="s">
        <v>702</v>
      </c>
      <c r="J207" s="341" t="s">
        <v>703</v>
      </c>
      <c r="K207" s="556"/>
      <c r="L207" s="320"/>
      <c r="M207" s="180" t="s">
        <v>691</v>
      </c>
      <c r="N207" s="180" t="s">
        <v>844</v>
      </c>
      <c r="O207" s="180" t="s">
        <v>718</v>
      </c>
      <c r="P207" s="180"/>
      <c r="Q207" s="180" t="s">
        <v>435</v>
      </c>
      <c r="R207" s="180" t="s">
        <v>696</v>
      </c>
      <c r="S207" s="180" t="s">
        <v>696</v>
      </c>
      <c r="T207" s="180" t="s">
        <v>705</v>
      </c>
      <c r="U207" s="341" t="s">
        <v>719</v>
      </c>
      <c r="V207" s="556"/>
      <c r="W207" s="556"/>
      <c r="X207" s="320"/>
      <c r="Y207" s="180"/>
    </row>
    <row r="208" spans="2:25" ht="15.95" customHeight="1" x14ac:dyDescent="0.15">
      <c r="B208" s="294"/>
      <c r="C208" s="341" t="s">
        <v>840</v>
      </c>
      <c r="D208" s="320"/>
      <c r="E208" s="133">
        <v>5</v>
      </c>
      <c r="F208" s="246">
        <v>327.5</v>
      </c>
      <c r="G208" s="180" t="s">
        <v>700</v>
      </c>
      <c r="H208" s="180" t="s">
        <v>712</v>
      </c>
      <c r="I208" s="180" t="s">
        <v>689</v>
      </c>
      <c r="J208" s="341" t="s">
        <v>689</v>
      </c>
      <c r="K208" s="556"/>
      <c r="L208" s="320"/>
      <c r="M208" s="180" t="s">
        <v>1183</v>
      </c>
      <c r="N208" s="180" t="s">
        <v>691</v>
      </c>
      <c r="O208" s="180" t="s">
        <v>693</v>
      </c>
      <c r="P208" s="180"/>
      <c r="Q208" s="180" t="s">
        <v>452</v>
      </c>
      <c r="R208" s="180" t="s">
        <v>696</v>
      </c>
      <c r="S208" s="180" t="s">
        <v>696</v>
      </c>
      <c r="T208" s="180" t="s">
        <v>694</v>
      </c>
      <c r="U208" s="267" t="s">
        <v>695</v>
      </c>
      <c r="V208" s="555"/>
      <c r="W208" s="555"/>
      <c r="X208" s="555"/>
      <c r="Y208" s="180" t="s">
        <v>716</v>
      </c>
    </row>
    <row r="209" spans="2:25" ht="15.95" customHeight="1" x14ac:dyDescent="0.15">
      <c r="B209" s="294"/>
      <c r="C209" s="341" t="s">
        <v>840</v>
      </c>
      <c r="D209" s="320"/>
      <c r="E209" s="133">
        <v>6</v>
      </c>
      <c r="F209" s="246">
        <v>326</v>
      </c>
      <c r="G209" s="180" t="s">
        <v>700</v>
      </c>
      <c r="H209" s="180" t="s">
        <v>712</v>
      </c>
      <c r="I209" s="180" t="s">
        <v>689</v>
      </c>
      <c r="J209" s="267" t="s">
        <v>689</v>
      </c>
      <c r="K209" s="267"/>
      <c r="L209" s="267"/>
      <c r="M209" s="180" t="s">
        <v>1184</v>
      </c>
      <c r="N209" s="180" t="s">
        <v>691</v>
      </c>
      <c r="O209" s="180" t="s">
        <v>693</v>
      </c>
      <c r="P209" s="180"/>
      <c r="Q209" s="180" t="s">
        <v>452</v>
      </c>
      <c r="R209" s="180" t="s">
        <v>696</v>
      </c>
      <c r="S209" s="180" t="s">
        <v>696</v>
      </c>
      <c r="T209" s="180" t="s">
        <v>694</v>
      </c>
      <c r="U209" s="267" t="s">
        <v>695</v>
      </c>
      <c r="V209" s="555"/>
      <c r="W209" s="555"/>
      <c r="X209" s="555"/>
      <c r="Y209" s="180" t="s">
        <v>716</v>
      </c>
    </row>
    <row r="210" spans="2:25" ht="15.95" customHeight="1" x14ac:dyDescent="0.15">
      <c r="B210" s="294"/>
      <c r="C210" s="341" t="s">
        <v>840</v>
      </c>
      <c r="D210" s="320"/>
      <c r="E210" s="133">
        <v>7</v>
      </c>
      <c r="F210" s="246">
        <v>328</v>
      </c>
      <c r="G210" s="180" t="s">
        <v>700</v>
      </c>
      <c r="H210" s="180" t="s">
        <v>712</v>
      </c>
      <c r="I210" s="180" t="s">
        <v>702</v>
      </c>
      <c r="J210" s="267" t="s">
        <v>703</v>
      </c>
      <c r="K210" s="267"/>
      <c r="L210" s="267"/>
      <c r="M210" s="180" t="s">
        <v>845</v>
      </c>
      <c r="N210" s="180" t="s">
        <v>845</v>
      </c>
      <c r="O210" s="180" t="s">
        <v>693</v>
      </c>
      <c r="P210" s="180"/>
      <c r="Q210" s="180" t="s">
        <v>452</v>
      </c>
      <c r="R210" s="180" t="s">
        <v>696</v>
      </c>
      <c r="S210" s="180" t="s">
        <v>696</v>
      </c>
      <c r="T210" s="180" t="s">
        <v>694</v>
      </c>
      <c r="U210" s="267" t="s">
        <v>695</v>
      </c>
      <c r="V210" s="555"/>
      <c r="W210" s="555"/>
      <c r="X210" s="555"/>
      <c r="Y210" s="180"/>
    </row>
    <row r="211" spans="2:25" ht="15.95" customHeight="1" x14ac:dyDescent="0.15">
      <c r="B211" s="294"/>
      <c r="C211" s="341" t="s">
        <v>846</v>
      </c>
      <c r="D211" s="320"/>
      <c r="E211" s="133">
        <v>1</v>
      </c>
      <c r="F211" s="246">
        <v>335.5</v>
      </c>
      <c r="G211" s="180" t="s">
        <v>700</v>
      </c>
      <c r="H211" s="180" t="s">
        <v>712</v>
      </c>
      <c r="I211" s="180" t="s">
        <v>689</v>
      </c>
      <c r="J211" s="267" t="s">
        <v>689</v>
      </c>
      <c r="K211" s="267"/>
      <c r="L211" s="267"/>
      <c r="M211" s="180" t="s">
        <v>1171</v>
      </c>
      <c r="N211" s="180" t="s">
        <v>691</v>
      </c>
      <c r="O211" s="180" t="s">
        <v>693</v>
      </c>
      <c r="P211" s="180"/>
      <c r="Q211" s="180" t="s">
        <v>452</v>
      </c>
      <c r="R211" s="180" t="s">
        <v>696</v>
      </c>
      <c r="S211" s="180" t="s">
        <v>696</v>
      </c>
      <c r="T211" s="180" t="s">
        <v>694</v>
      </c>
      <c r="U211" s="267" t="s">
        <v>695</v>
      </c>
      <c r="V211" s="555"/>
      <c r="W211" s="555"/>
      <c r="X211" s="555"/>
      <c r="Y211" s="180" t="s">
        <v>716</v>
      </c>
    </row>
    <row r="212" spans="2:25" ht="15.95" customHeight="1" x14ac:dyDescent="0.15">
      <c r="B212" s="294"/>
      <c r="C212" s="341" t="s">
        <v>846</v>
      </c>
      <c r="D212" s="320"/>
      <c r="E212" s="133">
        <v>2</v>
      </c>
      <c r="F212" s="246">
        <v>335</v>
      </c>
      <c r="G212" s="180" t="s">
        <v>700</v>
      </c>
      <c r="H212" s="180" t="s">
        <v>712</v>
      </c>
      <c r="I212" s="180" t="s">
        <v>689</v>
      </c>
      <c r="J212" s="267" t="s">
        <v>689</v>
      </c>
      <c r="K212" s="267"/>
      <c r="L212" s="267"/>
      <c r="M212" s="180" t="s">
        <v>827</v>
      </c>
      <c r="N212" s="180" t="s">
        <v>691</v>
      </c>
      <c r="O212" s="180" t="s">
        <v>693</v>
      </c>
      <c r="P212" s="180"/>
      <c r="Q212" s="180" t="s">
        <v>452</v>
      </c>
      <c r="R212" s="180" t="s">
        <v>696</v>
      </c>
      <c r="S212" s="180" t="s">
        <v>696</v>
      </c>
      <c r="T212" s="180" t="s">
        <v>694</v>
      </c>
      <c r="U212" s="267" t="s">
        <v>695</v>
      </c>
      <c r="V212" s="555"/>
      <c r="W212" s="555"/>
      <c r="X212" s="555"/>
      <c r="Y212" s="180"/>
    </row>
    <row r="213" spans="2:25" ht="15.95" customHeight="1" x14ac:dyDescent="0.15">
      <c r="B213" s="294"/>
      <c r="C213" s="341" t="s">
        <v>846</v>
      </c>
      <c r="D213" s="320"/>
      <c r="E213" s="133">
        <v>3</v>
      </c>
      <c r="F213" s="246">
        <v>333.5</v>
      </c>
      <c r="G213" s="180" t="s">
        <v>700</v>
      </c>
      <c r="H213" s="180" t="s">
        <v>712</v>
      </c>
      <c r="I213" s="180" t="s">
        <v>689</v>
      </c>
      <c r="J213" s="267" t="s">
        <v>689</v>
      </c>
      <c r="K213" s="267"/>
      <c r="L213" s="267"/>
      <c r="M213" s="180" t="s">
        <v>847</v>
      </c>
      <c r="N213" s="180" t="s">
        <v>691</v>
      </c>
      <c r="O213" s="180" t="s">
        <v>693</v>
      </c>
      <c r="P213" s="180"/>
      <c r="Q213" s="180" t="s">
        <v>452</v>
      </c>
      <c r="R213" s="180" t="s">
        <v>696</v>
      </c>
      <c r="S213" s="180" t="s">
        <v>696</v>
      </c>
      <c r="T213" s="180" t="s">
        <v>694</v>
      </c>
      <c r="U213" s="267" t="s">
        <v>695</v>
      </c>
      <c r="V213" s="555"/>
      <c r="W213" s="555"/>
      <c r="X213" s="555"/>
      <c r="Y213" s="180"/>
    </row>
    <row r="214" spans="2:25" ht="15.95" customHeight="1" x14ac:dyDescent="0.15">
      <c r="B214" s="294"/>
      <c r="C214" s="341" t="s">
        <v>848</v>
      </c>
      <c r="D214" s="320"/>
      <c r="E214" s="133">
        <v>1</v>
      </c>
      <c r="F214" s="246">
        <v>340.5</v>
      </c>
      <c r="G214" s="180" t="s">
        <v>700</v>
      </c>
      <c r="H214" s="180" t="s">
        <v>712</v>
      </c>
      <c r="I214" s="180" t="s">
        <v>689</v>
      </c>
      <c r="J214" s="267" t="s">
        <v>689</v>
      </c>
      <c r="K214" s="267"/>
      <c r="L214" s="267"/>
      <c r="M214" s="180" t="s">
        <v>796</v>
      </c>
      <c r="N214" s="180" t="s">
        <v>691</v>
      </c>
      <c r="O214" s="180" t="s">
        <v>692</v>
      </c>
      <c r="P214" s="180"/>
      <c r="Q214" s="180" t="s">
        <v>452</v>
      </c>
      <c r="R214" s="180" t="s">
        <v>696</v>
      </c>
      <c r="S214" s="180" t="s">
        <v>696</v>
      </c>
      <c r="T214" s="180" t="s">
        <v>694</v>
      </c>
      <c r="U214" s="267" t="s">
        <v>695</v>
      </c>
      <c r="V214" s="555"/>
      <c r="W214" s="555"/>
      <c r="X214" s="555"/>
      <c r="Y214" s="180"/>
    </row>
    <row r="215" spans="2:25" ht="15.95" customHeight="1" x14ac:dyDescent="0.15">
      <c r="B215" s="294"/>
      <c r="C215" s="341" t="s">
        <v>848</v>
      </c>
      <c r="D215" s="320"/>
      <c r="E215" s="133">
        <v>2</v>
      </c>
      <c r="F215" s="246">
        <v>343.5</v>
      </c>
      <c r="G215" s="180" t="s">
        <v>700</v>
      </c>
      <c r="H215" s="180" t="s">
        <v>712</v>
      </c>
      <c r="I215" s="180" t="s">
        <v>702</v>
      </c>
      <c r="J215" s="267" t="s">
        <v>703</v>
      </c>
      <c r="K215" s="267"/>
      <c r="L215" s="267"/>
      <c r="M215" s="180" t="s">
        <v>691</v>
      </c>
      <c r="N215" s="180" t="s">
        <v>849</v>
      </c>
      <c r="O215" s="180" t="s">
        <v>718</v>
      </c>
      <c r="P215" s="180"/>
      <c r="Q215" s="180" t="s">
        <v>435</v>
      </c>
      <c r="R215" s="180" t="s">
        <v>696</v>
      </c>
      <c r="S215" s="180" t="s">
        <v>696</v>
      </c>
      <c r="T215" s="180" t="s">
        <v>705</v>
      </c>
      <c r="U215" s="267" t="s">
        <v>719</v>
      </c>
      <c r="V215" s="555"/>
      <c r="W215" s="555"/>
      <c r="X215" s="555"/>
      <c r="Y215" s="180"/>
    </row>
    <row r="216" spans="2:25" ht="15.95" customHeight="1" x14ac:dyDescent="0.15">
      <c r="B216" s="294"/>
      <c r="C216" s="341" t="s">
        <v>848</v>
      </c>
      <c r="D216" s="320"/>
      <c r="E216" s="133">
        <v>3</v>
      </c>
      <c r="F216" s="246">
        <v>343</v>
      </c>
      <c r="G216" s="180" t="s">
        <v>700</v>
      </c>
      <c r="H216" s="180" t="s">
        <v>712</v>
      </c>
      <c r="I216" s="180" t="s">
        <v>689</v>
      </c>
      <c r="J216" s="267" t="s">
        <v>689</v>
      </c>
      <c r="K216" s="267"/>
      <c r="L216" s="267"/>
      <c r="M216" s="180" t="s">
        <v>737</v>
      </c>
      <c r="N216" s="180" t="s">
        <v>691</v>
      </c>
      <c r="O216" s="180" t="s">
        <v>693</v>
      </c>
      <c r="P216" s="180"/>
      <c r="Q216" s="180" t="s">
        <v>452</v>
      </c>
      <c r="R216" s="180" t="s">
        <v>696</v>
      </c>
      <c r="S216" s="180" t="s">
        <v>696</v>
      </c>
      <c r="T216" s="180" t="s">
        <v>694</v>
      </c>
      <c r="U216" s="267" t="s">
        <v>695</v>
      </c>
      <c r="V216" s="555"/>
      <c r="W216" s="555"/>
      <c r="X216" s="555"/>
      <c r="Y216" s="180"/>
    </row>
    <row r="217" spans="2:25" ht="15.95" customHeight="1" x14ac:dyDescent="0.15">
      <c r="B217" s="294"/>
      <c r="C217" s="341" t="s">
        <v>848</v>
      </c>
      <c r="D217" s="320"/>
      <c r="E217" s="133">
        <v>4</v>
      </c>
      <c r="F217" s="246">
        <v>347.5</v>
      </c>
      <c r="G217" s="180" t="s">
        <v>700</v>
      </c>
      <c r="H217" s="180" t="s">
        <v>712</v>
      </c>
      <c r="I217" s="180" t="s">
        <v>689</v>
      </c>
      <c r="J217" s="267" t="s">
        <v>689</v>
      </c>
      <c r="K217" s="267"/>
      <c r="L217" s="267"/>
      <c r="M217" s="180" t="s">
        <v>1185</v>
      </c>
      <c r="N217" s="180" t="s">
        <v>691</v>
      </c>
      <c r="O217" s="180" t="s">
        <v>693</v>
      </c>
      <c r="P217" s="180"/>
      <c r="Q217" s="180" t="s">
        <v>452</v>
      </c>
      <c r="R217" s="180" t="s">
        <v>696</v>
      </c>
      <c r="S217" s="180" t="s">
        <v>696</v>
      </c>
      <c r="T217" s="180" t="s">
        <v>694</v>
      </c>
      <c r="U217" s="267" t="s">
        <v>695</v>
      </c>
      <c r="V217" s="555"/>
      <c r="W217" s="555"/>
      <c r="X217" s="555"/>
      <c r="Y217" s="180" t="s">
        <v>716</v>
      </c>
    </row>
    <row r="218" spans="2:25" ht="15.95" customHeight="1" x14ac:dyDescent="0.15">
      <c r="B218" s="294"/>
      <c r="C218" s="341" t="s">
        <v>848</v>
      </c>
      <c r="D218" s="320"/>
      <c r="E218" s="133">
        <v>5</v>
      </c>
      <c r="F218" s="246">
        <v>341</v>
      </c>
      <c r="G218" s="180" t="s">
        <v>700</v>
      </c>
      <c r="H218" s="180" t="s">
        <v>712</v>
      </c>
      <c r="I218" s="180" t="s">
        <v>689</v>
      </c>
      <c r="J218" s="267" t="s">
        <v>689</v>
      </c>
      <c r="K218" s="267"/>
      <c r="L218" s="267"/>
      <c r="M218" s="180" t="s">
        <v>839</v>
      </c>
      <c r="N218" s="180" t="s">
        <v>691</v>
      </c>
      <c r="O218" s="180" t="s">
        <v>691</v>
      </c>
      <c r="P218" s="180"/>
      <c r="Q218" s="180" t="s">
        <v>452</v>
      </c>
      <c r="R218" s="180" t="s">
        <v>696</v>
      </c>
      <c r="S218" s="180" t="s">
        <v>696</v>
      </c>
      <c r="T218" s="180" t="s">
        <v>694</v>
      </c>
      <c r="U218" s="267" t="s">
        <v>695</v>
      </c>
      <c r="V218" s="555"/>
      <c r="W218" s="555"/>
      <c r="X218" s="555"/>
      <c r="Y218" s="180"/>
    </row>
    <row r="219" spans="2:25" ht="15.95" customHeight="1" x14ac:dyDescent="0.15">
      <c r="B219" s="294"/>
      <c r="C219" s="341" t="s">
        <v>848</v>
      </c>
      <c r="D219" s="320"/>
      <c r="E219" s="133">
        <v>6</v>
      </c>
      <c r="F219" s="246">
        <v>342</v>
      </c>
      <c r="G219" s="180" t="s">
        <v>700</v>
      </c>
      <c r="H219" s="180" t="s">
        <v>712</v>
      </c>
      <c r="I219" s="180" t="s">
        <v>689</v>
      </c>
      <c r="J219" s="267" t="s">
        <v>689</v>
      </c>
      <c r="K219" s="267"/>
      <c r="L219" s="267"/>
      <c r="M219" s="180" t="s">
        <v>850</v>
      </c>
      <c r="N219" s="180" t="s">
        <v>691</v>
      </c>
      <c r="O219" s="180" t="s">
        <v>691</v>
      </c>
      <c r="P219" s="180"/>
      <c r="Q219" s="180" t="s">
        <v>452</v>
      </c>
      <c r="R219" s="180" t="s">
        <v>696</v>
      </c>
      <c r="S219" s="180" t="s">
        <v>696</v>
      </c>
      <c r="T219" s="180" t="s">
        <v>694</v>
      </c>
      <c r="U219" s="267" t="s">
        <v>695</v>
      </c>
      <c r="V219" s="555"/>
      <c r="W219" s="555"/>
      <c r="X219" s="555"/>
      <c r="Y219" s="180"/>
    </row>
    <row r="220" spans="2:25" ht="15.95" customHeight="1" x14ac:dyDescent="0.15">
      <c r="B220" s="294"/>
      <c r="C220" s="341" t="s">
        <v>851</v>
      </c>
      <c r="D220" s="320"/>
      <c r="E220" s="133">
        <v>1</v>
      </c>
      <c r="F220" s="246">
        <v>351.5</v>
      </c>
      <c r="G220" s="180" t="s">
        <v>700</v>
      </c>
      <c r="H220" s="180" t="s">
        <v>701</v>
      </c>
      <c r="I220" s="180" t="s">
        <v>689</v>
      </c>
      <c r="J220" s="267" t="s">
        <v>689</v>
      </c>
      <c r="K220" s="267"/>
      <c r="L220" s="267"/>
      <c r="M220" s="180" t="s">
        <v>1186</v>
      </c>
      <c r="N220" s="180" t="s">
        <v>691</v>
      </c>
      <c r="O220" s="180" t="s">
        <v>693</v>
      </c>
      <c r="P220" s="180"/>
      <c r="Q220" s="180" t="s">
        <v>452</v>
      </c>
      <c r="R220" s="180" t="s">
        <v>696</v>
      </c>
      <c r="S220" s="180" t="s">
        <v>696</v>
      </c>
      <c r="T220" s="180" t="s">
        <v>694</v>
      </c>
      <c r="U220" s="267" t="s">
        <v>695</v>
      </c>
      <c r="V220" s="555"/>
      <c r="W220" s="555"/>
      <c r="X220" s="555"/>
      <c r="Y220" s="180" t="s">
        <v>716</v>
      </c>
    </row>
    <row r="221" spans="2:25" ht="15.95" customHeight="1" x14ac:dyDescent="0.15">
      <c r="B221" s="294"/>
      <c r="C221" s="341" t="s">
        <v>851</v>
      </c>
      <c r="D221" s="320"/>
      <c r="E221" s="133">
        <v>2</v>
      </c>
      <c r="F221" s="246">
        <v>351.5</v>
      </c>
      <c r="G221" s="180" t="s">
        <v>700</v>
      </c>
      <c r="H221" s="180" t="s">
        <v>712</v>
      </c>
      <c r="I221" s="180" t="s">
        <v>689</v>
      </c>
      <c r="J221" s="267" t="s">
        <v>689</v>
      </c>
      <c r="K221" s="267"/>
      <c r="L221" s="267"/>
      <c r="M221" s="180" t="s">
        <v>1187</v>
      </c>
      <c r="N221" s="180" t="s">
        <v>691</v>
      </c>
      <c r="O221" s="180" t="s">
        <v>693</v>
      </c>
      <c r="P221" s="180"/>
      <c r="Q221" s="180" t="s">
        <v>452</v>
      </c>
      <c r="R221" s="180" t="s">
        <v>696</v>
      </c>
      <c r="S221" s="180" t="s">
        <v>696</v>
      </c>
      <c r="T221" s="180" t="s">
        <v>694</v>
      </c>
      <c r="U221" s="267" t="s">
        <v>695</v>
      </c>
      <c r="V221" s="555"/>
      <c r="W221" s="555"/>
      <c r="X221" s="555"/>
      <c r="Y221" s="180" t="s">
        <v>716</v>
      </c>
    </row>
    <row r="222" spans="2:25" ht="15.95" customHeight="1" x14ac:dyDescent="0.15">
      <c r="B222" s="294"/>
      <c r="C222" s="341" t="s">
        <v>852</v>
      </c>
      <c r="D222" s="320"/>
      <c r="E222" s="133">
        <v>1</v>
      </c>
      <c r="F222" s="246">
        <v>357</v>
      </c>
      <c r="G222" s="180" t="s">
        <v>700</v>
      </c>
      <c r="H222" s="180" t="s">
        <v>712</v>
      </c>
      <c r="I222" s="180" t="s">
        <v>689</v>
      </c>
      <c r="J222" s="267" t="s">
        <v>689</v>
      </c>
      <c r="K222" s="267"/>
      <c r="L222" s="267"/>
      <c r="M222" s="180" t="s">
        <v>1188</v>
      </c>
      <c r="N222" s="180" t="s">
        <v>691</v>
      </c>
      <c r="O222" s="180" t="s">
        <v>693</v>
      </c>
      <c r="P222" s="180"/>
      <c r="Q222" s="180" t="s">
        <v>452</v>
      </c>
      <c r="R222" s="180" t="s">
        <v>696</v>
      </c>
      <c r="S222" s="180" t="s">
        <v>696</v>
      </c>
      <c r="T222" s="180" t="s">
        <v>694</v>
      </c>
      <c r="U222" s="267" t="s">
        <v>695</v>
      </c>
      <c r="V222" s="555"/>
      <c r="W222" s="555"/>
      <c r="X222" s="555"/>
      <c r="Y222" s="180" t="s">
        <v>716</v>
      </c>
    </row>
    <row r="223" spans="2:25" ht="15.95" customHeight="1" x14ac:dyDescent="0.15">
      <c r="B223" s="294"/>
      <c r="C223" s="341" t="s">
        <v>852</v>
      </c>
      <c r="D223" s="320"/>
      <c r="E223" s="133">
        <v>2</v>
      </c>
      <c r="F223" s="246">
        <v>358</v>
      </c>
      <c r="G223" s="180" t="s">
        <v>687</v>
      </c>
      <c r="H223" s="180" t="s">
        <v>688</v>
      </c>
      <c r="I223" s="180" t="s">
        <v>433</v>
      </c>
      <c r="J223" s="267" t="s">
        <v>853</v>
      </c>
      <c r="K223" s="267"/>
      <c r="L223" s="267"/>
      <c r="M223" s="180" t="s">
        <v>854</v>
      </c>
      <c r="N223" s="180" t="s">
        <v>691</v>
      </c>
      <c r="O223" s="180" t="s">
        <v>718</v>
      </c>
      <c r="P223" s="180"/>
      <c r="Q223" s="180" t="s">
        <v>452</v>
      </c>
      <c r="R223" s="180" t="s">
        <v>696</v>
      </c>
      <c r="S223" s="180" t="s">
        <v>696</v>
      </c>
      <c r="T223" s="180" t="s">
        <v>694</v>
      </c>
      <c r="U223" s="267" t="s">
        <v>695</v>
      </c>
      <c r="V223" s="555"/>
      <c r="W223" s="555"/>
      <c r="X223" s="555"/>
      <c r="Y223" s="180"/>
    </row>
    <row r="224" spans="2:25" ht="15.95" customHeight="1" x14ac:dyDescent="0.15">
      <c r="B224" s="294"/>
      <c r="C224" s="341" t="s">
        <v>852</v>
      </c>
      <c r="D224" s="320"/>
      <c r="E224" s="133">
        <v>3</v>
      </c>
      <c r="F224" s="246">
        <v>358</v>
      </c>
      <c r="G224" s="180" t="s">
        <v>687</v>
      </c>
      <c r="H224" s="180" t="s">
        <v>688</v>
      </c>
      <c r="I224" s="180" t="s">
        <v>433</v>
      </c>
      <c r="J224" s="267" t="s">
        <v>853</v>
      </c>
      <c r="K224" s="267"/>
      <c r="L224" s="267"/>
      <c r="M224" s="180" t="s">
        <v>691</v>
      </c>
      <c r="N224" s="180" t="s">
        <v>691</v>
      </c>
      <c r="O224" s="180" t="s">
        <v>718</v>
      </c>
      <c r="P224" s="180"/>
      <c r="Q224" s="180" t="s">
        <v>435</v>
      </c>
      <c r="R224" s="180" t="s">
        <v>696</v>
      </c>
      <c r="S224" s="180" t="s">
        <v>696</v>
      </c>
      <c r="T224" s="180" t="s">
        <v>705</v>
      </c>
      <c r="U224" s="267" t="s">
        <v>719</v>
      </c>
      <c r="V224" s="555"/>
      <c r="W224" s="555"/>
      <c r="X224" s="555"/>
      <c r="Y224" s="180"/>
    </row>
    <row r="225" spans="2:25" ht="15.95" customHeight="1" x14ac:dyDescent="0.15">
      <c r="B225" s="294"/>
      <c r="C225" s="341" t="s">
        <v>852</v>
      </c>
      <c r="D225" s="320"/>
      <c r="E225" s="133">
        <v>4</v>
      </c>
      <c r="F225" s="246">
        <v>358</v>
      </c>
      <c r="G225" s="180" t="s">
        <v>687</v>
      </c>
      <c r="H225" s="180" t="s">
        <v>688</v>
      </c>
      <c r="I225" s="180" t="s">
        <v>433</v>
      </c>
      <c r="J225" s="267" t="s">
        <v>853</v>
      </c>
      <c r="K225" s="267"/>
      <c r="L225" s="267"/>
      <c r="M225" s="180" t="s">
        <v>855</v>
      </c>
      <c r="N225" s="180" t="s">
        <v>691</v>
      </c>
      <c r="O225" s="180" t="s">
        <v>693</v>
      </c>
      <c r="P225" s="180"/>
      <c r="Q225" s="180" t="s">
        <v>587</v>
      </c>
      <c r="R225" s="180" t="s">
        <v>588</v>
      </c>
      <c r="S225" s="180" t="s">
        <v>588</v>
      </c>
      <c r="T225" s="180" t="s">
        <v>694</v>
      </c>
      <c r="U225" s="267" t="s">
        <v>695</v>
      </c>
      <c r="V225" s="555"/>
      <c r="W225" s="555"/>
      <c r="X225" s="555"/>
      <c r="Y225" s="180"/>
    </row>
    <row r="226" spans="2:25" ht="15.95" customHeight="1" x14ac:dyDescent="0.15">
      <c r="B226" s="294"/>
      <c r="C226" s="341" t="s">
        <v>852</v>
      </c>
      <c r="D226" s="320"/>
      <c r="E226" s="133">
        <v>5</v>
      </c>
      <c r="F226" s="246">
        <v>358</v>
      </c>
      <c r="G226" s="180" t="s">
        <v>687</v>
      </c>
      <c r="H226" s="180" t="s">
        <v>688</v>
      </c>
      <c r="I226" s="180" t="s">
        <v>433</v>
      </c>
      <c r="J226" s="267" t="s">
        <v>853</v>
      </c>
      <c r="K226" s="267"/>
      <c r="L226" s="267"/>
      <c r="M226" s="180" t="s">
        <v>854</v>
      </c>
      <c r="N226" s="180" t="s">
        <v>691</v>
      </c>
      <c r="O226" s="180" t="s">
        <v>693</v>
      </c>
      <c r="P226" s="180"/>
      <c r="Q226" s="180" t="s">
        <v>587</v>
      </c>
      <c r="R226" s="180" t="s">
        <v>588</v>
      </c>
      <c r="S226" s="180" t="s">
        <v>588</v>
      </c>
      <c r="T226" s="180" t="s">
        <v>694</v>
      </c>
      <c r="U226" s="267" t="s">
        <v>695</v>
      </c>
      <c r="V226" s="555"/>
      <c r="W226" s="555"/>
      <c r="X226" s="555"/>
      <c r="Y226" s="180"/>
    </row>
    <row r="227" spans="2:25" ht="15.95" customHeight="1" x14ac:dyDescent="0.15">
      <c r="B227" s="294"/>
      <c r="C227" s="341"/>
      <c r="D227" s="320"/>
      <c r="E227" s="133"/>
      <c r="F227" s="246"/>
      <c r="G227" s="180"/>
      <c r="H227" s="180"/>
      <c r="I227" s="180"/>
      <c r="J227" s="267"/>
      <c r="K227" s="267"/>
      <c r="L227" s="267"/>
      <c r="M227" s="180"/>
      <c r="N227" s="180"/>
      <c r="O227" s="180"/>
      <c r="P227" s="180"/>
      <c r="Q227" s="180"/>
      <c r="R227" s="180"/>
      <c r="S227" s="180"/>
      <c r="T227" s="180"/>
      <c r="U227" s="267"/>
      <c r="V227" s="555"/>
      <c r="W227" s="555"/>
      <c r="X227" s="555"/>
      <c r="Y227" s="180"/>
    </row>
    <row r="228" spans="2:25" ht="15.95" customHeight="1" x14ac:dyDescent="0.15">
      <c r="B228" s="294"/>
      <c r="C228" s="341"/>
      <c r="D228" s="320"/>
      <c r="E228" s="133"/>
      <c r="F228" s="246"/>
      <c r="G228" s="180"/>
      <c r="H228" s="180"/>
      <c r="I228" s="180"/>
      <c r="J228" s="267"/>
      <c r="K228" s="267"/>
      <c r="L228" s="267"/>
      <c r="M228" s="180"/>
      <c r="N228" s="180"/>
      <c r="O228" s="180"/>
      <c r="P228" s="180"/>
      <c r="Q228" s="180"/>
      <c r="R228" s="180"/>
      <c r="S228" s="180"/>
      <c r="T228" s="180"/>
      <c r="U228" s="267"/>
      <c r="V228" s="555"/>
      <c r="W228" s="555"/>
      <c r="X228" s="555"/>
      <c r="Y228" s="180"/>
    </row>
    <row r="229" spans="2:25" ht="15.95" customHeight="1" x14ac:dyDescent="0.15">
      <c r="B229" s="294"/>
      <c r="C229" s="341"/>
      <c r="D229" s="320"/>
      <c r="E229" s="133"/>
      <c r="F229" s="246"/>
      <c r="G229" s="180"/>
      <c r="H229" s="180"/>
      <c r="I229" s="180"/>
      <c r="J229" s="267"/>
      <c r="K229" s="267"/>
      <c r="L229" s="267"/>
      <c r="M229" s="180"/>
      <c r="N229" s="180"/>
      <c r="O229" s="180"/>
      <c r="P229" s="180"/>
      <c r="Q229" s="180"/>
      <c r="R229" s="180"/>
      <c r="S229" s="180"/>
      <c r="T229" s="180"/>
      <c r="U229" s="267"/>
      <c r="V229" s="555"/>
      <c r="W229" s="555"/>
      <c r="X229" s="555"/>
      <c r="Y229" s="180"/>
    </row>
    <row r="230" spans="2:25" ht="15.95" customHeight="1" x14ac:dyDescent="0.15">
      <c r="B230" s="345"/>
      <c r="C230" s="341"/>
      <c r="D230" s="320"/>
      <c r="E230" s="133"/>
      <c r="F230" s="246"/>
      <c r="G230" s="180"/>
      <c r="H230" s="180"/>
      <c r="I230" s="180"/>
      <c r="J230" s="267"/>
      <c r="K230" s="267"/>
      <c r="L230" s="267"/>
      <c r="M230" s="180"/>
      <c r="N230" s="180"/>
      <c r="O230" s="180"/>
      <c r="P230" s="180"/>
      <c r="Q230" s="180"/>
      <c r="R230" s="180"/>
      <c r="S230" s="180"/>
      <c r="T230" s="180"/>
      <c r="U230" s="267"/>
      <c r="V230" s="555"/>
      <c r="W230" s="555"/>
      <c r="X230" s="555"/>
      <c r="Y230" s="180"/>
    </row>
    <row r="231" spans="2:25" ht="15.95" customHeight="1" x14ac:dyDescent="0.15">
      <c r="B231" s="20"/>
      <c r="C231" s="1" t="s">
        <v>250</v>
      </c>
      <c r="D231" s="5"/>
      <c r="F231" s="5"/>
      <c r="G231" s="18"/>
      <c r="H231" s="18"/>
      <c r="I231" s="18"/>
      <c r="J231" s="18"/>
      <c r="K231" s="18"/>
      <c r="L231" s="18"/>
      <c r="M231" s="18"/>
      <c r="N231" s="18"/>
      <c r="O231" s="18"/>
      <c r="P231" s="19"/>
      <c r="Q231" s="29"/>
      <c r="R231" s="5"/>
      <c r="S231" s="5"/>
      <c r="T231" s="18"/>
      <c r="U231" s="30"/>
      <c r="V231" s="30"/>
      <c r="W231" s="30"/>
      <c r="X231" s="30"/>
      <c r="Y231" s="5"/>
    </row>
    <row r="232" spans="2:25" ht="15.95" customHeight="1" x14ac:dyDescent="0.15">
      <c r="B232" s="20"/>
      <c r="C232" s="24" t="s">
        <v>251</v>
      </c>
      <c r="D232" s="5"/>
      <c r="F232" s="5"/>
      <c r="G232" s="18"/>
      <c r="H232" s="18"/>
      <c r="I232" s="18"/>
      <c r="J232" s="18"/>
      <c r="K232" s="18"/>
      <c r="L232" s="18"/>
      <c r="M232" s="18"/>
      <c r="N232" s="18"/>
      <c r="O232" s="18"/>
      <c r="P232" s="19"/>
      <c r="Q232" s="29"/>
      <c r="R232" s="5"/>
      <c r="S232" s="5"/>
      <c r="T232" s="18"/>
      <c r="U232" s="30"/>
      <c r="V232" s="30"/>
      <c r="W232" s="30"/>
      <c r="X232" s="30"/>
      <c r="Y232" s="5"/>
    </row>
    <row r="233" spans="2:25" ht="15.95" customHeight="1" x14ac:dyDescent="0.15">
      <c r="B233" s="21"/>
      <c r="C233" s="215" t="s">
        <v>252</v>
      </c>
      <c r="D233" s="215"/>
      <c r="E233" s="215"/>
      <c r="F233" s="215"/>
      <c r="G233" s="215"/>
      <c r="H233" s="215"/>
      <c r="I233" s="215"/>
      <c r="J233" s="215"/>
      <c r="K233" s="215"/>
      <c r="L233" s="215"/>
      <c r="M233" s="215"/>
      <c r="N233" s="215"/>
      <c r="O233" s="215"/>
      <c r="P233" s="215"/>
      <c r="Q233" s="215"/>
      <c r="R233" s="215"/>
      <c r="S233" s="215"/>
      <c r="T233" s="215"/>
      <c r="U233" s="215"/>
      <c r="V233" s="215"/>
      <c r="W233" s="215"/>
      <c r="X233" s="215"/>
    </row>
    <row r="234" spans="2:25" ht="15.95" customHeight="1" x14ac:dyDescent="0.15">
      <c r="B234" s="215"/>
      <c r="C234" s="215" t="s">
        <v>253</v>
      </c>
      <c r="D234" s="215"/>
      <c r="E234" s="215"/>
      <c r="F234" s="215"/>
      <c r="G234" s="215"/>
      <c r="H234" s="215"/>
      <c r="I234" s="215"/>
      <c r="J234" s="215"/>
      <c r="K234" s="215"/>
      <c r="L234" s="215"/>
      <c r="M234" s="215"/>
      <c r="N234" s="215"/>
      <c r="O234" s="215"/>
      <c r="P234" s="215"/>
      <c r="Q234" s="215"/>
      <c r="R234" s="215"/>
      <c r="S234" s="215"/>
      <c r="T234" s="215"/>
      <c r="U234" s="215"/>
      <c r="V234" s="215"/>
      <c r="W234" s="215"/>
      <c r="X234" s="215"/>
    </row>
    <row r="235" spans="2:25" ht="15.95" customHeight="1" x14ac:dyDescent="0.15">
      <c r="B235" s="215"/>
      <c r="C235" s="215" t="s">
        <v>254</v>
      </c>
      <c r="D235" s="215"/>
      <c r="E235" s="215"/>
      <c r="F235" s="215"/>
      <c r="G235" s="215"/>
      <c r="H235" s="215"/>
      <c r="I235" s="215"/>
      <c r="J235" s="215"/>
      <c r="K235" s="215"/>
      <c r="L235" s="215"/>
      <c r="M235" s="215"/>
      <c r="N235" s="215"/>
      <c r="O235" s="215"/>
      <c r="P235" s="215"/>
      <c r="Q235" s="215"/>
      <c r="R235" s="215"/>
      <c r="S235" s="215"/>
      <c r="T235" s="215"/>
      <c r="U235" s="215"/>
      <c r="V235" s="215"/>
      <c r="W235" s="215"/>
      <c r="X235" s="215"/>
    </row>
    <row r="236" spans="2:25" ht="15.95" customHeight="1" x14ac:dyDescent="0.15">
      <c r="C236" s="3" t="s">
        <v>209</v>
      </c>
    </row>
  </sheetData>
  <dataConsolidate/>
  <mergeCells count="690">
    <mergeCell ref="B190:X190"/>
    <mergeCell ref="B191:E191"/>
    <mergeCell ref="F191:H191"/>
    <mergeCell ref="I191:J191"/>
    <mergeCell ref="K191:N191"/>
    <mergeCell ref="O191:O192"/>
    <mergeCell ref="P191:S191"/>
    <mergeCell ref="T191:W192"/>
    <mergeCell ref="X191:Y192"/>
    <mergeCell ref="B192:E192"/>
    <mergeCell ref="F192:H192"/>
    <mergeCell ref="I192:J192"/>
    <mergeCell ref="K192:N192"/>
    <mergeCell ref="P192:S192"/>
    <mergeCell ref="K145:N145"/>
    <mergeCell ref="P145:S145"/>
    <mergeCell ref="Y5:Y8"/>
    <mergeCell ref="T3:W4"/>
    <mergeCell ref="X3:Y4"/>
    <mergeCell ref="P3:S3"/>
    <mergeCell ref="P4:S4"/>
    <mergeCell ref="S7:S8"/>
    <mergeCell ref="T7:T8"/>
    <mergeCell ref="U7:X8"/>
    <mergeCell ref="O3:O4"/>
    <mergeCell ref="O5:O6"/>
    <mergeCell ref="J23:L23"/>
    <mergeCell ref="J17:L17"/>
    <mergeCell ref="J12:L12"/>
    <mergeCell ref="U41:X41"/>
    <mergeCell ref="U9:X9"/>
    <mergeCell ref="U10:X10"/>
    <mergeCell ref="U11:X11"/>
    <mergeCell ref="U12:X12"/>
    <mergeCell ref="U13:X13"/>
    <mergeCell ref="U17:X17"/>
    <mergeCell ref="U19:X19"/>
    <mergeCell ref="U20:X20"/>
    <mergeCell ref="C13:D13"/>
    <mergeCell ref="J13:L13"/>
    <mergeCell ref="C14:D14"/>
    <mergeCell ref="C15:D15"/>
    <mergeCell ref="C16:D16"/>
    <mergeCell ref="J14:L14"/>
    <mergeCell ref="J15:L15"/>
    <mergeCell ref="J16:L16"/>
    <mergeCell ref="C20:D20"/>
    <mergeCell ref="C12:D12"/>
    <mergeCell ref="C22:D22"/>
    <mergeCell ref="J20:L20"/>
    <mergeCell ref="J11:L11"/>
    <mergeCell ref="C39:D39"/>
    <mergeCell ref="C42:D42"/>
    <mergeCell ref="J42:L42"/>
    <mergeCell ref="J34:L34"/>
    <mergeCell ref="C33:D33"/>
    <mergeCell ref="J33:L33"/>
    <mergeCell ref="C41:D41"/>
    <mergeCell ref="J41:L41"/>
    <mergeCell ref="C35:D35"/>
    <mergeCell ref="J35:L35"/>
    <mergeCell ref="J40:L40"/>
    <mergeCell ref="C40:D40"/>
    <mergeCell ref="J37:L37"/>
    <mergeCell ref="J36:L36"/>
    <mergeCell ref="J38:L38"/>
    <mergeCell ref="J39:L39"/>
    <mergeCell ref="C36:D36"/>
    <mergeCell ref="C37:D37"/>
    <mergeCell ref="C24:D24"/>
    <mergeCell ref="J24:L24"/>
    <mergeCell ref="C32:D32"/>
    <mergeCell ref="C17:D17"/>
    <mergeCell ref="C31:D31"/>
    <mergeCell ref="J28:L28"/>
    <mergeCell ref="J29:L29"/>
    <mergeCell ref="J31:L31"/>
    <mergeCell ref="J30:L30"/>
    <mergeCell ref="J27:L27"/>
    <mergeCell ref="C25:D25"/>
    <mergeCell ref="C26:D26"/>
    <mergeCell ref="C27:D27"/>
    <mergeCell ref="C28:D28"/>
    <mergeCell ref="C19:D19"/>
    <mergeCell ref="J19:L19"/>
    <mergeCell ref="C21:D21"/>
    <mergeCell ref="J21:L21"/>
    <mergeCell ref="C23:D23"/>
    <mergeCell ref="J22:L22"/>
    <mergeCell ref="J18:L18"/>
    <mergeCell ref="C18:D18"/>
    <mergeCell ref="B2:X2"/>
    <mergeCell ref="F3:H3"/>
    <mergeCell ref="B3:E3"/>
    <mergeCell ref="B4:E4"/>
    <mergeCell ref="K3:N3"/>
    <mergeCell ref="E5:E8"/>
    <mergeCell ref="C5:D8"/>
    <mergeCell ref="F5:F8"/>
    <mergeCell ref="K4:N4"/>
    <mergeCell ref="I3:J3"/>
    <mergeCell ref="I4:J4"/>
    <mergeCell ref="B5:B42"/>
    <mergeCell ref="F4:H4"/>
    <mergeCell ref="C29:D29"/>
    <mergeCell ref="C9:D9"/>
    <mergeCell ref="C11:D11"/>
    <mergeCell ref="C10:D10"/>
    <mergeCell ref="J10:L10"/>
    <mergeCell ref="C30:D30"/>
    <mergeCell ref="U18:X18"/>
    <mergeCell ref="J32:L32"/>
    <mergeCell ref="C34:D34"/>
    <mergeCell ref="C38:D38"/>
    <mergeCell ref="U42:X42"/>
    <mergeCell ref="U35:X35"/>
    <mergeCell ref="U37:X37"/>
    <mergeCell ref="G5:H6"/>
    <mergeCell ref="I5:N6"/>
    <mergeCell ref="T5:X6"/>
    <mergeCell ref="P5:S6"/>
    <mergeCell ref="U21:X21"/>
    <mergeCell ref="U22:X22"/>
    <mergeCell ref="U23:X23"/>
    <mergeCell ref="U24:X24"/>
    <mergeCell ref="U25:X25"/>
    <mergeCell ref="U26:X26"/>
    <mergeCell ref="U27:X27"/>
    <mergeCell ref="U28:X28"/>
    <mergeCell ref="U29:X29"/>
    <mergeCell ref="U38:X38"/>
    <mergeCell ref="U39:X39"/>
    <mergeCell ref="U40:X40"/>
    <mergeCell ref="U36:X36"/>
    <mergeCell ref="J26:L26"/>
    <mergeCell ref="O7:O8"/>
    <mergeCell ref="R7:R8"/>
    <mergeCell ref="P7:Q7"/>
    <mergeCell ref="G7:G8"/>
    <mergeCell ref="H7:H8"/>
    <mergeCell ref="J7:L8"/>
    <mergeCell ref="I7:I8"/>
    <mergeCell ref="M7:M8"/>
    <mergeCell ref="N7:N8"/>
    <mergeCell ref="U14:X14"/>
    <mergeCell ref="U15:X15"/>
    <mergeCell ref="U16:X16"/>
    <mergeCell ref="J25:L25"/>
    <mergeCell ref="J9:L9"/>
    <mergeCell ref="U30:X30"/>
    <mergeCell ref="U31:X31"/>
    <mergeCell ref="U32:X32"/>
    <mergeCell ref="U33:X33"/>
    <mergeCell ref="U34:X34"/>
    <mergeCell ref="B49:X49"/>
    <mergeCell ref="B50:E50"/>
    <mergeCell ref="F50:H50"/>
    <mergeCell ref="I50:J50"/>
    <mergeCell ref="K50:N50"/>
    <mergeCell ref="O50:O51"/>
    <mergeCell ref="P50:S50"/>
    <mergeCell ref="T50:W51"/>
    <mergeCell ref="X50:Y51"/>
    <mergeCell ref="B51:E51"/>
    <mergeCell ref="F51:H51"/>
    <mergeCell ref="I51:J51"/>
    <mergeCell ref="K51:N51"/>
    <mergeCell ref="P51:S51"/>
    <mergeCell ref="B52:B89"/>
    <mergeCell ref="C52:D55"/>
    <mergeCell ref="E52:E55"/>
    <mergeCell ref="F52:F55"/>
    <mergeCell ref="G52:H53"/>
    <mergeCell ref="I52:N53"/>
    <mergeCell ref="O52:O53"/>
    <mergeCell ref="P52:S53"/>
    <mergeCell ref="T52:X53"/>
    <mergeCell ref="C56:D56"/>
    <mergeCell ref="J56:L56"/>
    <mergeCell ref="U56:X56"/>
    <mergeCell ref="C57:D57"/>
    <mergeCell ref="J57:L57"/>
    <mergeCell ref="U57:X57"/>
    <mergeCell ref="C58:D58"/>
    <mergeCell ref="J58:L58"/>
    <mergeCell ref="U58:X58"/>
    <mergeCell ref="C59:D59"/>
    <mergeCell ref="J59:L59"/>
    <mergeCell ref="U59:X59"/>
    <mergeCell ref="C60:D60"/>
    <mergeCell ref="J60:L60"/>
    <mergeCell ref="U60:X60"/>
    <mergeCell ref="Y52:Y55"/>
    <mergeCell ref="G54:G55"/>
    <mergeCell ref="H54:H55"/>
    <mergeCell ref="I54:I55"/>
    <mergeCell ref="J54:L55"/>
    <mergeCell ref="M54:M55"/>
    <mergeCell ref="N54:N55"/>
    <mergeCell ref="O54:O55"/>
    <mergeCell ref="P54:Q54"/>
    <mergeCell ref="R54:R55"/>
    <mergeCell ref="S54:S55"/>
    <mergeCell ref="T54:T55"/>
    <mergeCell ref="U54:X55"/>
    <mergeCell ref="C61:D61"/>
    <mergeCell ref="J61:L61"/>
    <mergeCell ref="U61:X61"/>
    <mergeCell ref="C62:D62"/>
    <mergeCell ref="J62:L62"/>
    <mergeCell ref="U62:X62"/>
    <mergeCell ref="C63:D63"/>
    <mergeCell ref="J63:L63"/>
    <mergeCell ref="U63:X63"/>
    <mergeCell ref="C64:D64"/>
    <mergeCell ref="J64:L64"/>
    <mergeCell ref="U64:X64"/>
    <mergeCell ref="C65:D65"/>
    <mergeCell ref="J65:L65"/>
    <mergeCell ref="U65:X65"/>
    <mergeCell ref="C66:D66"/>
    <mergeCell ref="J66:L66"/>
    <mergeCell ref="U66:X66"/>
    <mergeCell ref="C67:D67"/>
    <mergeCell ref="J67:L67"/>
    <mergeCell ref="U67:X67"/>
    <mergeCell ref="C68:D68"/>
    <mergeCell ref="J68:L68"/>
    <mergeCell ref="U68:X68"/>
    <mergeCell ref="C69:D69"/>
    <mergeCell ref="J69:L69"/>
    <mergeCell ref="U69:X69"/>
    <mergeCell ref="C70:D70"/>
    <mergeCell ref="J70:L70"/>
    <mergeCell ref="U70:X70"/>
    <mergeCell ref="C71:D71"/>
    <mergeCell ref="J71:L71"/>
    <mergeCell ref="U71:X71"/>
    <mergeCell ref="C72:D72"/>
    <mergeCell ref="J72:L72"/>
    <mergeCell ref="U72:X72"/>
    <mergeCell ref="C73:D73"/>
    <mergeCell ref="J73:L73"/>
    <mergeCell ref="U73:X73"/>
    <mergeCell ref="C74:D74"/>
    <mergeCell ref="J74:L74"/>
    <mergeCell ref="U74:X74"/>
    <mergeCell ref="C75:D75"/>
    <mergeCell ref="J75:L75"/>
    <mergeCell ref="U75:X75"/>
    <mergeCell ref="C76:D76"/>
    <mergeCell ref="J76:L76"/>
    <mergeCell ref="U76:X76"/>
    <mergeCell ref="C77:D77"/>
    <mergeCell ref="J77:L77"/>
    <mergeCell ref="U77:X77"/>
    <mergeCell ref="C78:D78"/>
    <mergeCell ref="J78:L78"/>
    <mergeCell ref="U78:X78"/>
    <mergeCell ref="C79:D79"/>
    <mergeCell ref="J79:L79"/>
    <mergeCell ref="U79:X79"/>
    <mergeCell ref="C80:D80"/>
    <mergeCell ref="J80:L80"/>
    <mergeCell ref="U80:X80"/>
    <mergeCell ref="C81:D81"/>
    <mergeCell ref="J81:L81"/>
    <mergeCell ref="U81:X81"/>
    <mergeCell ref="C82:D82"/>
    <mergeCell ref="J82:L82"/>
    <mergeCell ref="U82:X82"/>
    <mergeCell ref="C83:D83"/>
    <mergeCell ref="J83:L83"/>
    <mergeCell ref="U83:X83"/>
    <mergeCell ref="C84:D84"/>
    <mergeCell ref="J84:L84"/>
    <mergeCell ref="U84:X84"/>
    <mergeCell ref="K98:N98"/>
    <mergeCell ref="P98:S98"/>
    <mergeCell ref="C85:D85"/>
    <mergeCell ref="J85:L85"/>
    <mergeCell ref="U85:X85"/>
    <mergeCell ref="C86:D86"/>
    <mergeCell ref="J86:L86"/>
    <mergeCell ref="U86:X86"/>
    <mergeCell ref="C87:D87"/>
    <mergeCell ref="J87:L87"/>
    <mergeCell ref="U87:X87"/>
    <mergeCell ref="C106:D106"/>
    <mergeCell ref="J106:L106"/>
    <mergeCell ref="U106:X106"/>
    <mergeCell ref="C107:D107"/>
    <mergeCell ref="J107:L107"/>
    <mergeCell ref="U107:X107"/>
    <mergeCell ref="C88:D88"/>
    <mergeCell ref="J88:L88"/>
    <mergeCell ref="U88:X88"/>
    <mergeCell ref="C89:D89"/>
    <mergeCell ref="J89:L89"/>
    <mergeCell ref="U89:X89"/>
    <mergeCell ref="B96:X96"/>
    <mergeCell ref="B97:E97"/>
    <mergeCell ref="F97:H97"/>
    <mergeCell ref="I97:J97"/>
    <mergeCell ref="K97:N97"/>
    <mergeCell ref="O97:O98"/>
    <mergeCell ref="P97:S97"/>
    <mergeCell ref="T97:W98"/>
    <mergeCell ref="X97:Y98"/>
    <mergeCell ref="B98:E98"/>
    <mergeCell ref="F98:H98"/>
    <mergeCell ref="I98:J98"/>
    <mergeCell ref="C103:D103"/>
    <mergeCell ref="J103:L103"/>
    <mergeCell ref="U103:X103"/>
    <mergeCell ref="C104:D104"/>
    <mergeCell ref="J104:L104"/>
    <mergeCell ref="U104:X104"/>
    <mergeCell ref="C105:D105"/>
    <mergeCell ref="J105:L105"/>
    <mergeCell ref="U105:X105"/>
    <mergeCell ref="Y99:Y102"/>
    <mergeCell ref="G101:G102"/>
    <mergeCell ref="H101:H102"/>
    <mergeCell ref="I101:I102"/>
    <mergeCell ref="J101:L102"/>
    <mergeCell ref="M101:M102"/>
    <mergeCell ref="N101:N102"/>
    <mergeCell ref="O101:O102"/>
    <mergeCell ref="P101:Q101"/>
    <mergeCell ref="R101:R102"/>
    <mergeCell ref="S101:S102"/>
    <mergeCell ref="T101:T102"/>
    <mergeCell ref="U101:X102"/>
    <mergeCell ref="G99:H100"/>
    <mergeCell ref="I99:N100"/>
    <mergeCell ref="O99:O100"/>
    <mergeCell ref="P99:S100"/>
    <mergeCell ref="T99:X100"/>
    <mergeCell ref="C108:D108"/>
    <mergeCell ref="J108:L108"/>
    <mergeCell ref="U108:X108"/>
    <mergeCell ref="C109:D109"/>
    <mergeCell ref="J109:L109"/>
    <mergeCell ref="U109:X109"/>
    <mergeCell ref="C110:D110"/>
    <mergeCell ref="J110:L110"/>
    <mergeCell ref="U110:X110"/>
    <mergeCell ref="C111:D111"/>
    <mergeCell ref="J111:L111"/>
    <mergeCell ref="U111:X111"/>
    <mergeCell ref="C112:D112"/>
    <mergeCell ref="J112:L112"/>
    <mergeCell ref="U112:X112"/>
    <mergeCell ref="C113:D113"/>
    <mergeCell ref="J113:L113"/>
    <mergeCell ref="U113:X113"/>
    <mergeCell ref="C114:D114"/>
    <mergeCell ref="J114:L114"/>
    <mergeCell ref="U114:X114"/>
    <mergeCell ref="C115:D115"/>
    <mergeCell ref="J115:L115"/>
    <mergeCell ref="U115:X115"/>
    <mergeCell ref="C116:D116"/>
    <mergeCell ref="J116:L116"/>
    <mergeCell ref="U116:X116"/>
    <mergeCell ref="C117:D117"/>
    <mergeCell ref="J117:L117"/>
    <mergeCell ref="U117:X117"/>
    <mergeCell ref="C118:D118"/>
    <mergeCell ref="J118:L118"/>
    <mergeCell ref="U118:X118"/>
    <mergeCell ref="C119:D119"/>
    <mergeCell ref="J119:L119"/>
    <mergeCell ref="U119:X119"/>
    <mergeCell ref="C120:D120"/>
    <mergeCell ref="J120:L120"/>
    <mergeCell ref="U120:X120"/>
    <mergeCell ref="C121:D121"/>
    <mergeCell ref="J121:L121"/>
    <mergeCell ref="U121:X121"/>
    <mergeCell ref="C122:D122"/>
    <mergeCell ref="J122:L122"/>
    <mergeCell ref="U122:X122"/>
    <mergeCell ref="U126:X126"/>
    <mergeCell ref="C127:D127"/>
    <mergeCell ref="J127:L127"/>
    <mergeCell ref="U127:X127"/>
    <mergeCell ref="C128:D128"/>
    <mergeCell ref="J128:L128"/>
    <mergeCell ref="U128:X128"/>
    <mergeCell ref="C123:D123"/>
    <mergeCell ref="J123:L123"/>
    <mergeCell ref="U123:X123"/>
    <mergeCell ref="C124:D124"/>
    <mergeCell ref="J124:L124"/>
    <mergeCell ref="U124:X124"/>
    <mergeCell ref="C125:D125"/>
    <mergeCell ref="J125:L125"/>
    <mergeCell ref="U125:X125"/>
    <mergeCell ref="B99:B136"/>
    <mergeCell ref="C99:D102"/>
    <mergeCell ref="E99:E102"/>
    <mergeCell ref="F99:F102"/>
    <mergeCell ref="C132:D132"/>
    <mergeCell ref="J132:L132"/>
    <mergeCell ref="U132:X132"/>
    <mergeCell ref="C133:D133"/>
    <mergeCell ref="J133:L133"/>
    <mergeCell ref="U133:X133"/>
    <mergeCell ref="C134:D134"/>
    <mergeCell ref="J134:L134"/>
    <mergeCell ref="U134:X134"/>
    <mergeCell ref="C129:D129"/>
    <mergeCell ref="J129:L129"/>
    <mergeCell ref="U129:X129"/>
    <mergeCell ref="C130:D130"/>
    <mergeCell ref="J130:L130"/>
    <mergeCell ref="U130:X130"/>
    <mergeCell ref="C131:D131"/>
    <mergeCell ref="J131:L131"/>
    <mergeCell ref="U131:X131"/>
    <mergeCell ref="C126:D126"/>
    <mergeCell ref="J126:L126"/>
    <mergeCell ref="C153:D153"/>
    <mergeCell ref="J153:L153"/>
    <mergeCell ref="U153:X153"/>
    <mergeCell ref="C154:D154"/>
    <mergeCell ref="J154:L154"/>
    <mergeCell ref="U154:X154"/>
    <mergeCell ref="C135:D135"/>
    <mergeCell ref="J135:L135"/>
    <mergeCell ref="U135:X135"/>
    <mergeCell ref="C136:D136"/>
    <mergeCell ref="J136:L136"/>
    <mergeCell ref="U136:X136"/>
    <mergeCell ref="B143:X143"/>
    <mergeCell ref="B144:E144"/>
    <mergeCell ref="F144:H144"/>
    <mergeCell ref="I144:J144"/>
    <mergeCell ref="K144:N144"/>
    <mergeCell ref="O144:O145"/>
    <mergeCell ref="P144:S144"/>
    <mergeCell ref="T144:W145"/>
    <mergeCell ref="X144:Y145"/>
    <mergeCell ref="B145:E145"/>
    <mergeCell ref="F145:H145"/>
    <mergeCell ref="I145:J145"/>
    <mergeCell ref="C150:D150"/>
    <mergeCell ref="J150:L150"/>
    <mergeCell ref="U150:X150"/>
    <mergeCell ref="C151:D151"/>
    <mergeCell ref="J151:L151"/>
    <mergeCell ref="U151:X151"/>
    <mergeCell ref="C152:D152"/>
    <mergeCell ref="J152:L152"/>
    <mergeCell ref="U152:X152"/>
    <mergeCell ref="Y146:Y149"/>
    <mergeCell ref="G148:G149"/>
    <mergeCell ref="H148:H149"/>
    <mergeCell ref="I148:I149"/>
    <mergeCell ref="J148:L149"/>
    <mergeCell ref="M148:M149"/>
    <mergeCell ref="N148:N149"/>
    <mergeCell ref="O148:O149"/>
    <mergeCell ref="P148:Q148"/>
    <mergeCell ref="R148:R149"/>
    <mergeCell ref="S148:S149"/>
    <mergeCell ref="T148:T149"/>
    <mergeCell ref="U148:X149"/>
    <mergeCell ref="G146:H147"/>
    <mergeCell ref="I146:N147"/>
    <mergeCell ref="O146:O147"/>
    <mergeCell ref="P146:S147"/>
    <mergeCell ref="T146:X147"/>
    <mergeCell ref="C155:D155"/>
    <mergeCell ref="J155:L155"/>
    <mergeCell ref="U155:X155"/>
    <mergeCell ref="C156:D156"/>
    <mergeCell ref="J156:L156"/>
    <mergeCell ref="U156:X156"/>
    <mergeCell ref="C157:D157"/>
    <mergeCell ref="J157:L157"/>
    <mergeCell ref="U157:X157"/>
    <mergeCell ref="C158:D158"/>
    <mergeCell ref="J158:L158"/>
    <mergeCell ref="U158:X158"/>
    <mergeCell ref="C159:D159"/>
    <mergeCell ref="J159:L159"/>
    <mergeCell ref="U159:X159"/>
    <mergeCell ref="C160:D160"/>
    <mergeCell ref="J160:L160"/>
    <mergeCell ref="U160:X160"/>
    <mergeCell ref="C161:D161"/>
    <mergeCell ref="J161:L161"/>
    <mergeCell ref="U161:X161"/>
    <mergeCell ref="C162:D162"/>
    <mergeCell ref="J162:L162"/>
    <mergeCell ref="U162:X162"/>
    <mergeCell ref="C163:D163"/>
    <mergeCell ref="J163:L163"/>
    <mergeCell ref="U163:X163"/>
    <mergeCell ref="C164:D164"/>
    <mergeCell ref="J164:L164"/>
    <mergeCell ref="U164:X164"/>
    <mergeCell ref="C165:D165"/>
    <mergeCell ref="J165:L165"/>
    <mergeCell ref="U165:X165"/>
    <mergeCell ref="C166:D166"/>
    <mergeCell ref="J166:L166"/>
    <mergeCell ref="U166:X166"/>
    <mergeCell ref="C167:D167"/>
    <mergeCell ref="J167:L167"/>
    <mergeCell ref="U167:X167"/>
    <mergeCell ref="C168:D168"/>
    <mergeCell ref="J168:L168"/>
    <mergeCell ref="U168:X168"/>
    <mergeCell ref="C169:D169"/>
    <mergeCell ref="J169:L169"/>
    <mergeCell ref="U169:X169"/>
    <mergeCell ref="C170:D170"/>
    <mergeCell ref="J170:L170"/>
    <mergeCell ref="U170:X170"/>
    <mergeCell ref="C171:D171"/>
    <mergeCell ref="J171:L171"/>
    <mergeCell ref="U171:X171"/>
    <mergeCell ref="C172:D172"/>
    <mergeCell ref="J172:L172"/>
    <mergeCell ref="U172:X172"/>
    <mergeCell ref="U177:X177"/>
    <mergeCell ref="C178:D178"/>
    <mergeCell ref="J178:L178"/>
    <mergeCell ref="U178:X178"/>
    <mergeCell ref="C173:D173"/>
    <mergeCell ref="J173:L173"/>
    <mergeCell ref="U173:X173"/>
    <mergeCell ref="C174:D174"/>
    <mergeCell ref="J174:L174"/>
    <mergeCell ref="U174:X174"/>
    <mergeCell ref="C175:D175"/>
    <mergeCell ref="J175:L175"/>
    <mergeCell ref="U175:X175"/>
    <mergeCell ref="C182:D182"/>
    <mergeCell ref="J182:L182"/>
    <mergeCell ref="U182:X182"/>
    <mergeCell ref="C183:D183"/>
    <mergeCell ref="J183:L183"/>
    <mergeCell ref="U183:X183"/>
    <mergeCell ref="B146:B183"/>
    <mergeCell ref="C146:D149"/>
    <mergeCell ref="E146:E149"/>
    <mergeCell ref="F146:F149"/>
    <mergeCell ref="C179:D179"/>
    <mergeCell ref="J179:L179"/>
    <mergeCell ref="U179:X179"/>
    <mergeCell ref="C180:D180"/>
    <mergeCell ref="J180:L180"/>
    <mergeCell ref="U180:X180"/>
    <mergeCell ref="C181:D181"/>
    <mergeCell ref="J181:L181"/>
    <mergeCell ref="U181:X181"/>
    <mergeCell ref="C176:D176"/>
    <mergeCell ref="J176:L176"/>
    <mergeCell ref="U176:X176"/>
    <mergeCell ref="C177:D177"/>
    <mergeCell ref="J177:L177"/>
    <mergeCell ref="B193:B230"/>
    <mergeCell ref="C193:D196"/>
    <mergeCell ref="E193:E196"/>
    <mergeCell ref="F193:F196"/>
    <mergeCell ref="G193:H194"/>
    <mergeCell ref="I193:N194"/>
    <mergeCell ref="O193:O194"/>
    <mergeCell ref="P193:S194"/>
    <mergeCell ref="T193:X194"/>
    <mergeCell ref="C197:D197"/>
    <mergeCell ref="J197:L197"/>
    <mergeCell ref="U197:X197"/>
    <mergeCell ref="C198:D198"/>
    <mergeCell ref="J198:L198"/>
    <mergeCell ref="U198:X198"/>
    <mergeCell ref="C199:D199"/>
    <mergeCell ref="J199:L199"/>
    <mergeCell ref="U199:X199"/>
    <mergeCell ref="C200:D200"/>
    <mergeCell ref="J200:L200"/>
    <mergeCell ref="U200:X200"/>
    <mergeCell ref="C201:D201"/>
    <mergeCell ref="J201:L201"/>
    <mergeCell ref="U201:X201"/>
    <mergeCell ref="Y193:Y196"/>
    <mergeCell ref="G195:G196"/>
    <mergeCell ref="H195:H196"/>
    <mergeCell ref="I195:I196"/>
    <mergeCell ref="J195:L196"/>
    <mergeCell ref="M195:M196"/>
    <mergeCell ref="N195:N196"/>
    <mergeCell ref="O195:O196"/>
    <mergeCell ref="P195:Q195"/>
    <mergeCell ref="R195:R196"/>
    <mergeCell ref="S195:S196"/>
    <mergeCell ref="T195:T196"/>
    <mergeCell ref="U195:X196"/>
    <mergeCell ref="C202:D202"/>
    <mergeCell ref="J202:L202"/>
    <mergeCell ref="U202:X202"/>
    <mergeCell ref="C203:D203"/>
    <mergeCell ref="J203:L203"/>
    <mergeCell ref="U203:X203"/>
    <mergeCell ref="C204:D204"/>
    <mergeCell ref="J204:L204"/>
    <mergeCell ref="U204:X204"/>
    <mergeCell ref="C205:D205"/>
    <mergeCell ref="J205:L205"/>
    <mergeCell ref="U205:X205"/>
    <mergeCell ref="C206:D206"/>
    <mergeCell ref="J206:L206"/>
    <mergeCell ref="U206:X206"/>
    <mergeCell ref="C207:D207"/>
    <mergeCell ref="J207:L207"/>
    <mergeCell ref="U207:X207"/>
    <mergeCell ref="C208:D208"/>
    <mergeCell ref="J208:L208"/>
    <mergeCell ref="U208:X208"/>
    <mergeCell ref="C209:D209"/>
    <mergeCell ref="J209:L209"/>
    <mergeCell ref="U209:X209"/>
    <mergeCell ref="C210:D210"/>
    <mergeCell ref="J210:L210"/>
    <mergeCell ref="U210:X210"/>
    <mergeCell ref="C211:D211"/>
    <mergeCell ref="J211:L211"/>
    <mergeCell ref="U211:X211"/>
    <mergeCell ref="C212:D212"/>
    <mergeCell ref="J212:L212"/>
    <mergeCell ref="U212:X212"/>
    <mergeCell ref="C213:D213"/>
    <mergeCell ref="J213:L213"/>
    <mergeCell ref="U213:X213"/>
    <mergeCell ref="C214:D214"/>
    <mergeCell ref="J214:L214"/>
    <mergeCell ref="U214:X214"/>
    <mergeCell ref="C215:D215"/>
    <mergeCell ref="J215:L215"/>
    <mergeCell ref="U215:X215"/>
    <mergeCell ref="C216:D216"/>
    <mergeCell ref="J216:L216"/>
    <mergeCell ref="U216:X216"/>
    <mergeCell ref="C217:D217"/>
    <mergeCell ref="J217:L217"/>
    <mergeCell ref="U217:X217"/>
    <mergeCell ref="C218:D218"/>
    <mergeCell ref="J218:L218"/>
    <mergeCell ref="U218:X218"/>
    <mergeCell ref="C219:D219"/>
    <mergeCell ref="J219:L219"/>
    <mergeCell ref="U219:X219"/>
    <mergeCell ref="C220:D220"/>
    <mergeCell ref="J220:L220"/>
    <mergeCell ref="U220:X220"/>
    <mergeCell ref="C221:D221"/>
    <mergeCell ref="J221:L221"/>
    <mergeCell ref="U221:X221"/>
    <mergeCell ref="C222:D222"/>
    <mergeCell ref="J222:L222"/>
    <mergeCell ref="U222:X222"/>
    <mergeCell ref="C223:D223"/>
    <mergeCell ref="J223:L223"/>
    <mergeCell ref="U223:X223"/>
    <mergeCell ref="C224:D224"/>
    <mergeCell ref="J224:L224"/>
    <mergeCell ref="U224:X224"/>
    <mergeCell ref="C225:D225"/>
    <mergeCell ref="J225:L225"/>
    <mergeCell ref="U225:X225"/>
    <mergeCell ref="C229:D229"/>
    <mergeCell ref="J229:L229"/>
    <mergeCell ref="U229:X229"/>
    <mergeCell ref="C230:D230"/>
    <mergeCell ref="J230:L230"/>
    <mergeCell ref="U230:X230"/>
    <mergeCell ref="C226:D226"/>
    <mergeCell ref="J226:L226"/>
    <mergeCell ref="U226:X226"/>
    <mergeCell ref="C227:D227"/>
    <mergeCell ref="J227:L227"/>
    <mergeCell ref="U227:X227"/>
    <mergeCell ref="C228:D228"/>
    <mergeCell ref="J228:L228"/>
    <mergeCell ref="U228:X228"/>
  </mergeCells>
  <phoneticPr fontId="11"/>
  <dataValidations count="1">
    <dataValidation allowBlank="1" showInputMessage="1" showErrorMessage="1" prompt="覆工スパン毎に連番を記入。_x000a_数値で入力する。" sqref="E9:E42 E56:E89 E103:E136 E150:E183 E197:E230" xr:uid="{BCD82D75-7463-4E10-BEB1-7AF8A1394E47}"/>
  </dataValidations>
  <printOptions horizontalCentered="1" verticalCentered="1"/>
  <pageMargins left="0.23622047244094488" right="0.23622047244094488" top="0.74803149606299213" bottom="0.74803149606299213" header="0.31496062992125984" footer="0.31496062992125984"/>
  <pageSetup paperSize="9" scale="70" fitToWidth="0" fitToHeight="0" orientation="landscape" copies="2" r:id="rId1"/>
  <headerFooter alignWithMargins="0"/>
  <rowBreaks count="5" manualBreakCount="5">
    <brk id="48" max="16383" man="1"/>
    <brk id="95" max="16383" man="1"/>
    <brk id="142" max="16383" man="1"/>
    <brk id="189" max="16383" man="1"/>
    <brk id="236" max="16383" man="1"/>
  </rowBreaks>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600-000004000000}">
          <x14:formula1>
            <xm:f>'(参考)リスト'!$D$16:$D$18</xm:f>
          </x14:formula1>
          <xm:sqref>I9:I42 I56:I89 I103:I136 I150:I183 I197:I230</xm:sqref>
        </x14:dataValidation>
        <x14:dataValidation type="list" allowBlank="1" showInputMessage="1" showErrorMessage="1" xr:uid="{00000000-0002-0000-0600-000006000000}">
          <x14:formula1>
            <xm:f>'(参考)リスト'!$J$16:$J$18</xm:f>
          </x14:formula1>
          <xm:sqref>T9:T42 T56:T89 T103:T136 T150:T183 T197:T230</xm:sqref>
        </x14:dataValidation>
        <x14:dataValidation type="list" allowBlank="1" showInputMessage="1" showErrorMessage="1" xr:uid="{00000000-0002-0000-0600-000007000000}">
          <x14:formula1>
            <xm:f>'(参考)リスト'!$H$16:$H$17</xm:f>
          </x14:formula1>
          <xm:sqref>R9:R42 R56:R89 R103:R136 R197:R230 R150:R183</xm:sqref>
        </x14:dataValidation>
        <x14:dataValidation type="list" allowBlank="1" showInputMessage="1" showErrorMessage="1" xr:uid="{00000000-0002-0000-0600-000008000000}">
          <x14:formula1>
            <xm:f>'(参考)リスト'!$I$16:$I$18</xm:f>
          </x14:formula1>
          <xm:sqref>S9:S42 S56:S89 S103:S136 S197:S230 S150:S183</xm:sqref>
        </x14:dataValidation>
        <x14:dataValidation type="list" allowBlank="1" showInputMessage="1" showErrorMessage="1" xr:uid="{00000000-0002-0000-0600-00000C000000}">
          <x14:formula1>
            <xm:f>'(参考)リスト'!$F$16:$F$21</xm:f>
          </x14:formula1>
          <xm:sqref>O103:Q136 O150:Q183 O9:Q42 O56:Q89 O197:Q230</xm:sqref>
        </x14:dataValidation>
        <x14:dataValidation type="list" showInputMessage="1" showErrorMessage="1" xr:uid="{029E4745-3D5D-4892-8FDA-530343C9ED98}">
          <x14:formula1>
            <xm:f>'(参考)リスト'!$B$16:$B$21</xm:f>
          </x14:formula1>
          <xm:sqref>G9:G42 G56:G89 G103:G136 G150:G183 G197:G230</xm:sqref>
        </x14:dataValidation>
        <x14:dataValidation type="list" allowBlank="1" showInputMessage="1" showErrorMessage="1" xr:uid="{91402F3D-BA0A-4172-8B61-7890E57CE66D}">
          <x14:formula1>
            <xm:f>'(参考)リスト'!$E$16:$E$27</xm:f>
          </x14:formula1>
          <xm:sqref>J9:L42 J56:L89 J103:L136 J150:L183 J197:L230</xm:sqref>
        </x14:dataValidation>
        <x14:dataValidation type="list" errorStyle="warning" allowBlank="1" showInputMessage="1" showErrorMessage="1" error="選択出来ません" xr:uid="{63A3D87F-9541-4268-85CF-5F8BC01FB520}">
          <x14:formula1>
            <xm:f>'(参考)リスト'!$C$16:$C$47</xm:f>
          </x14:formula1>
          <xm:sqref>H9:H42 H56:H89 H103:H136 H150:H183 H197:H230</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B1:X46"/>
  <sheetViews>
    <sheetView showGridLines="0" showZeros="0" view="pageBreakPreview" zoomScaleNormal="70" zoomScaleSheetLayoutView="100" workbookViewId="0"/>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37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375" style="1" customWidth="1"/>
    <col min="25" max="25" width="3.125" style="1" customWidth="1"/>
    <col min="26" max="16384" width="9" style="1"/>
  </cols>
  <sheetData>
    <row r="1" spans="2:24" ht="9.75" customHeight="1" x14ac:dyDescent="0.15">
      <c r="W1" s="215"/>
      <c r="X1" s="215"/>
    </row>
    <row r="2" spans="2:24" ht="24.75" customHeight="1" x14ac:dyDescent="0.15">
      <c r="B2" s="482" t="s">
        <v>255</v>
      </c>
      <c r="C2" s="482"/>
      <c r="D2" s="482"/>
      <c r="E2" s="482"/>
      <c r="F2" s="482"/>
      <c r="G2" s="482"/>
      <c r="H2" s="482"/>
      <c r="I2" s="482"/>
      <c r="J2" s="602"/>
      <c r="K2" s="602"/>
      <c r="L2" s="602"/>
      <c r="M2" s="602"/>
      <c r="N2" s="602"/>
      <c r="O2" s="602"/>
      <c r="P2" s="602"/>
      <c r="Q2" s="602"/>
      <c r="R2" s="602"/>
      <c r="S2" s="602"/>
      <c r="T2" s="602"/>
      <c r="U2" s="602"/>
      <c r="V2" s="602"/>
    </row>
    <row r="3" spans="2:24" ht="20.100000000000001" customHeight="1" x14ac:dyDescent="0.15">
      <c r="B3" s="337" t="s">
        <v>60</v>
      </c>
      <c r="C3" s="347"/>
      <c r="D3" s="347"/>
      <c r="E3" s="348"/>
      <c r="F3" s="607" t="str">
        <f>+'様式A-1'!$D$3</f>
        <v>ハシラノズイドウ</v>
      </c>
      <c r="G3" s="608"/>
      <c r="H3" s="608"/>
      <c r="I3" s="609"/>
      <c r="J3" s="199" t="s">
        <v>61</v>
      </c>
      <c r="K3" s="291" t="str">
        <f>+'様式A-1'!$J$3</f>
        <v>主要地方道岩国玖珂線</v>
      </c>
      <c r="L3" s="291"/>
      <c r="M3" s="272" t="s">
        <v>256</v>
      </c>
      <c r="N3" s="274"/>
      <c r="O3" s="584" t="str">
        <f>+'様式B (1)'!$S$3</f>
        <v>復建調査設計株式会社</v>
      </c>
      <c r="P3" s="508"/>
      <c r="Q3" s="508"/>
      <c r="R3" s="610"/>
      <c r="S3" s="521" t="s">
        <v>225</v>
      </c>
      <c r="T3" s="586"/>
      <c r="U3" s="586"/>
      <c r="V3" s="520"/>
      <c r="W3" s="590">
        <f>+'様式B (1)'!$P$2</f>
        <v>45867</v>
      </c>
      <c r="X3" s="591"/>
    </row>
    <row r="4" spans="2:24" ht="20.100000000000001" customHeight="1" x14ac:dyDescent="0.15">
      <c r="B4" s="286" t="s">
        <v>167</v>
      </c>
      <c r="C4" s="287"/>
      <c r="D4" s="287"/>
      <c r="E4" s="288"/>
      <c r="F4" s="603" t="str">
        <f>+'様式A-1'!$D$4</f>
        <v>柱野隧道</v>
      </c>
      <c r="G4" s="604"/>
      <c r="H4" s="604"/>
      <c r="I4" s="605"/>
      <c r="J4" s="196" t="s">
        <v>168</v>
      </c>
      <c r="K4" s="291" t="str">
        <f>+'様式A-1'!$R$3</f>
        <v>山口県岩国土木建築事務所</v>
      </c>
      <c r="L4" s="291"/>
      <c r="M4" s="275"/>
      <c r="N4" s="277"/>
      <c r="O4" s="597" t="str">
        <f>+'様式B (1)'!$S$4</f>
        <v>小笠原洋</v>
      </c>
      <c r="P4" s="509"/>
      <c r="Q4" s="509"/>
      <c r="R4" s="606"/>
      <c r="S4" s="587"/>
      <c r="T4" s="588"/>
      <c r="U4" s="588"/>
      <c r="V4" s="589"/>
      <c r="W4" s="592"/>
      <c r="X4" s="593"/>
    </row>
    <row r="5" spans="2:24" ht="30" customHeight="1" x14ac:dyDescent="0.15">
      <c r="B5" s="294" t="s">
        <v>226</v>
      </c>
      <c r="C5" s="566" t="s">
        <v>227</v>
      </c>
      <c r="D5" s="567"/>
      <c r="E5" s="558" t="s">
        <v>257</v>
      </c>
      <c r="F5" s="558" t="s">
        <v>229</v>
      </c>
      <c r="G5" s="566" t="s">
        <v>258</v>
      </c>
      <c r="H5" s="598"/>
      <c r="I5" s="599"/>
      <c r="J5" s="337" t="s">
        <v>259</v>
      </c>
      <c r="K5" s="347"/>
      <c r="L5" s="347"/>
      <c r="M5" s="347"/>
      <c r="N5" s="515" t="s">
        <v>226</v>
      </c>
      <c r="O5" s="576"/>
      <c r="P5" s="569" t="s">
        <v>260</v>
      </c>
      <c r="Q5" s="579"/>
      <c r="R5" s="579"/>
      <c r="S5" s="579"/>
      <c r="T5" s="579"/>
      <c r="U5" s="570"/>
      <c r="V5" s="569" t="s">
        <v>235</v>
      </c>
      <c r="W5" s="579"/>
      <c r="X5" s="570"/>
    </row>
    <row r="6" spans="2:24" ht="16.5" customHeight="1" x14ac:dyDescent="0.15">
      <c r="B6" s="294"/>
      <c r="C6" s="611"/>
      <c r="D6" s="567"/>
      <c r="E6" s="612"/>
      <c r="F6" s="612"/>
      <c r="G6" s="569" t="s">
        <v>261</v>
      </c>
      <c r="H6" s="570"/>
      <c r="I6" s="548" t="s">
        <v>237</v>
      </c>
      <c r="J6" s="561" t="s">
        <v>262</v>
      </c>
      <c r="K6" s="561"/>
      <c r="L6" s="563" t="s">
        <v>263</v>
      </c>
      <c r="M6" s="563"/>
      <c r="N6" s="548" t="s">
        <v>264</v>
      </c>
      <c r="O6" s="560"/>
      <c r="P6" s="565" t="s">
        <v>246</v>
      </c>
      <c r="Q6" s="548" t="s">
        <v>265</v>
      </c>
      <c r="R6" s="548"/>
      <c r="S6" s="548"/>
      <c r="T6" s="548"/>
      <c r="U6" s="548"/>
      <c r="V6" s="566"/>
      <c r="W6" s="598"/>
      <c r="X6" s="599"/>
    </row>
    <row r="7" spans="2:24" ht="16.5" customHeight="1" x14ac:dyDescent="0.15">
      <c r="B7" s="294"/>
      <c r="C7" s="592"/>
      <c r="D7" s="593"/>
      <c r="E7" s="613"/>
      <c r="F7" s="613"/>
      <c r="G7" s="571"/>
      <c r="H7" s="572"/>
      <c r="I7" s="560"/>
      <c r="J7" s="562"/>
      <c r="K7" s="562"/>
      <c r="L7" s="562"/>
      <c r="M7" s="562"/>
      <c r="N7" s="166" t="s">
        <v>248</v>
      </c>
      <c r="O7" s="166" t="s">
        <v>249</v>
      </c>
      <c r="P7" s="600"/>
      <c r="Q7" s="560"/>
      <c r="R7" s="560"/>
      <c r="S7" s="560"/>
      <c r="T7" s="560"/>
      <c r="U7" s="560"/>
      <c r="V7" s="198"/>
      <c r="W7" s="200"/>
      <c r="X7" s="201"/>
    </row>
    <row r="8" spans="2:24" ht="15.95" customHeight="1" x14ac:dyDescent="0.15">
      <c r="B8" s="294"/>
      <c r="C8" s="264" t="s">
        <v>1134</v>
      </c>
      <c r="D8" s="266"/>
      <c r="E8" s="191">
        <v>1</v>
      </c>
      <c r="F8" s="245">
        <v>5</v>
      </c>
      <c r="G8" s="180" t="s">
        <v>505</v>
      </c>
      <c r="H8" s="180" t="s">
        <v>476</v>
      </c>
      <c r="I8" s="180" t="s">
        <v>493</v>
      </c>
      <c r="J8" s="267" t="s">
        <v>499</v>
      </c>
      <c r="K8" s="267"/>
      <c r="L8" s="601" t="s">
        <v>601</v>
      </c>
      <c r="M8" s="320"/>
      <c r="N8" s="180"/>
      <c r="O8" s="180" t="s">
        <v>599</v>
      </c>
      <c r="P8" s="191" t="s">
        <v>447</v>
      </c>
      <c r="Q8" s="267" t="s">
        <v>1135</v>
      </c>
      <c r="R8" s="267"/>
      <c r="S8" s="267"/>
      <c r="T8" s="267"/>
      <c r="U8" s="267"/>
      <c r="V8" s="264"/>
      <c r="W8" s="265"/>
      <c r="X8" s="266"/>
    </row>
    <row r="9" spans="2:24" ht="15.95" customHeight="1" x14ac:dyDescent="0.15">
      <c r="B9" s="294"/>
      <c r="C9" s="264" t="s">
        <v>684</v>
      </c>
      <c r="D9" s="266"/>
      <c r="E9" s="191">
        <v>1</v>
      </c>
      <c r="F9" s="245">
        <v>11.5</v>
      </c>
      <c r="G9" s="180" t="s">
        <v>505</v>
      </c>
      <c r="H9" s="180" t="s">
        <v>518</v>
      </c>
      <c r="I9" s="180" t="s">
        <v>498</v>
      </c>
      <c r="J9" s="267" t="s">
        <v>499</v>
      </c>
      <c r="K9" s="267"/>
      <c r="L9" s="601" t="s">
        <v>601</v>
      </c>
      <c r="M9" s="320"/>
      <c r="N9" s="180"/>
      <c r="O9" s="180" t="s">
        <v>599</v>
      </c>
      <c r="P9" s="191" t="s">
        <v>602</v>
      </c>
      <c r="Q9" s="267"/>
      <c r="R9" s="267"/>
      <c r="S9" s="267"/>
      <c r="T9" s="267"/>
      <c r="U9" s="267"/>
      <c r="V9" s="341"/>
      <c r="W9" s="556"/>
      <c r="X9" s="320"/>
    </row>
    <row r="10" spans="2:24" ht="15.95" customHeight="1" x14ac:dyDescent="0.15">
      <c r="B10" s="294"/>
      <c r="C10" s="264" t="s">
        <v>684</v>
      </c>
      <c r="D10" s="266"/>
      <c r="E10" s="191">
        <v>2</v>
      </c>
      <c r="F10" s="245">
        <v>11</v>
      </c>
      <c r="G10" s="180" t="s">
        <v>505</v>
      </c>
      <c r="H10" s="180" t="s">
        <v>476</v>
      </c>
      <c r="I10" s="180" t="s">
        <v>493</v>
      </c>
      <c r="J10" s="267" t="s">
        <v>499</v>
      </c>
      <c r="K10" s="267"/>
      <c r="L10" s="601" t="s">
        <v>601</v>
      </c>
      <c r="M10" s="320"/>
      <c r="N10" s="180"/>
      <c r="O10" s="180" t="s">
        <v>599</v>
      </c>
      <c r="P10" s="191" t="s">
        <v>447</v>
      </c>
      <c r="Q10" s="267" t="s">
        <v>1135</v>
      </c>
      <c r="R10" s="267"/>
      <c r="S10" s="267"/>
      <c r="T10" s="267"/>
      <c r="U10" s="267"/>
      <c r="V10" s="264"/>
      <c r="W10" s="265"/>
      <c r="X10" s="266"/>
    </row>
    <row r="11" spans="2:24" ht="15.95" customHeight="1" x14ac:dyDescent="0.15">
      <c r="B11" s="294"/>
      <c r="C11" s="264" t="s">
        <v>1136</v>
      </c>
      <c r="D11" s="266"/>
      <c r="E11" s="191">
        <v>1</v>
      </c>
      <c r="F11" s="245">
        <v>31.5</v>
      </c>
      <c r="G11" s="180" t="s">
        <v>505</v>
      </c>
      <c r="H11" s="180" t="s">
        <v>476</v>
      </c>
      <c r="I11" s="180" t="s">
        <v>493</v>
      </c>
      <c r="J11" s="267" t="s">
        <v>499</v>
      </c>
      <c r="K11" s="267"/>
      <c r="L11" s="601" t="s">
        <v>601</v>
      </c>
      <c r="M11" s="320"/>
      <c r="N11" s="180"/>
      <c r="O11" s="180" t="s">
        <v>599</v>
      </c>
      <c r="P11" s="191" t="s">
        <v>447</v>
      </c>
      <c r="Q11" s="267" t="s">
        <v>1135</v>
      </c>
      <c r="R11" s="267"/>
      <c r="S11" s="267"/>
      <c r="T11" s="267"/>
      <c r="U11" s="267"/>
      <c r="V11" s="264"/>
      <c r="W11" s="265"/>
      <c r="X11" s="266"/>
    </row>
    <row r="12" spans="2:24" ht="15.95" customHeight="1" x14ac:dyDescent="0.15">
      <c r="B12" s="294"/>
      <c r="C12" s="264" t="s">
        <v>1136</v>
      </c>
      <c r="D12" s="266"/>
      <c r="E12" s="191">
        <v>2</v>
      </c>
      <c r="F12" s="245">
        <v>32.5</v>
      </c>
      <c r="G12" s="180" t="s">
        <v>505</v>
      </c>
      <c r="H12" s="180" t="s">
        <v>476</v>
      </c>
      <c r="I12" s="180" t="s">
        <v>493</v>
      </c>
      <c r="J12" s="267" t="s">
        <v>476</v>
      </c>
      <c r="K12" s="267"/>
      <c r="L12" s="601" t="s">
        <v>601</v>
      </c>
      <c r="M12" s="320"/>
      <c r="N12" s="180"/>
      <c r="O12" s="180" t="s">
        <v>599</v>
      </c>
      <c r="P12" s="191" t="s">
        <v>438</v>
      </c>
      <c r="Q12" s="267"/>
      <c r="R12" s="267"/>
      <c r="S12" s="267"/>
      <c r="T12" s="267"/>
      <c r="U12" s="267"/>
      <c r="V12" s="264"/>
      <c r="W12" s="265"/>
      <c r="X12" s="266"/>
    </row>
    <row r="13" spans="2:24" ht="15.95" customHeight="1" x14ac:dyDescent="0.15">
      <c r="B13" s="294"/>
      <c r="C13" s="264" t="s">
        <v>1137</v>
      </c>
      <c r="D13" s="266"/>
      <c r="E13" s="191">
        <v>1</v>
      </c>
      <c r="F13" s="245">
        <v>67</v>
      </c>
      <c r="G13" s="180" t="s">
        <v>505</v>
      </c>
      <c r="H13" s="180" t="s">
        <v>476</v>
      </c>
      <c r="I13" s="180" t="s">
        <v>493</v>
      </c>
      <c r="J13" s="267" t="s">
        <v>1149</v>
      </c>
      <c r="K13" s="267"/>
      <c r="L13" s="601" t="s">
        <v>601</v>
      </c>
      <c r="M13" s="320"/>
      <c r="N13" s="180"/>
      <c r="O13" s="180" t="s">
        <v>599</v>
      </c>
      <c r="P13" s="191" t="s">
        <v>438</v>
      </c>
      <c r="Q13" s="267"/>
      <c r="R13" s="267"/>
      <c r="S13" s="267"/>
      <c r="T13" s="267"/>
      <c r="U13" s="267"/>
      <c r="V13" s="264"/>
      <c r="W13" s="265"/>
      <c r="X13" s="266"/>
    </row>
    <row r="14" spans="2:24" ht="15.95" customHeight="1" x14ac:dyDescent="0.15">
      <c r="B14" s="294"/>
      <c r="C14" s="264" t="s">
        <v>1137</v>
      </c>
      <c r="D14" s="266"/>
      <c r="E14" s="191">
        <v>2</v>
      </c>
      <c r="F14" s="245">
        <v>68</v>
      </c>
      <c r="G14" s="180" t="s">
        <v>505</v>
      </c>
      <c r="H14" s="180" t="s">
        <v>476</v>
      </c>
      <c r="I14" s="180" t="s">
        <v>493</v>
      </c>
      <c r="J14" s="267" t="s">
        <v>499</v>
      </c>
      <c r="K14" s="267"/>
      <c r="L14" s="601" t="s">
        <v>601</v>
      </c>
      <c r="M14" s="320"/>
      <c r="N14" s="180"/>
      <c r="O14" s="180" t="s">
        <v>599</v>
      </c>
      <c r="P14" s="191" t="s">
        <v>447</v>
      </c>
      <c r="Q14" s="267" t="s">
        <v>1135</v>
      </c>
      <c r="R14" s="267"/>
      <c r="S14" s="267"/>
      <c r="T14" s="267"/>
      <c r="U14" s="267"/>
      <c r="V14" s="264"/>
      <c r="W14" s="265"/>
      <c r="X14" s="266"/>
    </row>
    <row r="15" spans="2:24" ht="15.95" customHeight="1" x14ac:dyDescent="0.15">
      <c r="B15" s="294"/>
      <c r="C15" s="264" t="s">
        <v>1138</v>
      </c>
      <c r="D15" s="266"/>
      <c r="E15" s="191">
        <v>1</v>
      </c>
      <c r="F15" s="245">
        <v>271.5</v>
      </c>
      <c r="G15" s="180" t="s">
        <v>505</v>
      </c>
      <c r="H15" s="180" t="s">
        <v>518</v>
      </c>
      <c r="I15" s="180" t="s">
        <v>498</v>
      </c>
      <c r="J15" s="267" t="s">
        <v>499</v>
      </c>
      <c r="K15" s="267"/>
      <c r="L15" s="601" t="s">
        <v>601</v>
      </c>
      <c r="M15" s="320"/>
      <c r="N15" s="180"/>
      <c r="O15" s="180" t="s">
        <v>599</v>
      </c>
      <c r="P15" s="191" t="s">
        <v>602</v>
      </c>
      <c r="Q15" s="267"/>
      <c r="R15" s="267"/>
      <c r="S15" s="267"/>
      <c r="T15" s="267"/>
      <c r="U15" s="267"/>
      <c r="V15" s="264"/>
      <c r="W15" s="265"/>
      <c r="X15" s="266"/>
    </row>
    <row r="16" spans="2:24" ht="15.95" customHeight="1" x14ac:dyDescent="0.15">
      <c r="B16" s="294"/>
      <c r="C16" s="264" t="s">
        <v>1147</v>
      </c>
      <c r="D16" s="266"/>
      <c r="E16" s="191">
        <v>1</v>
      </c>
      <c r="F16" s="245">
        <v>314</v>
      </c>
      <c r="G16" s="180" t="s">
        <v>505</v>
      </c>
      <c r="H16" s="180" t="s">
        <v>476</v>
      </c>
      <c r="I16" s="180" t="s">
        <v>493</v>
      </c>
      <c r="J16" s="267" t="s">
        <v>1149</v>
      </c>
      <c r="K16" s="267"/>
      <c r="L16" s="601" t="s">
        <v>601</v>
      </c>
      <c r="M16" s="320"/>
      <c r="N16" s="180"/>
      <c r="O16" s="180" t="s">
        <v>599</v>
      </c>
      <c r="P16" s="191" t="s">
        <v>438</v>
      </c>
      <c r="Q16" s="267"/>
      <c r="R16" s="267"/>
      <c r="S16" s="267"/>
      <c r="T16" s="267"/>
      <c r="U16" s="267"/>
      <c r="V16" s="264"/>
      <c r="W16" s="265"/>
      <c r="X16" s="266"/>
    </row>
    <row r="17" spans="2:24" ht="15.95" customHeight="1" x14ac:dyDescent="0.15">
      <c r="B17" s="294"/>
      <c r="C17" s="264" t="s">
        <v>1148</v>
      </c>
      <c r="D17" s="266"/>
      <c r="E17" s="191">
        <v>1</v>
      </c>
      <c r="F17" s="245">
        <v>336.5</v>
      </c>
      <c r="G17" s="180" t="s">
        <v>505</v>
      </c>
      <c r="H17" s="180" t="s">
        <v>476</v>
      </c>
      <c r="I17" s="180" t="s">
        <v>493</v>
      </c>
      <c r="J17" s="267" t="s">
        <v>1149</v>
      </c>
      <c r="K17" s="267"/>
      <c r="L17" s="601" t="s">
        <v>601</v>
      </c>
      <c r="M17" s="320"/>
      <c r="N17" s="180"/>
      <c r="O17" s="180" t="s">
        <v>599</v>
      </c>
      <c r="P17" s="191" t="s">
        <v>438</v>
      </c>
      <c r="Q17" s="267"/>
      <c r="R17" s="267"/>
      <c r="S17" s="267"/>
      <c r="T17" s="267"/>
      <c r="U17" s="267"/>
      <c r="V17" s="264"/>
      <c r="W17" s="265"/>
      <c r="X17" s="266"/>
    </row>
    <row r="18" spans="2:24" ht="15.95" customHeight="1" x14ac:dyDescent="0.15">
      <c r="B18" s="294"/>
      <c r="C18" s="264"/>
      <c r="D18" s="266"/>
      <c r="E18" s="191"/>
      <c r="F18" s="245"/>
      <c r="G18" s="180"/>
      <c r="H18" s="180"/>
      <c r="I18" s="180"/>
      <c r="J18" s="267"/>
      <c r="K18" s="267"/>
      <c r="L18" s="601"/>
      <c r="M18" s="320"/>
      <c r="N18" s="180"/>
      <c r="O18" s="180"/>
      <c r="P18" s="191"/>
      <c r="Q18" s="267"/>
      <c r="R18" s="267"/>
      <c r="S18" s="267"/>
      <c r="T18" s="267"/>
      <c r="U18" s="267"/>
      <c r="V18" s="264"/>
      <c r="W18" s="265"/>
      <c r="X18" s="266"/>
    </row>
    <row r="19" spans="2:24" ht="15.95" customHeight="1" x14ac:dyDescent="0.15">
      <c r="B19" s="294"/>
      <c r="C19" s="264"/>
      <c r="D19" s="266"/>
      <c r="E19" s="143"/>
      <c r="F19" s="245"/>
      <c r="G19" s="180"/>
      <c r="H19" s="180"/>
      <c r="I19" s="180"/>
      <c r="J19" s="267"/>
      <c r="K19" s="267"/>
      <c r="L19" s="267"/>
      <c r="M19" s="267"/>
      <c r="N19" s="180"/>
      <c r="O19" s="180"/>
      <c r="P19" s="191"/>
      <c r="Q19" s="267"/>
      <c r="R19" s="267"/>
      <c r="S19" s="267"/>
      <c r="T19" s="267"/>
      <c r="U19" s="267"/>
      <c r="V19" s="264"/>
      <c r="W19" s="265"/>
      <c r="X19" s="266"/>
    </row>
    <row r="20" spans="2:24" ht="15.95" customHeight="1" x14ac:dyDescent="0.15">
      <c r="B20" s="294"/>
      <c r="C20" s="264"/>
      <c r="D20" s="266"/>
      <c r="E20" s="143"/>
      <c r="F20" s="245"/>
      <c r="G20" s="180"/>
      <c r="H20" s="180"/>
      <c r="I20" s="180"/>
      <c r="J20" s="267"/>
      <c r="K20" s="267"/>
      <c r="L20" s="267"/>
      <c r="M20" s="267"/>
      <c r="N20" s="180"/>
      <c r="O20" s="180"/>
      <c r="P20" s="191"/>
      <c r="Q20" s="267"/>
      <c r="R20" s="267"/>
      <c r="S20" s="267"/>
      <c r="T20" s="267"/>
      <c r="U20" s="267"/>
      <c r="V20" s="264"/>
      <c r="W20" s="265"/>
      <c r="X20" s="266"/>
    </row>
    <row r="21" spans="2:24" ht="15.95" customHeight="1" x14ac:dyDescent="0.15">
      <c r="B21" s="294"/>
      <c r="C21" s="264"/>
      <c r="D21" s="266"/>
      <c r="E21" s="143"/>
      <c r="F21" s="245"/>
      <c r="G21" s="180"/>
      <c r="H21" s="180"/>
      <c r="I21" s="180"/>
      <c r="J21" s="267"/>
      <c r="K21" s="267"/>
      <c r="L21" s="267"/>
      <c r="M21" s="267"/>
      <c r="N21" s="180"/>
      <c r="O21" s="180"/>
      <c r="P21" s="191"/>
      <c r="Q21" s="267"/>
      <c r="R21" s="267"/>
      <c r="S21" s="267"/>
      <c r="T21" s="267"/>
      <c r="U21" s="267"/>
      <c r="V21" s="264"/>
      <c r="W21" s="265"/>
      <c r="X21" s="266"/>
    </row>
    <row r="22" spans="2:24" ht="15.95" customHeight="1" x14ac:dyDescent="0.15">
      <c r="B22" s="294"/>
      <c r="C22" s="264"/>
      <c r="D22" s="266"/>
      <c r="E22" s="143"/>
      <c r="F22" s="245"/>
      <c r="G22" s="180"/>
      <c r="H22" s="180"/>
      <c r="I22" s="180"/>
      <c r="J22" s="267"/>
      <c r="K22" s="267"/>
      <c r="L22" s="267"/>
      <c r="M22" s="267"/>
      <c r="N22" s="180"/>
      <c r="O22" s="180"/>
      <c r="P22" s="191"/>
      <c r="Q22" s="267"/>
      <c r="R22" s="267"/>
      <c r="S22" s="267"/>
      <c r="T22" s="267"/>
      <c r="U22" s="267"/>
      <c r="V22" s="264"/>
      <c r="W22" s="265"/>
      <c r="X22" s="266"/>
    </row>
    <row r="23" spans="2:24" ht="15.95" customHeight="1" x14ac:dyDescent="0.15">
      <c r="B23" s="294"/>
      <c r="C23" s="264"/>
      <c r="D23" s="266"/>
      <c r="E23" s="143"/>
      <c r="F23" s="245"/>
      <c r="G23" s="180"/>
      <c r="H23" s="180"/>
      <c r="I23" s="180"/>
      <c r="J23" s="267"/>
      <c r="K23" s="267"/>
      <c r="L23" s="267"/>
      <c r="M23" s="267"/>
      <c r="N23" s="180"/>
      <c r="O23" s="180"/>
      <c r="P23" s="191"/>
      <c r="Q23" s="267"/>
      <c r="R23" s="267"/>
      <c r="S23" s="267"/>
      <c r="T23" s="267"/>
      <c r="U23" s="267"/>
      <c r="V23" s="264"/>
      <c r="W23" s="265"/>
      <c r="X23" s="266"/>
    </row>
    <row r="24" spans="2:24" ht="15.95" customHeight="1" x14ac:dyDescent="0.15">
      <c r="B24" s="294"/>
      <c r="C24" s="264"/>
      <c r="D24" s="266"/>
      <c r="E24" s="143"/>
      <c r="F24" s="245"/>
      <c r="G24" s="180"/>
      <c r="H24" s="180"/>
      <c r="I24" s="180"/>
      <c r="J24" s="267"/>
      <c r="K24" s="267"/>
      <c r="L24" s="267"/>
      <c r="M24" s="267"/>
      <c r="N24" s="180"/>
      <c r="O24" s="180"/>
      <c r="P24" s="191"/>
      <c r="Q24" s="267"/>
      <c r="R24" s="267"/>
      <c r="S24" s="267"/>
      <c r="T24" s="267"/>
      <c r="U24" s="267"/>
      <c r="V24" s="264"/>
      <c r="W24" s="265"/>
      <c r="X24" s="266"/>
    </row>
    <row r="25" spans="2:24" ht="15.95" customHeight="1" x14ac:dyDescent="0.15">
      <c r="B25" s="294"/>
      <c r="C25" s="264"/>
      <c r="D25" s="266"/>
      <c r="E25" s="143"/>
      <c r="F25" s="245"/>
      <c r="G25" s="180"/>
      <c r="H25" s="180"/>
      <c r="I25" s="180"/>
      <c r="J25" s="267"/>
      <c r="K25" s="267"/>
      <c r="L25" s="267"/>
      <c r="M25" s="267"/>
      <c r="N25" s="180"/>
      <c r="O25" s="180"/>
      <c r="P25" s="191"/>
      <c r="Q25" s="267"/>
      <c r="R25" s="267"/>
      <c r="S25" s="267"/>
      <c r="T25" s="267"/>
      <c r="U25" s="267"/>
      <c r="V25" s="264"/>
      <c r="W25" s="265"/>
      <c r="X25" s="266"/>
    </row>
    <row r="26" spans="2:24" ht="15.95" customHeight="1" x14ac:dyDescent="0.15">
      <c r="B26" s="294"/>
      <c r="C26" s="264"/>
      <c r="D26" s="266"/>
      <c r="E26" s="143"/>
      <c r="F26" s="245"/>
      <c r="G26" s="180"/>
      <c r="H26" s="180"/>
      <c r="I26" s="180"/>
      <c r="J26" s="267"/>
      <c r="K26" s="267"/>
      <c r="L26" s="267"/>
      <c r="M26" s="267"/>
      <c r="N26" s="180"/>
      <c r="O26" s="180"/>
      <c r="P26" s="191"/>
      <c r="Q26" s="267"/>
      <c r="R26" s="267"/>
      <c r="S26" s="267"/>
      <c r="T26" s="267"/>
      <c r="U26" s="267"/>
      <c r="V26" s="264"/>
      <c r="W26" s="265"/>
      <c r="X26" s="266"/>
    </row>
    <row r="27" spans="2:24" ht="15.95" customHeight="1" x14ac:dyDescent="0.15">
      <c r="B27" s="294"/>
      <c r="C27" s="264"/>
      <c r="D27" s="266"/>
      <c r="E27" s="143"/>
      <c r="F27" s="245"/>
      <c r="G27" s="180"/>
      <c r="H27" s="180"/>
      <c r="I27" s="180"/>
      <c r="J27" s="267"/>
      <c r="K27" s="267"/>
      <c r="L27" s="267"/>
      <c r="M27" s="267"/>
      <c r="N27" s="180"/>
      <c r="O27" s="180"/>
      <c r="P27" s="191"/>
      <c r="Q27" s="267"/>
      <c r="R27" s="267"/>
      <c r="S27" s="267"/>
      <c r="T27" s="267"/>
      <c r="U27" s="267"/>
      <c r="V27" s="264"/>
      <c r="W27" s="265"/>
      <c r="X27" s="266"/>
    </row>
    <row r="28" spans="2:24" ht="15.95" customHeight="1" x14ac:dyDescent="0.15">
      <c r="B28" s="294"/>
      <c r="C28" s="264"/>
      <c r="D28" s="266"/>
      <c r="E28" s="143"/>
      <c r="F28" s="245"/>
      <c r="G28" s="180"/>
      <c r="H28" s="180"/>
      <c r="I28" s="180"/>
      <c r="J28" s="267"/>
      <c r="K28" s="267"/>
      <c r="L28" s="267"/>
      <c r="M28" s="267"/>
      <c r="N28" s="180"/>
      <c r="O28" s="180"/>
      <c r="P28" s="191"/>
      <c r="Q28" s="267"/>
      <c r="R28" s="267"/>
      <c r="S28" s="267"/>
      <c r="T28" s="267"/>
      <c r="U28" s="267"/>
      <c r="V28" s="264"/>
      <c r="W28" s="265"/>
      <c r="X28" s="266"/>
    </row>
    <row r="29" spans="2:24" ht="15.95" customHeight="1" x14ac:dyDescent="0.15">
      <c r="B29" s="294"/>
      <c r="C29" s="264"/>
      <c r="D29" s="266"/>
      <c r="E29" s="143"/>
      <c r="F29" s="245"/>
      <c r="G29" s="180"/>
      <c r="H29" s="180"/>
      <c r="I29" s="180"/>
      <c r="J29" s="267"/>
      <c r="K29" s="267"/>
      <c r="L29" s="267"/>
      <c r="M29" s="267"/>
      <c r="N29" s="180"/>
      <c r="O29" s="180"/>
      <c r="P29" s="191"/>
      <c r="Q29" s="267"/>
      <c r="R29" s="267"/>
      <c r="S29" s="267"/>
      <c r="T29" s="267"/>
      <c r="U29" s="267"/>
      <c r="V29" s="264"/>
      <c r="W29" s="265"/>
      <c r="X29" s="266"/>
    </row>
    <row r="30" spans="2:24" ht="15.95" customHeight="1" x14ac:dyDescent="0.15">
      <c r="B30" s="294"/>
      <c r="C30" s="264"/>
      <c r="D30" s="266"/>
      <c r="E30" s="143"/>
      <c r="F30" s="245"/>
      <c r="G30" s="180"/>
      <c r="H30" s="180"/>
      <c r="I30" s="180"/>
      <c r="J30" s="267"/>
      <c r="K30" s="267"/>
      <c r="L30" s="267"/>
      <c r="M30" s="267"/>
      <c r="N30" s="180"/>
      <c r="O30" s="180"/>
      <c r="P30" s="191"/>
      <c r="Q30" s="267"/>
      <c r="R30" s="267"/>
      <c r="S30" s="267"/>
      <c r="T30" s="267"/>
      <c r="U30" s="267"/>
      <c r="V30" s="264"/>
      <c r="W30" s="265"/>
      <c r="X30" s="266"/>
    </row>
    <row r="31" spans="2:24" ht="15.95" customHeight="1" x14ac:dyDescent="0.15">
      <c r="B31" s="294"/>
      <c r="C31" s="264"/>
      <c r="D31" s="266"/>
      <c r="E31" s="143"/>
      <c r="F31" s="245"/>
      <c r="G31" s="180"/>
      <c r="H31" s="180"/>
      <c r="I31" s="180"/>
      <c r="J31" s="267"/>
      <c r="K31" s="267"/>
      <c r="L31" s="267"/>
      <c r="M31" s="267"/>
      <c r="N31" s="180"/>
      <c r="O31" s="180"/>
      <c r="P31" s="191"/>
      <c r="Q31" s="267"/>
      <c r="R31" s="267"/>
      <c r="S31" s="267"/>
      <c r="T31" s="267"/>
      <c r="U31" s="267"/>
      <c r="V31" s="264"/>
      <c r="W31" s="265"/>
      <c r="X31" s="266"/>
    </row>
    <row r="32" spans="2:24" ht="15.95" customHeight="1" x14ac:dyDescent="0.15">
      <c r="B32" s="294"/>
      <c r="C32" s="264"/>
      <c r="D32" s="266"/>
      <c r="E32" s="143"/>
      <c r="F32" s="245"/>
      <c r="G32" s="180"/>
      <c r="H32" s="180"/>
      <c r="I32" s="180"/>
      <c r="J32" s="267"/>
      <c r="K32" s="267"/>
      <c r="L32" s="267"/>
      <c r="M32" s="267"/>
      <c r="N32" s="180"/>
      <c r="O32" s="180"/>
      <c r="P32" s="191"/>
      <c r="Q32" s="267"/>
      <c r="R32" s="267"/>
      <c r="S32" s="267"/>
      <c r="T32" s="267"/>
      <c r="U32" s="267"/>
      <c r="V32" s="264"/>
      <c r="W32" s="265"/>
      <c r="X32" s="266"/>
    </row>
    <row r="33" spans="2:24" ht="15.95" customHeight="1" x14ac:dyDescent="0.15">
      <c r="B33" s="294"/>
      <c r="C33" s="264"/>
      <c r="D33" s="266"/>
      <c r="E33" s="143"/>
      <c r="F33" s="245"/>
      <c r="G33" s="180"/>
      <c r="H33" s="180"/>
      <c r="I33" s="180"/>
      <c r="J33" s="267"/>
      <c r="K33" s="267"/>
      <c r="L33" s="267"/>
      <c r="M33" s="267"/>
      <c r="N33" s="180"/>
      <c r="O33" s="180"/>
      <c r="P33" s="191"/>
      <c r="Q33" s="267"/>
      <c r="R33" s="267"/>
      <c r="S33" s="267"/>
      <c r="T33" s="267"/>
      <c r="U33" s="267"/>
      <c r="V33" s="264"/>
      <c r="W33" s="265"/>
      <c r="X33" s="266"/>
    </row>
    <row r="34" spans="2:24" ht="15.95" customHeight="1" x14ac:dyDescent="0.15">
      <c r="B34" s="294"/>
      <c r="C34" s="264"/>
      <c r="D34" s="266"/>
      <c r="E34" s="143"/>
      <c r="F34" s="245"/>
      <c r="G34" s="180"/>
      <c r="H34" s="180"/>
      <c r="I34" s="180"/>
      <c r="J34" s="267"/>
      <c r="K34" s="267"/>
      <c r="L34" s="267"/>
      <c r="M34" s="267"/>
      <c r="N34" s="180"/>
      <c r="O34" s="180"/>
      <c r="P34" s="191"/>
      <c r="Q34" s="267"/>
      <c r="R34" s="267"/>
      <c r="S34" s="267"/>
      <c r="T34" s="267"/>
      <c r="U34" s="267"/>
      <c r="V34" s="264"/>
      <c r="W34" s="265"/>
      <c r="X34" s="266"/>
    </row>
    <row r="35" spans="2:24" ht="15.95" customHeight="1" x14ac:dyDescent="0.15">
      <c r="B35" s="294"/>
      <c r="C35" s="264"/>
      <c r="D35" s="266"/>
      <c r="E35" s="143"/>
      <c r="F35" s="245"/>
      <c r="G35" s="180"/>
      <c r="H35" s="180"/>
      <c r="I35" s="180"/>
      <c r="J35" s="267"/>
      <c r="K35" s="267"/>
      <c r="L35" s="267"/>
      <c r="M35" s="267"/>
      <c r="N35" s="180"/>
      <c r="O35" s="180"/>
      <c r="P35" s="191"/>
      <c r="Q35" s="267"/>
      <c r="R35" s="267"/>
      <c r="S35" s="267"/>
      <c r="T35" s="267"/>
      <c r="U35" s="267"/>
      <c r="V35" s="264"/>
      <c r="W35" s="265"/>
      <c r="X35" s="266"/>
    </row>
    <row r="36" spans="2:24" ht="15.95" customHeight="1" x14ac:dyDescent="0.15">
      <c r="B36" s="294"/>
      <c r="C36" s="264"/>
      <c r="D36" s="266"/>
      <c r="E36" s="143"/>
      <c r="F36" s="245"/>
      <c r="G36" s="180"/>
      <c r="H36" s="180"/>
      <c r="I36" s="180"/>
      <c r="J36" s="267"/>
      <c r="K36" s="267"/>
      <c r="L36" s="267"/>
      <c r="M36" s="267"/>
      <c r="N36" s="180"/>
      <c r="O36" s="180"/>
      <c r="P36" s="191"/>
      <c r="Q36" s="267"/>
      <c r="R36" s="267"/>
      <c r="S36" s="267"/>
      <c r="T36" s="267"/>
      <c r="U36" s="267"/>
      <c r="V36" s="264"/>
      <c r="W36" s="265"/>
      <c r="X36" s="266"/>
    </row>
    <row r="37" spans="2:24" ht="15.95" customHeight="1" x14ac:dyDescent="0.15">
      <c r="B37" s="294"/>
      <c r="C37" s="264"/>
      <c r="D37" s="266"/>
      <c r="E37" s="143"/>
      <c r="F37" s="245"/>
      <c r="G37" s="180"/>
      <c r="H37" s="180"/>
      <c r="I37" s="180"/>
      <c r="J37" s="267"/>
      <c r="K37" s="267"/>
      <c r="L37" s="267"/>
      <c r="M37" s="267"/>
      <c r="N37" s="180"/>
      <c r="O37" s="180"/>
      <c r="P37" s="191"/>
      <c r="Q37" s="267"/>
      <c r="R37" s="267"/>
      <c r="S37" s="267"/>
      <c r="T37" s="267"/>
      <c r="U37" s="267"/>
      <c r="V37" s="264"/>
      <c r="W37" s="265"/>
      <c r="X37" s="266"/>
    </row>
    <row r="38" spans="2:24" ht="15.95" customHeight="1" x14ac:dyDescent="0.15">
      <c r="B38" s="294"/>
      <c r="C38" s="264"/>
      <c r="D38" s="266"/>
      <c r="E38" s="143"/>
      <c r="F38" s="245"/>
      <c r="G38" s="180"/>
      <c r="H38" s="180"/>
      <c r="I38" s="180"/>
      <c r="J38" s="267"/>
      <c r="K38" s="267"/>
      <c r="L38" s="267"/>
      <c r="M38" s="267"/>
      <c r="N38" s="180"/>
      <c r="O38" s="180"/>
      <c r="P38" s="191"/>
      <c r="Q38" s="267"/>
      <c r="R38" s="267"/>
      <c r="S38" s="267"/>
      <c r="T38" s="267"/>
      <c r="U38" s="267"/>
      <c r="V38" s="264"/>
      <c r="W38" s="265"/>
      <c r="X38" s="266"/>
    </row>
    <row r="39" spans="2:24" ht="15.95" customHeight="1" x14ac:dyDescent="0.15">
      <c r="B39" s="294"/>
      <c r="C39" s="264"/>
      <c r="D39" s="266"/>
      <c r="E39" s="143"/>
      <c r="F39" s="245"/>
      <c r="G39" s="180"/>
      <c r="H39" s="180"/>
      <c r="I39" s="180"/>
      <c r="J39" s="267"/>
      <c r="K39" s="267"/>
      <c r="L39" s="267"/>
      <c r="M39" s="267"/>
      <c r="N39" s="180"/>
      <c r="O39" s="180"/>
      <c r="P39" s="191"/>
      <c r="Q39" s="267"/>
      <c r="R39" s="267"/>
      <c r="S39" s="267"/>
      <c r="T39" s="267"/>
      <c r="U39" s="267"/>
      <c r="V39" s="264"/>
      <c r="W39" s="265"/>
      <c r="X39" s="266"/>
    </row>
    <row r="40" spans="2:24" ht="15.95" customHeight="1" x14ac:dyDescent="0.15">
      <c r="B40" s="294"/>
      <c r="C40" s="614"/>
      <c r="D40" s="615"/>
      <c r="E40" s="143"/>
      <c r="F40" s="245"/>
      <c r="G40" s="180"/>
      <c r="H40" s="180"/>
      <c r="I40" s="180"/>
      <c r="J40" s="267"/>
      <c r="K40" s="267"/>
      <c r="L40" s="267"/>
      <c r="M40" s="267"/>
      <c r="N40" s="180"/>
      <c r="O40" s="180"/>
      <c r="P40" s="191"/>
      <c r="Q40" s="267"/>
      <c r="R40" s="267"/>
      <c r="S40" s="267"/>
      <c r="T40" s="267"/>
      <c r="U40" s="267"/>
      <c r="V40" s="264"/>
      <c r="W40" s="265"/>
      <c r="X40" s="266"/>
    </row>
    <row r="41" spans="2:24" ht="15.95" customHeight="1" x14ac:dyDescent="0.15">
      <c r="B41" s="345"/>
      <c r="C41" s="614"/>
      <c r="D41" s="615"/>
      <c r="E41" s="143"/>
      <c r="F41" s="245"/>
      <c r="G41" s="180"/>
      <c r="H41" s="180"/>
      <c r="I41" s="180"/>
      <c r="J41" s="267"/>
      <c r="K41" s="267"/>
      <c r="L41" s="267"/>
      <c r="M41" s="267"/>
      <c r="N41" s="180"/>
      <c r="O41" s="180"/>
      <c r="P41" s="191"/>
      <c r="Q41" s="267"/>
      <c r="R41" s="267"/>
      <c r="S41" s="267"/>
      <c r="T41" s="267"/>
      <c r="U41" s="267"/>
      <c r="V41" s="264"/>
      <c r="W41" s="265"/>
      <c r="X41" s="266"/>
    </row>
    <row r="42" spans="2:24" ht="15.95" customHeight="1" x14ac:dyDescent="0.15">
      <c r="B42" s="20"/>
      <c r="C42" s="1" t="s">
        <v>266</v>
      </c>
      <c r="D42" s="5"/>
      <c r="F42" s="5"/>
      <c r="G42" s="18"/>
      <c r="H42" s="18"/>
      <c r="I42" s="18"/>
      <c r="J42" s="18"/>
      <c r="K42" s="18"/>
      <c r="L42" s="18"/>
      <c r="M42" s="18"/>
      <c r="N42" s="18"/>
      <c r="O42" s="18"/>
      <c r="P42" s="5"/>
      <c r="Q42" s="18"/>
      <c r="R42" s="18"/>
      <c r="S42" s="18"/>
      <c r="T42" s="18"/>
      <c r="U42" s="18"/>
      <c r="V42" s="5"/>
      <c r="W42" s="5"/>
      <c r="X42" s="5"/>
    </row>
    <row r="43" spans="2:24" ht="15.95" customHeight="1" x14ac:dyDescent="0.15">
      <c r="B43" s="20"/>
      <c r="C43" s="24" t="s">
        <v>267</v>
      </c>
      <c r="D43" s="5"/>
      <c r="F43" s="5"/>
      <c r="G43" s="18"/>
      <c r="H43" s="18"/>
      <c r="I43" s="18"/>
      <c r="J43" s="18"/>
      <c r="K43" s="18"/>
      <c r="L43" s="18"/>
      <c r="M43" s="18"/>
      <c r="N43" s="18"/>
      <c r="O43" s="18"/>
      <c r="P43" s="5"/>
      <c r="Q43" s="18"/>
      <c r="R43" s="18"/>
      <c r="S43" s="18"/>
      <c r="T43" s="18"/>
      <c r="U43" s="18"/>
      <c r="V43" s="5"/>
      <c r="W43" s="5"/>
      <c r="X43" s="5"/>
    </row>
    <row r="44" spans="2:24" ht="15.95" customHeight="1" x14ac:dyDescent="0.15">
      <c r="C44" s="215" t="s">
        <v>268</v>
      </c>
    </row>
    <row r="45" spans="2:24" ht="15.95" customHeight="1" x14ac:dyDescent="0.15">
      <c r="C45" s="215" t="s">
        <v>269</v>
      </c>
    </row>
    <row r="46" spans="2:24" ht="15.95" customHeight="1" x14ac:dyDescent="0.15">
      <c r="C46" s="3" t="s">
        <v>209</v>
      </c>
    </row>
  </sheetData>
  <mergeCells count="198">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B2:V2"/>
    <mergeCell ref="B4:E4"/>
    <mergeCell ref="F4:I4"/>
    <mergeCell ref="O4:R4"/>
    <mergeCell ref="B3:E3"/>
    <mergeCell ref="F3:I3"/>
    <mergeCell ref="O3:R3"/>
    <mergeCell ref="S3:V4"/>
    <mergeCell ref="K3:L3"/>
    <mergeCell ref="K4:L4"/>
    <mergeCell ref="M3:N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2:U32"/>
    <mergeCell ref="Q33:U33"/>
    <mergeCell ref="Q34:U34"/>
    <mergeCell ref="Q35:U35"/>
    <mergeCell ref="Q36:U36"/>
    <mergeCell ref="Q37:U37"/>
    <mergeCell ref="Q38:U38"/>
    <mergeCell ref="Q39:U39"/>
    <mergeCell ref="Q40:U40"/>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V33:X33"/>
    <mergeCell ref="V34:X34"/>
    <mergeCell ref="V35:X35"/>
    <mergeCell ref="V36:X36"/>
    <mergeCell ref="V37:X37"/>
    <mergeCell ref="V38:X38"/>
    <mergeCell ref="V39:X39"/>
    <mergeCell ref="V40:X40"/>
    <mergeCell ref="V41:X41"/>
  </mergeCells>
  <phoneticPr fontId="6"/>
  <dataValidations count="3">
    <dataValidation type="list" allowBlank="1" showInputMessage="1" showErrorMessage="1" sqref="E42:E43" xr:uid="{00000000-0002-0000-0700-000000000000}">
      <formula1>個数</formula1>
    </dataValidation>
    <dataValidation type="list" showInputMessage="1" showErrorMessage="1" sqref="G42:H43" xr:uid="{00000000-0002-0000-0700-000001000000}">
      <formula1>部位本体</formula1>
    </dataValidation>
    <dataValidation allowBlank="1" showInputMessage="1" showErrorMessage="1" prompt="覆工スパン毎に連番を記入。_x000a_数値で入力する。" sqref="E8:E41" xr:uid="{BA2DC6F6-BB18-408A-9DCA-F28377410B06}"/>
  </dataValidations>
  <printOptions horizontalCentered="1" verticalCentered="1"/>
  <pageMargins left="0.23622047244094488" right="0.23622047244094488" top="0.74803149606299213" bottom="0.74803149606299213" header="0.31496062992125984" footer="0.31496062992125984"/>
  <pageSetup paperSize="9" scale="71" fitToWidth="0" fitToHeight="0" orientation="landscape" copies="2" r:id="rId1"/>
  <headerFooter alignWithMargins="0"/>
  <rowBreaks count="1" manualBreakCount="1">
    <brk id="88" max="16383" man="1"/>
  </rowBreaks>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 type="list" errorStyle="warning" allowBlank="1" showInputMessage="1" showErrorMessage="1" error="選択出来ません" xr:uid="{5F8771AE-0787-4323-96BF-CCC96E0FA21E}">
          <x14:formula1>
            <xm:f>'(参考)リスト'!$C$52:$C$83</xm:f>
          </x14:formula1>
          <xm:sqref>H8:H41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pageSetUpPr fitToPage="1"/>
  </sheetPr>
  <dimension ref="B1:AB23"/>
  <sheetViews>
    <sheetView showGridLines="0" showZeros="0" view="pageBreakPreview" zoomScaleNormal="85" zoomScaleSheetLayoutView="100" workbookViewId="0">
      <pane xSplit="4" ySplit="6" topLeftCell="E7" activePane="bottomRight" state="frozen"/>
      <selection activeCell="F1" sqref="F1"/>
      <selection pane="topRight" activeCell="F1" sqref="F1"/>
      <selection pane="bottomLeft" activeCell="F1" sqref="F1"/>
      <selection pane="bottomRight" activeCell="F1" sqref="F1"/>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02" t="s">
        <v>270</v>
      </c>
      <c r="C2" s="602"/>
      <c r="D2" s="602"/>
      <c r="E2" s="482"/>
      <c r="F2" s="482"/>
      <c r="G2" s="482"/>
      <c r="H2" s="602"/>
      <c r="I2" s="602"/>
      <c r="J2" s="602"/>
      <c r="K2" s="602"/>
      <c r="L2" s="602"/>
      <c r="M2" s="602"/>
      <c r="N2" s="602"/>
      <c r="O2" s="602"/>
      <c r="P2" s="602"/>
      <c r="Q2" s="602"/>
      <c r="R2" s="602"/>
      <c r="S2" s="602"/>
      <c r="T2" s="602"/>
      <c r="U2" s="602"/>
      <c r="V2" s="602"/>
      <c r="W2" s="602"/>
      <c r="X2" s="602"/>
      <c r="Y2" s="602"/>
      <c r="Z2" s="602"/>
    </row>
    <row r="3" spans="2:28" ht="20.100000000000001" customHeight="1" x14ac:dyDescent="0.15">
      <c r="B3" s="639" t="s">
        <v>60</v>
      </c>
      <c r="C3" s="639"/>
      <c r="D3" s="483"/>
      <c r="E3" s="640" t="str">
        <f>+'様式A-1'!$D$3</f>
        <v>ハシラノズイドウ</v>
      </c>
      <c r="F3" s="641"/>
      <c r="G3" s="642"/>
      <c r="H3" s="643" t="s">
        <v>61</v>
      </c>
      <c r="I3" s="489"/>
      <c r="J3" s="644" t="str">
        <f>+'様式A-1'!$J$3</f>
        <v>主要地方道岩国玖珂線</v>
      </c>
      <c r="K3" s="644"/>
      <c r="L3" s="644"/>
      <c r="M3" s="272" t="s">
        <v>271</v>
      </c>
      <c r="N3" s="273"/>
      <c r="O3" s="273"/>
      <c r="P3" s="273"/>
      <c r="Q3" s="656" t="str">
        <f>+'様式B (1)'!$S$3</f>
        <v>復建調査設計株式会社</v>
      </c>
      <c r="R3" s="657"/>
      <c r="S3" s="657"/>
      <c r="T3" s="658"/>
      <c r="U3" s="476" t="s">
        <v>225</v>
      </c>
      <c r="V3" s="477"/>
      <c r="W3" s="478"/>
      <c r="X3" s="491">
        <f>+'様式B (1)'!$P$2</f>
        <v>45867</v>
      </c>
      <c r="Y3" s="492"/>
      <c r="Z3" s="493"/>
    </row>
    <row r="4" spans="2:28" ht="20.100000000000001" customHeight="1" x14ac:dyDescent="0.15">
      <c r="B4" s="651" t="s">
        <v>167</v>
      </c>
      <c r="C4" s="651"/>
      <c r="D4" s="497"/>
      <c r="E4" s="652" t="str">
        <f>+'様式A-1'!$D$4</f>
        <v>柱野隧道</v>
      </c>
      <c r="F4" s="653"/>
      <c r="G4" s="654"/>
      <c r="H4" s="655" t="s">
        <v>168</v>
      </c>
      <c r="I4" s="503"/>
      <c r="J4" s="644" t="str">
        <f>+'様式A-1'!$R$3</f>
        <v>山口県岩国土木建築事務所</v>
      </c>
      <c r="K4" s="644"/>
      <c r="L4" s="644"/>
      <c r="M4" s="275"/>
      <c r="N4" s="276"/>
      <c r="O4" s="276"/>
      <c r="P4" s="276"/>
      <c r="Q4" s="659" t="str">
        <f>+'様式B (1)'!$S$4</f>
        <v>小笠原洋</v>
      </c>
      <c r="R4" s="660"/>
      <c r="S4" s="660"/>
      <c r="T4" s="661"/>
      <c r="U4" s="645"/>
      <c r="V4" s="646"/>
      <c r="W4" s="647"/>
      <c r="X4" s="648"/>
      <c r="Y4" s="649"/>
      <c r="Z4" s="650"/>
    </row>
    <row r="5" spans="2:28" ht="28.5" customHeight="1" x14ac:dyDescent="0.15">
      <c r="B5" s="616" t="s">
        <v>272</v>
      </c>
      <c r="C5" s="619" t="s">
        <v>273</v>
      </c>
      <c r="D5" s="619"/>
      <c r="E5" s="620" t="s">
        <v>228</v>
      </c>
      <c r="F5" s="629" t="s">
        <v>272</v>
      </c>
      <c r="G5" s="630"/>
      <c r="H5" s="631"/>
      <c r="I5" s="631"/>
      <c r="J5" s="631"/>
      <c r="K5" s="631"/>
      <c r="L5" s="631"/>
      <c r="M5" s="631"/>
      <c r="N5" s="631"/>
      <c r="O5" s="631"/>
      <c r="P5" s="631"/>
      <c r="Q5" s="631"/>
      <c r="R5" s="631"/>
      <c r="S5" s="632"/>
      <c r="T5" s="632"/>
      <c r="U5" s="632"/>
      <c r="V5" s="632"/>
      <c r="W5" s="632"/>
      <c r="X5" s="632"/>
      <c r="Y5" s="632"/>
      <c r="Z5" s="633"/>
      <c r="AA5" s="16"/>
      <c r="AB5" s="208"/>
    </row>
    <row r="6" spans="2:28" ht="24.75" customHeight="1" x14ac:dyDescent="0.15">
      <c r="B6" s="616"/>
      <c r="C6" s="503"/>
      <c r="D6" s="503"/>
      <c r="E6" s="621"/>
      <c r="F6" s="489" t="s">
        <v>274</v>
      </c>
      <c r="G6" s="489"/>
      <c r="H6" s="635" t="s">
        <v>275</v>
      </c>
      <c r="I6" s="632"/>
      <c r="J6" s="632"/>
      <c r="K6" s="632"/>
      <c r="L6" s="632"/>
      <c r="M6" s="632"/>
      <c r="N6" s="633"/>
      <c r="O6" s="635" t="s">
        <v>276</v>
      </c>
      <c r="P6" s="631"/>
      <c r="Q6" s="631"/>
      <c r="R6" s="631"/>
      <c r="S6" s="631"/>
      <c r="T6" s="631"/>
      <c r="U6" s="631"/>
      <c r="V6" s="631"/>
      <c r="W6" s="631"/>
      <c r="X6" s="655"/>
      <c r="Y6" s="635" t="s">
        <v>277</v>
      </c>
      <c r="Z6" s="655"/>
      <c r="AA6" s="208"/>
      <c r="AB6" s="208"/>
    </row>
    <row r="7" spans="2:28" ht="27.75" customHeight="1" x14ac:dyDescent="0.15">
      <c r="B7" s="617"/>
      <c r="C7" s="622"/>
      <c r="D7" s="623"/>
      <c r="E7" s="202"/>
      <c r="F7" s="624"/>
      <c r="G7" s="624"/>
      <c r="H7" s="636"/>
      <c r="I7" s="637"/>
      <c r="J7" s="637"/>
      <c r="K7" s="637"/>
      <c r="L7" s="637"/>
      <c r="M7" s="637"/>
      <c r="N7" s="638"/>
      <c r="O7" s="670"/>
      <c r="P7" s="671"/>
      <c r="Q7" s="671"/>
      <c r="R7" s="671"/>
      <c r="S7" s="671"/>
      <c r="T7" s="671"/>
      <c r="U7" s="671"/>
      <c r="V7" s="671"/>
      <c r="W7" s="671"/>
      <c r="X7" s="672"/>
      <c r="Y7" s="634"/>
      <c r="Z7" s="634"/>
    </row>
    <row r="8" spans="2:28" ht="27.75" customHeight="1" x14ac:dyDescent="0.15">
      <c r="B8" s="617"/>
      <c r="C8" s="622"/>
      <c r="D8" s="623"/>
      <c r="E8" s="202"/>
      <c r="F8" s="624"/>
      <c r="G8" s="624"/>
      <c r="H8" s="636"/>
      <c r="I8" s="662"/>
      <c r="J8" s="662"/>
      <c r="K8" s="662"/>
      <c r="L8" s="637"/>
      <c r="M8" s="637"/>
      <c r="N8" s="638"/>
      <c r="O8" s="670"/>
      <c r="P8" s="671"/>
      <c r="Q8" s="671"/>
      <c r="R8" s="671"/>
      <c r="S8" s="671"/>
      <c r="T8" s="671"/>
      <c r="U8" s="671"/>
      <c r="V8" s="671"/>
      <c r="W8" s="671"/>
      <c r="X8" s="672"/>
      <c r="Y8" s="634"/>
      <c r="Z8" s="634"/>
    </row>
    <row r="9" spans="2:28" ht="27.75" customHeight="1" x14ac:dyDescent="0.15">
      <c r="B9" s="617"/>
      <c r="C9" s="625"/>
      <c r="D9" s="626"/>
      <c r="E9" s="202"/>
      <c r="F9" s="624"/>
      <c r="G9" s="624"/>
      <c r="H9" s="636"/>
      <c r="I9" s="662"/>
      <c r="J9" s="662"/>
      <c r="K9" s="662"/>
      <c r="L9" s="637"/>
      <c r="M9" s="637"/>
      <c r="N9" s="638"/>
      <c r="O9" s="670"/>
      <c r="P9" s="671"/>
      <c r="Q9" s="671"/>
      <c r="R9" s="671"/>
      <c r="S9" s="671"/>
      <c r="T9" s="671"/>
      <c r="U9" s="671"/>
      <c r="V9" s="671"/>
      <c r="W9" s="671"/>
      <c r="X9" s="672"/>
      <c r="Y9" s="627"/>
      <c r="Z9" s="628"/>
    </row>
    <row r="10" spans="2:28" ht="27.75" customHeight="1" x14ac:dyDescent="0.15">
      <c r="B10" s="617"/>
      <c r="C10" s="625"/>
      <c r="D10" s="626"/>
      <c r="E10" s="202"/>
      <c r="F10" s="663"/>
      <c r="G10" s="664"/>
      <c r="H10" s="636"/>
      <c r="I10" s="662"/>
      <c r="J10" s="662"/>
      <c r="K10" s="662"/>
      <c r="L10" s="662"/>
      <c r="M10" s="662"/>
      <c r="N10" s="667"/>
      <c r="O10" s="670"/>
      <c r="P10" s="671"/>
      <c r="Q10" s="671"/>
      <c r="R10" s="671"/>
      <c r="S10" s="671"/>
      <c r="T10" s="671"/>
      <c r="U10" s="671"/>
      <c r="V10" s="671"/>
      <c r="W10" s="671"/>
      <c r="X10" s="672"/>
      <c r="Y10" s="627"/>
      <c r="Z10" s="628"/>
    </row>
    <row r="11" spans="2:28" ht="27.75" customHeight="1" x14ac:dyDescent="0.15">
      <c r="B11" s="617"/>
      <c r="C11" s="627"/>
      <c r="D11" s="628"/>
      <c r="E11" s="15"/>
      <c r="F11" s="665"/>
      <c r="G11" s="666"/>
      <c r="H11" s="636"/>
      <c r="I11" s="662"/>
      <c r="J11" s="662"/>
      <c r="K11" s="662"/>
      <c r="L11" s="662"/>
      <c r="M11" s="662"/>
      <c r="N11" s="667"/>
      <c r="O11" s="627"/>
      <c r="P11" s="669"/>
      <c r="Q11" s="669"/>
      <c r="R11" s="669"/>
      <c r="S11" s="669"/>
      <c r="T11" s="669"/>
      <c r="U11" s="669"/>
      <c r="V11" s="669"/>
      <c r="W11" s="669"/>
      <c r="X11" s="628"/>
      <c r="Y11" s="627"/>
      <c r="Z11" s="628"/>
    </row>
    <row r="12" spans="2:28" ht="27.75" customHeight="1" x14ac:dyDescent="0.15">
      <c r="B12" s="617"/>
      <c r="C12" s="627"/>
      <c r="D12" s="628"/>
      <c r="E12" s="15"/>
      <c r="F12" s="668"/>
      <c r="G12" s="668"/>
      <c r="H12" s="636"/>
      <c r="I12" s="662"/>
      <c r="J12" s="662"/>
      <c r="K12" s="662"/>
      <c r="L12" s="637"/>
      <c r="M12" s="637"/>
      <c r="N12" s="638"/>
      <c r="O12" s="627"/>
      <c r="P12" s="669"/>
      <c r="Q12" s="669"/>
      <c r="R12" s="669"/>
      <c r="S12" s="669"/>
      <c r="T12" s="669"/>
      <c r="U12" s="669"/>
      <c r="V12" s="669"/>
      <c r="W12" s="669"/>
      <c r="X12" s="628"/>
      <c r="Y12" s="627"/>
      <c r="Z12" s="628"/>
    </row>
    <row r="13" spans="2:28" ht="27.75" customHeight="1" x14ac:dyDescent="0.15">
      <c r="B13" s="617"/>
      <c r="C13" s="627"/>
      <c r="D13" s="628"/>
      <c r="E13" s="15"/>
      <c r="F13" s="668"/>
      <c r="G13" s="668"/>
      <c r="H13" s="636"/>
      <c r="I13" s="662"/>
      <c r="J13" s="662"/>
      <c r="K13" s="662"/>
      <c r="L13" s="637"/>
      <c r="M13" s="637"/>
      <c r="N13" s="638"/>
      <c r="O13" s="627"/>
      <c r="P13" s="669"/>
      <c r="Q13" s="669"/>
      <c r="R13" s="669"/>
      <c r="S13" s="669"/>
      <c r="T13" s="669"/>
      <c r="U13" s="669"/>
      <c r="V13" s="669"/>
      <c r="W13" s="669"/>
      <c r="X13" s="628"/>
      <c r="Y13" s="627"/>
      <c r="Z13" s="628"/>
    </row>
    <row r="14" spans="2:28" ht="27.75" customHeight="1" x14ac:dyDescent="0.15">
      <c r="B14" s="617"/>
      <c r="C14" s="627"/>
      <c r="D14" s="628"/>
      <c r="E14" s="15"/>
      <c r="F14" s="624"/>
      <c r="G14" s="624"/>
      <c r="H14" s="636"/>
      <c r="I14" s="662"/>
      <c r="J14" s="662"/>
      <c r="K14" s="662"/>
      <c r="L14" s="637"/>
      <c r="M14" s="637"/>
      <c r="N14" s="638"/>
      <c r="O14" s="627"/>
      <c r="P14" s="669"/>
      <c r="Q14" s="669"/>
      <c r="R14" s="669"/>
      <c r="S14" s="669"/>
      <c r="T14" s="669"/>
      <c r="U14" s="669"/>
      <c r="V14" s="669"/>
      <c r="W14" s="669"/>
      <c r="X14" s="628"/>
      <c r="Y14" s="627"/>
      <c r="Z14" s="628"/>
    </row>
    <row r="15" spans="2:28" ht="27.75" customHeight="1" x14ac:dyDescent="0.15">
      <c r="B15" s="617"/>
      <c r="C15" s="627"/>
      <c r="D15" s="628"/>
      <c r="E15" s="15"/>
      <c r="F15" s="668"/>
      <c r="G15" s="668"/>
      <c r="H15" s="636"/>
      <c r="I15" s="662"/>
      <c r="J15" s="662"/>
      <c r="K15" s="662"/>
      <c r="L15" s="637"/>
      <c r="M15" s="637"/>
      <c r="N15" s="638"/>
      <c r="O15" s="627"/>
      <c r="P15" s="669"/>
      <c r="Q15" s="669"/>
      <c r="R15" s="669"/>
      <c r="S15" s="669"/>
      <c r="T15" s="669"/>
      <c r="U15" s="669"/>
      <c r="V15" s="669"/>
      <c r="W15" s="669"/>
      <c r="X15" s="628"/>
      <c r="Y15" s="627"/>
      <c r="Z15" s="628"/>
    </row>
    <row r="16" spans="2:28" ht="27.75" customHeight="1" x14ac:dyDescent="0.15">
      <c r="B16" s="617"/>
      <c r="C16" s="627"/>
      <c r="D16" s="628"/>
      <c r="E16" s="15"/>
      <c r="F16" s="668"/>
      <c r="G16" s="668"/>
      <c r="H16" s="636"/>
      <c r="I16" s="662"/>
      <c r="J16" s="662"/>
      <c r="K16" s="662"/>
      <c r="L16" s="637"/>
      <c r="M16" s="637"/>
      <c r="N16" s="638"/>
      <c r="O16" s="627"/>
      <c r="P16" s="669"/>
      <c r="Q16" s="669"/>
      <c r="R16" s="669"/>
      <c r="S16" s="669"/>
      <c r="T16" s="669"/>
      <c r="U16" s="669"/>
      <c r="V16" s="669"/>
      <c r="W16" s="669"/>
      <c r="X16" s="628"/>
      <c r="Y16" s="627"/>
      <c r="Z16" s="628"/>
    </row>
    <row r="17" spans="2:26" ht="27.75" customHeight="1" x14ac:dyDescent="0.15">
      <c r="B17" s="617"/>
      <c r="C17" s="627"/>
      <c r="D17" s="628"/>
      <c r="E17" s="15"/>
      <c r="F17" s="668"/>
      <c r="G17" s="668"/>
      <c r="H17" s="636"/>
      <c r="I17" s="662"/>
      <c r="J17" s="662"/>
      <c r="K17" s="662"/>
      <c r="L17" s="637"/>
      <c r="M17" s="637"/>
      <c r="N17" s="638"/>
      <c r="O17" s="627"/>
      <c r="P17" s="669"/>
      <c r="Q17" s="669"/>
      <c r="R17" s="669"/>
      <c r="S17" s="669"/>
      <c r="T17" s="669"/>
      <c r="U17" s="669"/>
      <c r="V17" s="669"/>
      <c r="W17" s="669"/>
      <c r="X17" s="628"/>
      <c r="Y17" s="627"/>
      <c r="Z17" s="628"/>
    </row>
    <row r="18" spans="2:26" ht="27.75" customHeight="1" x14ac:dyDescent="0.15">
      <c r="B18" s="617"/>
      <c r="C18" s="627"/>
      <c r="D18" s="628"/>
      <c r="E18" s="15"/>
      <c r="F18" s="668"/>
      <c r="G18" s="668"/>
      <c r="H18" s="636"/>
      <c r="I18" s="662"/>
      <c r="J18" s="662"/>
      <c r="K18" s="662"/>
      <c r="L18" s="637"/>
      <c r="M18" s="637"/>
      <c r="N18" s="638"/>
      <c r="O18" s="627"/>
      <c r="P18" s="669"/>
      <c r="Q18" s="669"/>
      <c r="R18" s="669"/>
      <c r="S18" s="669"/>
      <c r="T18" s="669"/>
      <c r="U18" s="669"/>
      <c r="V18" s="669"/>
      <c r="W18" s="669"/>
      <c r="X18" s="628"/>
      <c r="Y18" s="627"/>
      <c r="Z18" s="628"/>
    </row>
    <row r="19" spans="2:26" ht="27.75" customHeight="1" x14ac:dyDescent="0.15">
      <c r="B19" s="617"/>
      <c r="C19" s="627"/>
      <c r="D19" s="628"/>
      <c r="E19" s="15"/>
      <c r="F19" s="668"/>
      <c r="G19" s="668"/>
      <c r="H19" s="636"/>
      <c r="I19" s="662"/>
      <c r="J19" s="662"/>
      <c r="K19" s="662"/>
      <c r="L19" s="637"/>
      <c r="M19" s="637"/>
      <c r="N19" s="638"/>
      <c r="O19" s="627"/>
      <c r="P19" s="669"/>
      <c r="Q19" s="669"/>
      <c r="R19" s="669"/>
      <c r="S19" s="669"/>
      <c r="T19" s="669"/>
      <c r="U19" s="669"/>
      <c r="V19" s="669"/>
      <c r="W19" s="669"/>
      <c r="X19" s="628"/>
      <c r="Y19" s="627"/>
      <c r="Z19" s="628"/>
    </row>
    <row r="20" spans="2:26" ht="27.75" customHeight="1" x14ac:dyDescent="0.15">
      <c r="B20" s="617"/>
      <c r="C20" s="627"/>
      <c r="D20" s="628"/>
      <c r="E20" s="15"/>
      <c r="F20" s="668"/>
      <c r="G20" s="668"/>
      <c r="H20" s="636"/>
      <c r="I20" s="662"/>
      <c r="J20" s="662"/>
      <c r="K20" s="662"/>
      <c r="L20" s="637"/>
      <c r="M20" s="637"/>
      <c r="N20" s="638"/>
      <c r="O20" s="627"/>
      <c r="P20" s="669"/>
      <c r="Q20" s="669"/>
      <c r="R20" s="669"/>
      <c r="S20" s="669"/>
      <c r="T20" s="669"/>
      <c r="U20" s="669"/>
      <c r="V20" s="669"/>
      <c r="W20" s="669"/>
      <c r="X20" s="628"/>
      <c r="Y20" s="627"/>
      <c r="Z20" s="628"/>
    </row>
    <row r="21" spans="2:26" ht="27.75" customHeight="1" x14ac:dyDescent="0.15">
      <c r="B21" s="618"/>
      <c r="C21" s="627"/>
      <c r="D21" s="628"/>
      <c r="E21" s="15"/>
      <c r="F21" s="668"/>
      <c r="G21" s="668"/>
      <c r="H21" s="636"/>
      <c r="I21" s="662"/>
      <c r="J21" s="662"/>
      <c r="K21" s="662"/>
      <c r="L21" s="637"/>
      <c r="M21" s="637"/>
      <c r="N21" s="638"/>
      <c r="O21" s="627"/>
      <c r="P21" s="669"/>
      <c r="Q21" s="669"/>
      <c r="R21" s="669"/>
      <c r="S21" s="669"/>
      <c r="T21" s="669"/>
      <c r="U21" s="669"/>
      <c r="V21" s="669"/>
      <c r="W21" s="669"/>
      <c r="X21" s="628"/>
      <c r="Y21" s="627"/>
      <c r="Z21" s="628"/>
    </row>
    <row r="22" spans="2:26" ht="15.95" customHeight="1" x14ac:dyDescent="0.15">
      <c r="B22" s="1" t="s">
        <v>278</v>
      </c>
    </row>
    <row r="23" spans="2:26" ht="15.95" customHeight="1" x14ac:dyDescent="0.15">
      <c r="B23" s="3" t="s">
        <v>209</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11"/>
  <printOptions horizontalCentered="1" verticalCentered="1"/>
  <pageMargins left="0.23622047244094488" right="0.23622047244094488" top="0.74803149606299213" bottom="0.74803149606299213" header="0.31496062992125984" footer="0.31496062992125984"/>
  <pageSetup paperSize="9" scale="95" fitToWidth="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30507-5016-45D2-9A08-2743C79EEB12}">
  <sheetPr codeName="Sheet26">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686</v>
      </c>
      <c r="F5" s="700"/>
      <c r="G5" s="701"/>
      <c r="H5" s="701"/>
      <c r="I5" s="701"/>
      <c r="J5" s="701"/>
      <c r="K5" s="701"/>
      <c r="L5" s="702"/>
      <c r="M5" s="696" t="s">
        <v>285</v>
      </c>
      <c r="N5" s="712" t="s">
        <v>286</v>
      </c>
      <c r="O5" s="713"/>
      <c r="P5" s="236" t="s">
        <v>686</v>
      </c>
      <c r="Q5" s="703"/>
      <c r="R5" s="704"/>
      <c r="S5" s="704"/>
      <c r="T5" s="704"/>
      <c r="U5" s="704"/>
      <c r="V5" s="704"/>
      <c r="W5" s="705"/>
    </row>
    <row r="6" spans="2:23" s="25" customFormat="1" ht="25.5" customHeight="1" x14ac:dyDescent="0.15">
      <c r="B6" s="698"/>
      <c r="C6" s="712" t="s">
        <v>287</v>
      </c>
      <c r="D6" s="713"/>
      <c r="E6" s="237">
        <v>1</v>
      </c>
      <c r="F6" s="703"/>
      <c r="G6" s="704"/>
      <c r="H6" s="704"/>
      <c r="I6" s="704"/>
      <c r="J6" s="704"/>
      <c r="K6" s="704"/>
      <c r="L6" s="705"/>
      <c r="M6" s="698"/>
      <c r="N6" s="712" t="s">
        <v>287</v>
      </c>
      <c r="O6" s="713"/>
      <c r="P6" s="237">
        <v>2</v>
      </c>
      <c r="Q6" s="703"/>
      <c r="R6" s="704"/>
      <c r="S6" s="704"/>
      <c r="T6" s="704"/>
      <c r="U6" s="704"/>
      <c r="V6" s="704"/>
      <c r="W6" s="705"/>
    </row>
    <row r="7" spans="2:23" s="25" customFormat="1" ht="25.5" customHeight="1" x14ac:dyDescent="0.15">
      <c r="B7" s="696" t="s">
        <v>288</v>
      </c>
      <c r="C7" s="712" t="s">
        <v>236</v>
      </c>
      <c r="D7" s="713"/>
      <c r="E7" s="237" t="s">
        <v>687</v>
      </c>
      <c r="F7" s="703"/>
      <c r="G7" s="704"/>
      <c r="H7" s="704"/>
      <c r="I7" s="704"/>
      <c r="J7" s="704"/>
      <c r="K7" s="704"/>
      <c r="L7" s="705"/>
      <c r="M7" s="696" t="s">
        <v>288</v>
      </c>
      <c r="N7" s="712" t="s">
        <v>236</v>
      </c>
      <c r="O7" s="713"/>
      <c r="P7" s="237" t="s">
        <v>687</v>
      </c>
      <c r="Q7" s="703"/>
      <c r="R7" s="704"/>
      <c r="S7" s="704"/>
      <c r="T7" s="704"/>
      <c r="U7" s="704"/>
      <c r="V7" s="704"/>
      <c r="W7" s="705"/>
    </row>
    <row r="8" spans="2:23" s="25" customFormat="1" ht="25.5" customHeight="1" x14ac:dyDescent="0.15">
      <c r="B8" s="697"/>
      <c r="C8" s="712" t="s">
        <v>237</v>
      </c>
      <c r="D8" s="713"/>
      <c r="E8" s="236" t="s">
        <v>688</v>
      </c>
      <c r="F8" s="703"/>
      <c r="G8" s="704"/>
      <c r="H8" s="704"/>
      <c r="I8" s="704"/>
      <c r="J8" s="704"/>
      <c r="K8" s="704"/>
      <c r="L8" s="705"/>
      <c r="M8" s="697"/>
      <c r="N8" s="712" t="s">
        <v>237</v>
      </c>
      <c r="O8" s="713"/>
      <c r="P8" s="236" t="s">
        <v>688</v>
      </c>
      <c r="Q8" s="703"/>
      <c r="R8" s="704"/>
      <c r="S8" s="704"/>
      <c r="T8" s="704"/>
      <c r="U8" s="704"/>
      <c r="V8" s="704"/>
      <c r="W8" s="705"/>
    </row>
    <row r="9" spans="2:23" s="25" customFormat="1" ht="25.5" customHeight="1" x14ac:dyDescent="0.15">
      <c r="B9" s="714" t="s">
        <v>239</v>
      </c>
      <c r="C9" s="715"/>
      <c r="D9" s="716"/>
      <c r="E9" s="236" t="s">
        <v>689</v>
      </c>
      <c r="F9" s="703"/>
      <c r="G9" s="704"/>
      <c r="H9" s="704"/>
      <c r="I9" s="704"/>
      <c r="J9" s="704"/>
      <c r="K9" s="704"/>
      <c r="L9" s="705"/>
      <c r="M9" s="714" t="s">
        <v>239</v>
      </c>
      <c r="N9" s="715"/>
      <c r="O9" s="716"/>
      <c r="P9" s="236" t="s">
        <v>689</v>
      </c>
      <c r="Q9" s="703"/>
      <c r="R9" s="704"/>
      <c r="S9" s="704"/>
      <c r="T9" s="704"/>
      <c r="U9" s="704"/>
      <c r="V9" s="704"/>
      <c r="W9" s="705"/>
    </row>
    <row r="10" spans="2:23" s="25" customFormat="1" ht="25.5" customHeight="1" x14ac:dyDescent="0.15">
      <c r="B10" s="696" t="s">
        <v>289</v>
      </c>
      <c r="C10" s="714" t="s">
        <v>290</v>
      </c>
      <c r="D10" s="716"/>
      <c r="E10" s="237" t="s">
        <v>689</v>
      </c>
      <c r="F10" s="703"/>
      <c r="G10" s="704"/>
      <c r="H10" s="704"/>
      <c r="I10" s="704"/>
      <c r="J10" s="704"/>
      <c r="K10" s="704"/>
      <c r="L10" s="705"/>
      <c r="M10" s="696" t="s">
        <v>289</v>
      </c>
      <c r="N10" s="714" t="s">
        <v>290</v>
      </c>
      <c r="O10" s="716"/>
      <c r="P10" s="237" t="s">
        <v>689</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690</v>
      </c>
      <c r="F13" s="694"/>
      <c r="G13" s="695"/>
      <c r="H13" s="680" t="s">
        <v>292</v>
      </c>
      <c r="I13" s="680"/>
      <c r="J13" s="681" t="s">
        <v>691</v>
      </c>
      <c r="K13" s="681"/>
      <c r="L13" s="681"/>
      <c r="M13" s="680" t="s">
        <v>291</v>
      </c>
      <c r="N13" s="680"/>
      <c r="O13" s="680"/>
      <c r="P13" s="693" t="s">
        <v>697</v>
      </c>
      <c r="Q13" s="694"/>
      <c r="R13" s="695"/>
      <c r="S13" s="680" t="s">
        <v>292</v>
      </c>
      <c r="T13" s="680"/>
      <c r="U13" s="681" t="s">
        <v>691</v>
      </c>
      <c r="V13" s="681"/>
      <c r="W13" s="681"/>
    </row>
    <row r="14" spans="2:23" s="25" customFormat="1" ht="25.5" customHeight="1" x14ac:dyDescent="0.15">
      <c r="B14" s="682" t="s">
        <v>293</v>
      </c>
      <c r="C14" s="682"/>
      <c r="D14" s="682"/>
      <c r="E14" s="556" t="s">
        <v>695</v>
      </c>
      <c r="F14" s="556"/>
      <c r="G14" s="556"/>
      <c r="H14" s="684" t="s">
        <v>294</v>
      </c>
      <c r="I14" s="685"/>
      <c r="J14" s="709"/>
      <c r="K14" s="710"/>
      <c r="L14" s="711"/>
      <c r="M14" s="684" t="s">
        <v>293</v>
      </c>
      <c r="N14" s="685"/>
      <c r="O14" s="689"/>
      <c r="P14" s="690" t="s">
        <v>695</v>
      </c>
      <c r="Q14" s="683"/>
      <c r="R14" s="683"/>
      <c r="S14" s="691" t="s">
        <v>294</v>
      </c>
      <c r="T14" s="692"/>
      <c r="U14" s="686"/>
      <c r="V14" s="687"/>
      <c r="W14" s="688"/>
    </row>
    <row r="15" spans="2:23" s="25" customFormat="1" ht="39.75" customHeight="1" x14ac:dyDescent="0.15">
      <c r="B15" s="673" t="s">
        <v>295</v>
      </c>
      <c r="C15" s="673"/>
      <c r="D15" s="673"/>
      <c r="E15" s="674" t="s">
        <v>856</v>
      </c>
      <c r="F15" s="675"/>
      <c r="G15" s="675"/>
      <c r="H15" s="675"/>
      <c r="I15" s="675"/>
      <c r="J15" s="675"/>
      <c r="K15" s="675"/>
      <c r="L15" s="676"/>
      <c r="M15" s="673" t="s">
        <v>295</v>
      </c>
      <c r="N15" s="673"/>
      <c r="O15" s="673"/>
      <c r="P15" s="674" t="s">
        <v>857</v>
      </c>
      <c r="Q15" s="675"/>
      <c r="R15" s="675"/>
      <c r="S15" s="675"/>
      <c r="T15" s="675"/>
      <c r="U15" s="675"/>
      <c r="V15" s="675"/>
      <c r="W15" s="676"/>
    </row>
    <row r="16" spans="2:23" s="25" customFormat="1" ht="25.5" customHeight="1" x14ac:dyDescent="0.15">
      <c r="B16" s="699" t="s">
        <v>285</v>
      </c>
      <c r="C16" s="699" t="s">
        <v>286</v>
      </c>
      <c r="D16" s="699"/>
      <c r="E16" s="236" t="s">
        <v>699</v>
      </c>
      <c r="F16" s="700"/>
      <c r="G16" s="701"/>
      <c r="H16" s="701"/>
      <c r="I16" s="701"/>
      <c r="J16" s="701"/>
      <c r="K16" s="701"/>
      <c r="L16" s="702"/>
      <c r="M16" s="699" t="s">
        <v>285</v>
      </c>
      <c r="N16" s="699" t="s">
        <v>286</v>
      </c>
      <c r="O16" s="699"/>
      <c r="P16" s="236" t="s">
        <v>699</v>
      </c>
      <c r="Q16" s="703"/>
      <c r="R16" s="704"/>
      <c r="S16" s="704"/>
      <c r="T16" s="704"/>
      <c r="U16" s="704"/>
      <c r="V16" s="704"/>
      <c r="W16" s="705"/>
    </row>
    <row r="17" spans="2:24" s="25" customFormat="1" ht="25.5" customHeight="1" x14ac:dyDescent="0.15">
      <c r="B17" s="699"/>
      <c r="C17" s="699" t="s">
        <v>287</v>
      </c>
      <c r="D17" s="699"/>
      <c r="E17" s="237">
        <v>1</v>
      </c>
      <c r="F17" s="703"/>
      <c r="G17" s="704"/>
      <c r="H17" s="704"/>
      <c r="I17" s="704"/>
      <c r="J17" s="704"/>
      <c r="K17" s="704"/>
      <c r="L17" s="705"/>
      <c r="M17" s="699"/>
      <c r="N17" s="699" t="s">
        <v>287</v>
      </c>
      <c r="O17" s="699"/>
      <c r="P17" s="237">
        <v>2</v>
      </c>
      <c r="Q17" s="703"/>
      <c r="R17" s="704"/>
      <c r="S17" s="704"/>
      <c r="T17" s="704"/>
      <c r="U17" s="704"/>
      <c r="V17" s="704"/>
      <c r="W17" s="705"/>
    </row>
    <row r="18" spans="2:24" s="25" customFormat="1" ht="25.5" customHeight="1" x14ac:dyDescent="0.15">
      <c r="B18" s="699" t="s">
        <v>288</v>
      </c>
      <c r="C18" s="699" t="s">
        <v>236</v>
      </c>
      <c r="D18" s="699"/>
      <c r="E18" s="237" t="s">
        <v>700</v>
      </c>
      <c r="F18" s="703"/>
      <c r="G18" s="704"/>
      <c r="H18" s="704"/>
      <c r="I18" s="704"/>
      <c r="J18" s="704"/>
      <c r="K18" s="704"/>
      <c r="L18" s="705"/>
      <c r="M18" s="699" t="s">
        <v>288</v>
      </c>
      <c r="N18" s="699" t="s">
        <v>236</v>
      </c>
      <c r="O18" s="699"/>
      <c r="P18" s="237" t="s">
        <v>700</v>
      </c>
      <c r="Q18" s="703"/>
      <c r="R18" s="704"/>
      <c r="S18" s="704"/>
      <c r="T18" s="704"/>
      <c r="U18" s="704"/>
      <c r="V18" s="704"/>
      <c r="W18" s="705"/>
    </row>
    <row r="19" spans="2:24" s="25" customFormat="1" ht="25.5" customHeight="1" x14ac:dyDescent="0.15">
      <c r="B19" s="699"/>
      <c r="C19" s="699" t="s">
        <v>237</v>
      </c>
      <c r="D19" s="699"/>
      <c r="E19" s="236" t="s">
        <v>701</v>
      </c>
      <c r="F19" s="703"/>
      <c r="G19" s="704"/>
      <c r="H19" s="704"/>
      <c r="I19" s="704"/>
      <c r="J19" s="704"/>
      <c r="K19" s="704"/>
      <c r="L19" s="705"/>
      <c r="M19" s="699"/>
      <c r="N19" s="699" t="s">
        <v>237</v>
      </c>
      <c r="O19" s="699"/>
      <c r="P19" s="236" t="s">
        <v>701</v>
      </c>
      <c r="Q19" s="703"/>
      <c r="R19" s="704"/>
      <c r="S19" s="704"/>
      <c r="T19" s="704"/>
      <c r="U19" s="704"/>
      <c r="V19" s="704"/>
      <c r="W19" s="705"/>
    </row>
    <row r="20" spans="2:24" s="25" customFormat="1" ht="25.5" customHeight="1" x14ac:dyDescent="0.15">
      <c r="B20" s="673" t="s">
        <v>239</v>
      </c>
      <c r="C20" s="673"/>
      <c r="D20" s="673"/>
      <c r="E20" s="236" t="s">
        <v>703</v>
      </c>
      <c r="F20" s="703"/>
      <c r="G20" s="704"/>
      <c r="H20" s="704"/>
      <c r="I20" s="704"/>
      <c r="J20" s="704"/>
      <c r="K20" s="704"/>
      <c r="L20" s="705"/>
      <c r="M20" s="673" t="s">
        <v>239</v>
      </c>
      <c r="N20" s="673"/>
      <c r="O20" s="673"/>
      <c r="P20" s="236" t="s">
        <v>708</v>
      </c>
      <c r="Q20" s="703"/>
      <c r="R20" s="704"/>
      <c r="S20" s="704"/>
      <c r="T20" s="704"/>
      <c r="U20" s="704"/>
      <c r="V20" s="704"/>
      <c r="W20" s="705"/>
    </row>
    <row r="21" spans="2:24" s="25" customFormat="1" ht="25.5" customHeight="1" x14ac:dyDescent="0.15">
      <c r="B21" s="696" t="s">
        <v>289</v>
      </c>
      <c r="C21" s="673" t="s">
        <v>290</v>
      </c>
      <c r="D21" s="673"/>
      <c r="E21" s="237" t="s">
        <v>702</v>
      </c>
      <c r="F21" s="703"/>
      <c r="G21" s="704"/>
      <c r="H21" s="704"/>
      <c r="I21" s="704"/>
      <c r="J21" s="704"/>
      <c r="K21" s="704"/>
      <c r="L21" s="705"/>
      <c r="M21" s="696" t="s">
        <v>289</v>
      </c>
      <c r="N21" s="673" t="s">
        <v>290</v>
      </c>
      <c r="O21" s="673"/>
      <c r="P21" s="237" t="s">
        <v>702</v>
      </c>
      <c r="Q21" s="703"/>
      <c r="R21" s="704"/>
      <c r="S21" s="704"/>
      <c r="T21" s="704"/>
      <c r="U21" s="704"/>
      <c r="V21" s="704"/>
      <c r="W21" s="705"/>
    </row>
    <row r="22" spans="2:24" s="25" customFormat="1" ht="25.5" customHeight="1" x14ac:dyDescent="0.15">
      <c r="B22" s="697"/>
      <c r="C22" s="673" t="s">
        <v>248</v>
      </c>
      <c r="D22" s="673"/>
      <c r="E22" s="180" t="s">
        <v>692</v>
      </c>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587</v>
      </c>
      <c r="F23" s="706"/>
      <c r="G23" s="707"/>
      <c r="H23" s="707"/>
      <c r="I23" s="707"/>
      <c r="J23" s="707"/>
      <c r="K23" s="707"/>
      <c r="L23" s="708"/>
      <c r="M23" s="698"/>
      <c r="N23" s="673" t="s">
        <v>249</v>
      </c>
      <c r="O23" s="673"/>
      <c r="P23" s="180" t="s">
        <v>587</v>
      </c>
      <c r="Q23" s="703"/>
      <c r="R23" s="704"/>
      <c r="S23" s="704"/>
      <c r="T23" s="704"/>
      <c r="U23" s="704"/>
      <c r="V23" s="704"/>
      <c r="W23" s="705"/>
    </row>
    <row r="24" spans="2:24" s="25" customFormat="1" ht="25.5" customHeight="1" x14ac:dyDescent="0.15">
      <c r="B24" s="680" t="s">
        <v>291</v>
      </c>
      <c r="C24" s="680"/>
      <c r="D24" s="680"/>
      <c r="E24" s="693" t="s">
        <v>704</v>
      </c>
      <c r="F24" s="694"/>
      <c r="G24" s="695"/>
      <c r="H24" s="680" t="s">
        <v>292</v>
      </c>
      <c r="I24" s="680"/>
      <c r="J24" s="693" t="s">
        <v>691</v>
      </c>
      <c r="K24" s="694"/>
      <c r="L24" s="695"/>
      <c r="M24" s="680" t="s">
        <v>291</v>
      </c>
      <c r="N24" s="680"/>
      <c r="O24" s="680"/>
      <c r="P24" s="693" t="s">
        <v>709</v>
      </c>
      <c r="Q24" s="694"/>
      <c r="R24" s="695"/>
      <c r="S24" s="680" t="s">
        <v>292</v>
      </c>
      <c r="T24" s="680"/>
      <c r="U24" s="681" t="s">
        <v>710</v>
      </c>
      <c r="V24" s="681"/>
      <c r="W24" s="681"/>
    </row>
    <row r="25" spans="2:24" s="25" customFormat="1" ht="25.5" customHeight="1" x14ac:dyDescent="0.15">
      <c r="B25" s="682" t="s">
        <v>293</v>
      </c>
      <c r="C25" s="682"/>
      <c r="D25" s="682"/>
      <c r="E25" s="683" t="s">
        <v>858</v>
      </c>
      <c r="F25" s="683"/>
      <c r="G25" s="683"/>
      <c r="H25" s="684" t="s">
        <v>294</v>
      </c>
      <c r="I25" s="685"/>
      <c r="J25" s="686">
        <v>45867</v>
      </c>
      <c r="K25" s="687"/>
      <c r="L25" s="688"/>
      <c r="M25" s="684" t="s">
        <v>293</v>
      </c>
      <c r="N25" s="685"/>
      <c r="O25" s="689"/>
      <c r="P25" s="690" t="s">
        <v>695</v>
      </c>
      <c r="Q25" s="683"/>
      <c r="R25" s="683"/>
      <c r="S25" s="691" t="s">
        <v>294</v>
      </c>
      <c r="T25" s="692"/>
      <c r="U25" s="686"/>
      <c r="V25" s="687"/>
      <c r="W25" s="688"/>
    </row>
    <row r="26" spans="2:24" s="25" customFormat="1" ht="39.75" customHeight="1" x14ac:dyDescent="0.15">
      <c r="B26" s="673" t="s">
        <v>295</v>
      </c>
      <c r="C26" s="673"/>
      <c r="D26" s="673"/>
      <c r="E26" s="674" t="s">
        <v>1144</v>
      </c>
      <c r="F26" s="675"/>
      <c r="G26" s="675"/>
      <c r="H26" s="675"/>
      <c r="I26" s="675"/>
      <c r="J26" s="675"/>
      <c r="K26" s="675"/>
      <c r="L26" s="676"/>
      <c r="M26" s="673" t="s">
        <v>295</v>
      </c>
      <c r="N26" s="673"/>
      <c r="O26" s="673"/>
      <c r="P26" s="674" t="s">
        <v>859</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97C6F42C-2D4E-4B81-870A-F9C9E1CBF29A}"/>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0DA65ED-78B7-4395-9E2B-20A0C81559BD}">
          <x14:formula1>
            <xm:f>'(参考)リスト'!$F$16:$F$21</xm:f>
          </x14:formula1>
          <xm:sqref>P11:P12 E22:E23 E11:E12 P22:P23</xm:sqref>
        </x14:dataValidation>
        <x14:dataValidation type="list" allowBlank="1" showInputMessage="1" showErrorMessage="1" xr:uid="{2E4672B7-2017-487C-82B9-65485AE7F273}">
          <x14:formula1>
            <xm:f>'(参考)リスト'!$D$16:$D$18</xm:f>
          </x14:formula1>
          <xm:sqref>E10 E21 P10 P21</xm:sqref>
        </x14:dataValidation>
        <x14:dataValidation type="list" allowBlank="1" showInputMessage="1" showErrorMessage="1" xr:uid="{92F09300-AA41-451B-A169-7D7AABF249AB}">
          <x14:formula1>
            <xm:f>'(参考)リスト'!$E$16:$E$27</xm:f>
          </x14:formula1>
          <xm:sqref>E9 E20 P9 P20</xm:sqref>
        </x14:dataValidation>
        <x14:dataValidation type="list" allowBlank="1" showInputMessage="1" showErrorMessage="1" xr:uid="{77A8AC2A-3238-4D8A-99DD-AECEBE8FD308}">
          <x14:formula1>
            <xm:f>'(参考)リスト'!$B$16:$B$21</xm:f>
          </x14:formula1>
          <xm:sqref>E7 E18 P7 P18</xm:sqref>
        </x14:dataValidation>
        <x14:dataValidation type="list" allowBlank="1" showInputMessage="1" showErrorMessage="1" xr:uid="{2E8BBCA4-9557-49F2-8B1D-0B0735FAC49E}">
          <x14:formula1>
            <xm:f>'(参考)リスト'!$C$16:$C$47</xm:f>
          </x14:formula1>
          <xm:sqref>E8 P8 P19 E19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076DC-9E9F-4DC2-B24F-3DB6DFF615BF}">
  <sheetPr codeName="Sheet31">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699</v>
      </c>
      <c r="F5" s="700"/>
      <c r="G5" s="701"/>
      <c r="H5" s="701"/>
      <c r="I5" s="701"/>
      <c r="J5" s="701"/>
      <c r="K5" s="701"/>
      <c r="L5" s="702"/>
      <c r="M5" s="696" t="s">
        <v>285</v>
      </c>
      <c r="N5" s="712" t="s">
        <v>286</v>
      </c>
      <c r="O5" s="713"/>
      <c r="P5" s="236" t="s">
        <v>714</v>
      </c>
      <c r="Q5" s="703"/>
      <c r="R5" s="704"/>
      <c r="S5" s="704"/>
      <c r="T5" s="704"/>
      <c r="U5" s="704"/>
      <c r="V5" s="704"/>
      <c r="W5" s="705"/>
    </row>
    <row r="6" spans="2:23" s="25" customFormat="1" ht="25.5" customHeight="1" x14ac:dyDescent="0.15">
      <c r="B6" s="698"/>
      <c r="C6" s="712" t="s">
        <v>287</v>
      </c>
      <c r="D6" s="713"/>
      <c r="E6" s="237">
        <v>3</v>
      </c>
      <c r="F6" s="703"/>
      <c r="G6" s="704"/>
      <c r="H6" s="704"/>
      <c r="I6" s="704"/>
      <c r="J6" s="704"/>
      <c r="K6" s="704"/>
      <c r="L6" s="705"/>
      <c r="M6" s="698"/>
      <c r="N6" s="712" t="s">
        <v>287</v>
      </c>
      <c r="O6" s="713"/>
      <c r="P6" s="237">
        <v>1</v>
      </c>
      <c r="Q6" s="703"/>
      <c r="R6" s="704"/>
      <c r="S6" s="704"/>
      <c r="T6" s="704"/>
      <c r="U6" s="704"/>
      <c r="V6" s="704"/>
      <c r="W6" s="705"/>
    </row>
    <row r="7" spans="2:23" s="25" customFormat="1" ht="25.5" customHeight="1" x14ac:dyDescent="0.15">
      <c r="B7" s="696" t="s">
        <v>288</v>
      </c>
      <c r="C7" s="712" t="s">
        <v>236</v>
      </c>
      <c r="D7" s="713"/>
      <c r="E7" s="237" t="s">
        <v>700</v>
      </c>
      <c r="F7" s="703"/>
      <c r="G7" s="704"/>
      <c r="H7" s="704"/>
      <c r="I7" s="704"/>
      <c r="J7" s="704"/>
      <c r="K7" s="704"/>
      <c r="L7" s="705"/>
      <c r="M7" s="696" t="s">
        <v>288</v>
      </c>
      <c r="N7" s="712" t="s">
        <v>236</v>
      </c>
      <c r="O7" s="713"/>
      <c r="P7" s="237" t="s">
        <v>700</v>
      </c>
      <c r="Q7" s="703"/>
      <c r="R7" s="704"/>
      <c r="S7" s="704"/>
      <c r="T7" s="704"/>
      <c r="U7" s="704"/>
      <c r="V7" s="704"/>
      <c r="W7" s="705"/>
    </row>
    <row r="8" spans="2:23" s="25" customFormat="1" ht="25.5" customHeight="1" x14ac:dyDescent="0.15">
      <c r="B8" s="697"/>
      <c r="C8" s="712" t="s">
        <v>237</v>
      </c>
      <c r="D8" s="713"/>
      <c r="E8" s="236" t="s">
        <v>712</v>
      </c>
      <c r="F8" s="703"/>
      <c r="G8" s="704"/>
      <c r="H8" s="704"/>
      <c r="I8" s="704"/>
      <c r="J8" s="704"/>
      <c r="K8" s="704"/>
      <c r="L8" s="705"/>
      <c r="M8" s="697"/>
      <c r="N8" s="712" t="s">
        <v>237</v>
      </c>
      <c r="O8" s="713"/>
      <c r="P8" s="236" t="s">
        <v>701</v>
      </c>
      <c r="Q8" s="703"/>
      <c r="R8" s="704"/>
      <c r="S8" s="704"/>
      <c r="T8" s="704"/>
      <c r="U8" s="704"/>
      <c r="V8" s="704"/>
      <c r="W8" s="705"/>
    </row>
    <row r="9" spans="2:23" s="25" customFormat="1" ht="25.5" customHeight="1" x14ac:dyDescent="0.15">
      <c r="B9" s="714" t="s">
        <v>239</v>
      </c>
      <c r="C9" s="715"/>
      <c r="D9" s="716"/>
      <c r="E9" s="236" t="s">
        <v>689</v>
      </c>
      <c r="F9" s="703"/>
      <c r="G9" s="704"/>
      <c r="H9" s="704"/>
      <c r="I9" s="704"/>
      <c r="J9" s="704"/>
      <c r="K9" s="704"/>
      <c r="L9" s="705"/>
      <c r="M9" s="714" t="s">
        <v>239</v>
      </c>
      <c r="N9" s="715"/>
      <c r="O9" s="716"/>
      <c r="P9" s="236" t="s">
        <v>689</v>
      </c>
      <c r="Q9" s="703"/>
      <c r="R9" s="704"/>
      <c r="S9" s="704"/>
      <c r="T9" s="704"/>
      <c r="U9" s="704"/>
      <c r="V9" s="704"/>
      <c r="W9" s="705"/>
    </row>
    <row r="10" spans="2:23" s="25" customFormat="1" ht="25.5" customHeight="1" x14ac:dyDescent="0.15">
      <c r="B10" s="696" t="s">
        <v>289</v>
      </c>
      <c r="C10" s="714" t="s">
        <v>290</v>
      </c>
      <c r="D10" s="716"/>
      <c r="E10" s="237" t="s">
        <v>689</v>
      </c>
      <c r="F10" s="703"/>
      <c r="G10" s="704"/>
      <c r="H10" s="704"/>
      <c r="I10" s="704"/>
      <c r="J10" s="704"/>
      <c r="K10" s="704"/>
      <c r="L10" s="705"/>
      <c r="M10" s="696" t="s">
        <v>289</v>
      </c>
      <c r="N10" s="714" t="s">
        <v>290</v>
      </c>
      <c r="O10" s="716"/>
      <c r="P10" s="237" t="s">
        <v>689</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713</v>
      </c>
      <c r="F13" s="694"/>
      <c r="G13" s="695"/>
      <c r="H13" s="680" t="s">
        <v>292</v>
      </c>
      <c r="I13" s="680"/>
      <c r="J13" s="681" t="s">
        <v>691</v>
      </c>
      <c r="K13" s="681"/>
      <c r="L13" s="681"/>
      <c r="M13" s="680" t="s">
        <v>291</v>
      </c>
      <c r="N13" s="680"/>
      <c r="O13" s="680"/>
      <c r="P13" s="693" t="s">
        <v>715</v>
      </c>
      <c r="Q13" s="694"/>
      <c r="R13" s="695"/>
      <c r="S13" s="680" t="s">
        <v>292</v>
      </c>
      <c r="T13" s="680"/>
      <c r="U13" s="681" t="s">
        <v>691</v>
      </c>
      <c r="V13" s="681"/>
      <c r="W13" s="681"/>
    </row>
    <row r="14" spans="2:23" s="25" customFormat="1" ht="25.5" customHeight="1" x14ac:dyDescent="0.15">
      <c r="B14" s="682" t="s">
        <v>293</v>
      </c>
      <c r="C14" s="682"/>
      <c r="D14" s="682"/>
      <c r="E14" s="556" t="s">
        <v>695</v>
      </c>
      <c r="F14" s="556"/>
      <c r="G14" s="556"/>
      <c r="H14" s="684" t="s">
        <v>294</v>
      </c>
      <c r="I14" s="685"/>
      <c r="J14" s="709"/>
      <c r="K14" s="710"/>
      <c r="L14" s="711"/>
      <c r="M14" s="684" t="s">
        <v>293</v>
      </c>
      <c r="N14" s="685"/>
      <c r="O14" s="689"/>
      <c r="P14" s="690" t="s">
        <v>695</v>
      </c>
      <c r="Q14" s="683"/>
      <c r="R14" s="683"/>
      <c r="S14" s="691" t="s">
        <v>294</v>
      </c>
      <c r="T14" s="692"/>
      <c r="U14" s="686"/>
      <c r="V14" s="687"/>
      <c r="W14" s="688"/>
    </row>
    <row r="15" spans="2:23" s="25" customFormat="1" ht="39.75" customHeight="1" x14ac:dyDescent="0.15">
      <c r="B15" s="673" t="s">
        <v>295</v>
      </c>
      <c r="C15" s="673"/>
      <c r="D15" s="673"/>
      <c r="E15" s="674" t="s">
        <v>860</v>
      </c>
      <c r="F15" s="675"/>
      <c r="G15" s="675"/>
      <c r="H15" s="675"/>
      <c r="I15" s="675"/>
      <c r="J15" s="675"/>
      <c r="K15" s="675"/>
      <c r="L15" s="676"/>
      <c r="M15" s="673" t="s">
        <v>295</v>
      </c>
      <c r="N15" s="673"/>
      <c r="O15" s="673"/>
      <c r="P15" s="674" t="s">
        <v>861</v>
      </c>
      <c r="Q15" s="675"/>
      <c r="R15" s="675"/>
      <c r="S15" s="675"/>
      <c r="T15" s="675"/>
      <c r="U15" s="675"/>
      <c r="V15" s="675"/>
      <c r="W15" s="676"/>
    </row>
    <row r="16" spans="2:23" s="25" customFormat="1" ht="25.5" customHeight="1" x14ac:dyDescent="0.15">
      <c r="B16" s="699" t="s">
        <v>285</v>
      </c>
      <c r="C16" s="699" t="s">
        <v>286</v>
      </c>
      <c r="D16" s="699"/>
      <c r="E16" s="236" t="s">
        <v>714</v>
      </c>
      <c r="F16" s="700"/>
      <c r="G16" s="701"/>
      <c r="H16" s="701"/>
      <c r="I16" s="701"/>
      <c r="J16" s="701"/>
      <c r="K16" s="701"/>
      <c r="L16" s="702"/>
      <c r="M16" s="699" t="s">
        <v>285</v>
      </c>
      <c r="N16" s="699" t="s">
        <v>286</v>
      </c>
      <c r="O16" s="699"/>
      <c r="P16" s="236" t="s">
        <v>714</v>
      </c>
      <c r="Q16" s="703"/>
      <c r="R16" s="704"/>
      <c r="S16" s="704"/>
      <c r="T16" s="704"/>
      <c r="U16" s="704"/>
      <c r="V16" s="704"/>
      <c r="W16" s="705"/>
    </row>
    <row r="17" spans="2:24" s="25" customFormat="1" ht="25.5" customHeight="1" x14ac:dyDescent="0.15">
      <c r="B17" s="699"/>
      <c r="C17" s="699" t="s">
        <v>287</v>
      </c>
      <c r="D17" s="699"/>
      <c r="E17" s="237">
        <v>2</v>
      </c>
      <c r="F17" s="703"/>
      <c r="G17" s="704"/>
      <c r="H17" s="704"/>
      <c r="I17" s="704"/>
      <c r="J17" s="704"/>
      <c r="K17" s="704"/>
      <c r="L17" s="705"/>
      <c r="M17" s="699"/>
      <c r="N17" s="699" t="s">
        <v>287</v>
      </c>
      <c r="O17" s="699"/>
      <c r="P17" s="237">
        <v>3</v>
      </c>
      <c r="Q17" s="703"/>
      <c r="R17" s="704"/>
      <c r="S17" s="704"/>
      <c r="T17" s="704"/>
      <c r="U17" s="704"/>
      <c r="V17" s="704"/>
      <c r="W17" s="705"/>
    </row>
    <row r="18" spans="2:24" s="25" customFormat="1" ht="25.5" customHeight="1" x14ac:dyDescent="0.15">
      <c r="B18" s="699" t="s">
        <v>288</v>
      </c>
      <c r="C18" s="699" t="s">
        <v>236</v>
      </c>
      <c r="D18" s="699"/>
      <c r="E18" s="237" t="s">
        <v>700</v>
      </c>
      <c r="F18" s="703"/>
      <c r="G18" s="704"/>
      <c r="H18" s="704"/>
      <c r="I18" s="704"/>
      <c r="J18" s="704"/>
      <c r="K18" s="704"/>
      <c r="L18" s="705"/>
      <c r="M18" s="699" t="s">
        <v>288</v>
      </c>
      <c r="N18" s="699" t="s">
        <v>236</v>
      </c>
      <c r="O18" s="699"/>
      <c r="P18" s="237" t="s">
        <v>700</v>
      </c>
      <c r="Q18" s="703"/>
      <c r="R18" s="704"/>
      <c r="S18" s="704"/>
      <c r="T18" s="704"/>
      <c r="U18" s="704"/>
      <c r="V18" s="704"/>
      <c r="W18" s="705"/>
    </row>
    <row r="19" spans="2:24" s="25" customFormat="1" ht="25.5" customHeight="1" x14ac:dyDescent="0.15">
      <c r="B19" s="699"/>
      <c r="C19" s="699" t="s">
        <v>237</v>
      </c>
      <c r="D19" s="699"/>
      <c r="E19" s="236" t="s">
        <v>712</v>
      </c>
      <c r="F19" s="703"/>
      <c r="G19" s="704"/>
      <c r="H19" s="704"/>
      <c r="I19" s="704"/>
      <c r="J19" s="704"/>
      <c r="K19" s="704"/>
      <c r="L19" s="705"/>
      <c r="M19" s="699"/>
      <c r="N19" s="699" t="s">
        <v>237</v>
      </c>
      <c r="O19" s="699"/>
      <c r="P19" s="236" t="s">
        <v>712</v>
      </c>
      <c r="Q19" s="703"/>
      <c r="R19" s="704"/>
      <c r="S19" s="704"/>
      <c r="T19" s="704"/>
      <c r="U19" s="704"/>
      <c r="V19" s="704"/>
      <c r="W19" s="705"/>
    </row>
    <row r="20" spans="2:24" s="25" customFormat="1" ht="25.5" customHeight="1" x14ac:dyDescent="0.15">
      <c r="B20" s="673" t="s">
        <v>239</v>
      </c>
      <c r="C20" s="673"/>
      <c r="D20" s="673"/>
      <c r="E20" s="236" t="s">
        <v>689</v>
      </c>
      <c r="F20" s="703"/>
      <c r="G20" s="704"/>
      <c r="H20" s="704"/>
      <c r="I20" s="704"/>
      <c r="J20" s="704"/>
      <c r="K20" s="704"/>
      <c r="L20" s="705"/>
      <c r="M20" s="673" t="s">
        <v>239</v>
      </c>
      <c r="N20" s="673"/>
      <c r="O20" s="673"/>
      <c r="P20" s="236" t="s">
        <v>703</v>
      </c>
      <c r="Q20" s="703"/>
      <c r="R20" s="704"/>
      <c r="S20" s="704"/>
      <c r="T20" s="704"/>
      <c r="U20" s="704"/>
      <c r="V20" s="704"/>
      <c r="W20" s="705"/>
    </row>
    <row r="21" spans="2:24" s="25" customFormat="1" ht="25.5" customHeight="1" x14ac:dyDescent="0.15">
      <c r="B21" s="696" t="s">
        <v>289</v>
      </c>
      <c r="C21" s="673" t="s">
        <v>290</v>
      </c>
      <c r="D21" s="673"/>
      <c r="E21" s="237" t="s">
        <v>689</v>
      </c>
      <c r="F21" s="703"/>
      <c r="G21" s="704"/>
      <c r="H21" s="704"/>
      <c r="I21" s="704"/>
      <c r="J21" s="704"/>
      <c r="K21" s="704"/>
      <c r="L21" s="705"/>
      <c r="M21" s="696" t="s">
        <v>289</v>
      </c>
      <c r="N21" s="673" t="s">
        <v>290</v>
      </c>
      <c r="O21" s="673"/>
      <c r="P21" s="237" t="s">
        <v>702</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587</v>
      </c>
      <c r="F23" s="706"/>
      <c r="G23" s="707"/>
      <c r="H23" s="707"/>
      <c r="I23" s="707"/>
      <c r="J23" s="707"/>
      <c r="K23" s="707"/>
      <c r="L23" s="708"/>
      <c r="M23" s="698"/>
      <c r="N23" s="673" t="s">
        <v>249</v>
      </c>
      <c r="O23" s="673"/>
      <c r="P23" s="180" t="s">
        <v>524</v>
      </c>
      <c r="Q23" s="703"/>
      <c r="R23" s="704"/>
      <c r="S23" s="704"/>
      <c r="T23" s="704"/>
      <c r="U23" s="704"/>
      <c r="V23" s="704"/>
      <c r="W23" s="705"/>
    </row>
    <row r="24" spans="2:24" s="25" customFormat="1" ht="25.5" customHeight="1" x14ac:dyDescent="0.15">
      <c r="B24" s="680" t="s">
        <v>291</v>
      </c>
      <c r="C24" s="680"/>
      <c r="D24" s="680"/>
      <c r="E24" s="693" t="s">
        <v>1190</v>
      </c>
      <c r="F24" s="694"/>
      <c r="G24" s="695"/>
      <c r="H24" s="680" t="s">
        <v>292</v>
      </c>
      <c r="I24" s="680"/>
      <c r="J24" s="693" t="s">
        <v>691</v>
      </c>
      <c r="K24" s="694"/>
      <c r="L24" s="695"/>
      <c r="M24" s="680" t="s">
        <v>291</v>
      </c>
      <c r="N24" s="680"/>
      <c r="O24" s="680"/>
      <c r="P24" s="693" t="s">
        <v>691</v>
      </c>
      <c r="Q24" s="694"/>
      <c r="R24" s="695"/>
      <c r="S24" s="680" t="s">
        <v>292</v>
      </c>
      <c r="T24" s="680"/>
      <c r="U24" s="681" t="s">
        <v>717</v>
      </c>
      <c r="V24" s="681"/>
      <c r="W24" s="681"/>
    </row>
    <row r="25" spans="2:24" s="25" customFormat="1" ht="25.5" customHeight="1" x14ac:dyDescent="0.15">
      <c r="B25" s="682" t="s">
        <v>293</v>
      </c>
      <c r="C25" s="682"/>
      <c r="D25" s="682"/>
      <c r="E25" s="683" t="s">
        <v>695</v>
      </c>
      <c r="F25" s="683"/>
      <c r="G25" s="683"/>
      <c r="H25" s="684" t="s">
        <v>294</v>
      </c>
      <c r="I25" s="685"/>
      <c r="J25" s="686"/>
      <c r="K25" s="687"/>
      <c r="L25" s="688"/>
      <c r="M25" s="684" t="s">
        <v>293</v>
      </c>
      <c r="N25" s="685"/>
      <c r="O25" s="689"/>
      <c r="P25" s="690" t="s">
        <v>863</v>
      </c>
      <c r="Q25" s="683"/>
      <c r="R25" s="683"/>
      <c r="S25" s="691" t="s">
        <v>294</v>
      </c>
      <c r="T25" s="692"/>
      <c r="U25" s="686"/>
      <c r="V25" s="687"/>
      <c r="W25" s="688"/>
    </row>
    <row r="26" spans="2:24" s="25" customFormat="1" ht="39.75" customHeight="1" x14ac:dyDescent="0.15">
      <c r="B26" s="673" t="s">
        <v>295</v>
      </c>
      <c r="C26" s="673"/>
      <c r="D26" s="673"/>
      <c r="E26" s="674" t="s">
        <v>862</v>
      </c>
      <c r="F26" s="675"/>
      <c r="G26" s="675"/>
      <c r="H26" s="675"/>
      <c r="I26" s="675"/>
      <c r="J26" s="675"/>
      <c r="K26" s="675"/>
      <c r="L26" s="676"/>
      <c r="M26" s="673" t="s">
        <v>295</v>
      </c>
      <c r="N26" s="673"/>
      <c r="O26" s="673"/>
      <c r="P26" s="674" t="s">
        <v>864</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disablePrompts="1" count="1">
    <dataValidation allowBlank="1" showInputMessage="1" showErrorMessage="1" prompt="覆工スパン毎に連番を記入。_x000a_数値で入力する。" sqref="E6 E17 P17 P6" xr:uid="{BF9BE1FE-BB10-4349-8918-3A687D833FB1}"/>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disablePrompts="1" count="5">
        <x14:dataValidation type="list" allowBlank="1" showInputMessage="1" showErrorMessage="1" xr:uid="{50538951-F3B3-4FC9-B134-2D32DA856792}">
          <x14:formula1>
            <xm:f>'(参考)リスト'!$C$16:$C$47</xm:f>
          </x14:formula1>
          <xm:sqref>E8 P8 P19 E19</xm:sqref>
        </x14:dataValidation>
        <x14:dataValidation type="list" allowBlank="1" showInputMessage="1" showErrorMessage="1" xr:uid="{D1F847E1-DE5A-4145-98B5-ABF59A16B603}">
          <x14:formula1>
            <xm:f>'(参考)リスト'!$B$16:$B$21</xm:f>
          </x14:formula1>
          <xm:sqref>E7 E18 P7 P18</xm:sqref>
        </x14:dataValidation>
        <x14:dataValidation type="list" allowBlank="1" showInputMessage="1" showErrorMessage="1" xr:uid="{7C7E7027-B1A5-4BD1-88A7-DDC7D70DA24B}">
          <x14:formula1>
            <xm:f>'(参考)リスト'!$E$16:$E$27</xm:f>
          </x14:formula1>
          <xm:sqref>E9 E20 P9 P20</xm:sqref>
        </x14:dataValidation>
        <x14:dataValidation type="list" allowBlank="1" showInputMessage="1" showErrorMessage="1" xr:uid="{1B8607B8-5EFB-497B-8065-37CD2EFF941E}">
          <x14:formula1>
            <xm:f>'(参考)リスト'!$D$16:$D$18</xm:f>
          </x14:formula1>
          <xm:sqref>E10 E21 P10 P21</xm:sqref>
        </x14:dataValidation>
        <x14:dataValidation type="list" allowBlank="1" showInputMessage="1" showErrorMessage="1" xr:uid="{D28EDD17-12EE-4AE1-A791-6AFD9CE8080F}">
          <x14:formula1>
            <xm:f>'(参考)リスト'!$F$16:$F$21</xm:f>
          </x14:formula1>
          <xm:sqref>P22:P23 E11:E12 P11:P12 E22:E23</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D116D-3E5C-431D-A564-C137F8FE944C}">
  <sheetPr codeName="Sheet32">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714</v>
      </c>
      <c r="F5" s="700"/>
      <c r="G5" s="701"/>
      <c r="H5" s="701"/>
      <c r="I5" s="701"/>
      <c r="J5" s="701"/>
      <c r="K5" s="701"/>
      <c r="L5" s="702"/>
      <c r="M5" s="696" t="s">
        <v>285</v>
      </c>
      <c r="N5" s="712" t="s">
        <v>286</v>
      </c>
      <c r="O5" s="713"/>
      <c r="P5" s="236" t="s">
        <v>714</v>
      </c>
      <c r="Q5" s="703"/>
      <c r="R5" s="704"/>
      <c r="S5" s="704"/>
      <c r="T5" s="704"/>
      <c r="U5" s="704"/>
      <c r="V5" s="704"/>
      <c r="W5" s="705"/>
    </row>
    <row r="6" spans="2:23" s="25" customFormat="1" ht="25.5" customHeight="1" x14ac:dyDescent="0.15">
      <c r="B6" s="698"/>
      <c r="C6" s="712" t="s">
        <v>287</v>
      </c>
      <c r="D6" s="713"/>
      <c r="E6" s="237">
        <v>4</v>
      </c>
      <c r="F6" s="703"/>
      <c r="G6" s="704"/>
      <c r="H6" s="704"/>
      <c r="I6" s="704"/>
      <c r="J6" s="704"/>
      <c r="K6" s="704"/>
      <c r="L6" s="705"/>
      <c r="M6" s="698"/>
      <c r="N6" s="712" t="s">
        <v>287</v>
      </c>
      <c r="O6" s="713"/>
      <c r="P6" s="237">
        <v>5</v>
      </c>
      <c r="Q6" s="703"/>
      <c r="R6" s="704"/>
      <c r="S6" s="704"/>
      <c r="T6" s="704"/>
      <c r="U6" s="704"/>
      <c r="V6" s="704"/>
      <c r="W6" s="705"/>
    </row>
    <row r="7" spans="2:23" s="25" customFormat="1" ht="25.5" customHeight="1" x14ac:dyDescent="0.15">
      <c r="B7" s="696" t="s">
        <v>288</v>
      </c>
      <c r="C7" s="712" t="s">
        <v>236</v>
      </c>
      <c r="D7" s="713"/>
      <c r="E7" s="237" t="s">
        <v>700</v>
      </c>
      <c r="F7" s="703"/>
      <c r="G7" s="704"/>
      <c r="H7" s="704"/>
      <c r="I7" s="704"/>
      <c r="J7" s="704"/>
      <c r="K7" s="704"/>
      <c r="L7" s="705"/>
      <c r="M7" s="696" t="s">
        <v>288</v>
      </c>
      <c r="N7" s="712" t="s">
        <v>236</v>
      </c>
      <c r="O7" s="713"/>
      <c r="P7" s="237" t="s">
        <v>700</v>
      </c>
      <c r="Q7" s="703"/>
      <c r="R7" s="704"/>
      <c r="S7" s="704"/>
      <c r="T7" s="704"/>
      <c r="U7" s="704"/>
      <c r="V7" s="704"/>
      <c r="W7" s="705"/>
    </row>
    <row r="8" spans="2:23" s="25" customFormat="1" ht="25.5" customHeight="1" x14ac:dyDescent="0.15">
      <c r="B8" s="697"/>
      <c r="C8" s="712" t="s">
        <v>237</v>
      </c>
      <c r="D8" s="713"/>
      <c r="E8" s="236" t="s">
        <v>712</v>
      </c>
      <c r="F8" s="703"/>
      <c r="G8" s="704"/>
      <c r="H8" s="704"/>
      <c r="I8" s="704"/>
      <c r="J8" s="704"/>
      <c r="K8" s="704"/>
      <c r="L8" s="705"/>
      <c r="M8" s="697"/>
      <c r="N8" s="712" t="s">
        <v>237</v>
      </c>
      <c r="O8" s="713"/>
      <c r="P8" s="236" t="s">
        <v>712</v>
      </c>
      <c r="Q8" s="703"/>
      <c r="R8" s="704"/>
      <c r="S8" s="704"/>
      <c r="T8" s="704"/>
      <c r="U8" s="704"/>
      <c r="V8" s="704"/>
      <c r="W8" s="705"/>
    </row>
    <row r="9" spans="2:23" s="25" customFormat="1" ht="25.5" customHeight="1" x14ac:dyDescent="0.15">
      <c r="B9" s="714" t="s">
        <v>239</v>
      </c>
      <c r="C9" s="715"/>
      <c r="D9" s="716"/>
      <c r="E9" s="236" t="s">
        <v>703</v>
      </c>
      <c r="F9" s="703"/>
      <c r="G9" s="704"/>
      <c r="H9" s="704"/>
      <c r="I9" s="704"/>
      <c r="J9" s="704"/>
      <c r="K9" s="704"/>
      <c r="L9" s="705"/>
      <c r="M9" s="714" t="s">
        <v>239</v>
      </c>
      <c r="N9" s="715"/>
      <c r="O9" s="716"/>
      <c r="P9" s="236" t="s">
        <v>703</v>
      </c>
      <c r="Q9" s="703"/>
      <c r="R9" s="704"/>
      <c r="S9" s="704"/>
      <c r="T9" s="704"/>
      <c r="U9" s="704"/>
      <c r="V9" s="704"/>
      <c r="W9" s="705"/>
    </row>
    <row r="10" spans="2:23" s="25" customFormat="1" ht="25.5" customHeight="1" x14ac:dyDescent="0.15">
      <c r="B10" s="696" t="s">
        <v>289</v>
      </c>
      <c r="C10" s="714" t="s">
        <v>290</v>
      </c>
      <c r="D10" s="716"/>
      <c r="E10" s="237" t="s">
        <v>702</v>
      </c>
      <c r="F10" s="703"/>
      <c r="G10" s="704"/>
      <c r="H10" s="704"/>
      <c r="I10" s="704"/>
      <c r="J10" s="704"/>
      <c r="K10" s="704"/>
      <c r="L10" s="705"/>
      <c r="M10" s="696" t="s">
        <v>289</v>
      </c>
      <c r="N10" s="714" t="s">
        <v>290</v>
      </c>
      <c r="O10" s="716"/>
      <c r="P10" s="237" t="s">
        <v>702</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720</v>
      </c>
      <c r="F13" s="694"/>
      <c r="G13" s="695"/>
      <c r="H13" s="680" t="s">
        <v>292</v>
      </c>
      <c r="I13" s="680"/>
      <c r="J13" s="681" t="s">
        <v>720</v>
      </c>
      <c r="K13" s="681"/>
      <c r="L13" s="681"/>
      <c r="M13" s="680" t="s">
        <v>291</v>
      </c>
      <c r="N13" s="680"/>
      <c r="O13" s="680"/>
      <c r="P13" s="693" t="s">
        <v>721</v>
      </c>
      <c r="Q13" s="694"/>
      <c r="R13" s="695"/>
      <c r="S13" s="680" t="s">
        <v>292</v>
      </c>
      <c r="T13" s="680"/>
      <c r="U13" s="681" t="s">
        <v>691</v>
      </c>
      <c r="V13" s="681"/>
      <c r="W13" s="681"/>
    </row>
    <row r="14" spans="2:23" s="25" customFormat="1" ht="25.5" customHeight="1" x14ac:dyDescent="0.15">
      <c r="B14" s="682" t="s">
        <v>293</v>
      </c>
      <c r="C14" s="682"/>
      <c r="D14" s="682"/>
      <c r="E14" s="556" t="s">
        <v>695</v>
      </c>
      <c r="F14" s="556"/>
      <c r="G14" s="556"/>
      <c r="H14" s="684" t="s">
        <v>294</v>
      </c>
      <c r="I14" s="685"/>
      <c r="J14" s="709"/>
      <c r="K14" s="710"/>
      <c r="L14" s="711"/>
      <c r="M14" s="684" t="s">
        <v>293</v>
      </c>
      <c r="N14" s="685"/>
      <c r="O14" s="689"/>
      <c r="P14" s="690" t="s">
        <v>695</v>
      </c>
      <c r="Q14" s="683"/>
      <c r="R14" s="683"/>
      <c r="S14" s="691" t="s">
        <v>294</v>
      </c>
      <c r="T14" s="692"/>
      <c r="U14" s="686"/>
      <c r="V14" s="687"/>
      <c r="W14" s="688"/>
    </row>
    <row r="15" spans="2:23" s="25" customFormat="1" ht="39.75" customHeight="1" x14ac:dyDescent="0.15">
      <c r="B15" s="673" t="s">
        <v>295</v>
      </c>
      <c r="C15" s="673"/>
      <c r="D15" s="673"/>
      <c r="E15" s="674" t="s">
        <v>865</v>
      </c>
      <c r="F15" s="675"/>
      <c r="G15" s="675"/>
      <c r="H15" s="675"/>
      <c r="I15" s="675"/>
      <c r="J15" s="675"/>
      <c r="K15" s="675"/>
      <c r="L15" s="676"/>
      <c r="M15" s="673" t="s">
        <v>295</v>
      </c>
      <c r="N15" s="673"/>
      <c r="O15" s="673"/>
      <c r="P15" s="674" t="s">
        <v>866</v>
      </c>
      <c r="Q15" s="675"/>
      <c r="R15" s="675"/>
      <c r="S15" s="675"/>
      <c r="T15" s="675"/>
      <c r="U15" s="675"/>
      <c r="V15" s="675"/>
      <c r="W15" s="676"/>
    </row>
    <row r="16" spans="2:23" s="25" customFormat="1" ht="25.5" customHeight="1" x14ac:dyDescent="0.15">
      <c r="B16" s="699" t="s">
        <v>285</v>
      </c>
      <c r="C16" s="699" t="s">
        <v>286</v>
      </c>
      <c r="D16" s="699"/>
      <c r="E16" s="236" t="s">
        <v>722</v>
      </c>
      <c r="F16" s="700"/>
      <c r="G16" s="701"/>
      <c r="H16" s="701"/>
      <c r="I16" s="701"/>
      <c r="J16" s="701"/>
      <c r="K16" s="701"/>
      <c r="L16" s="702"/>
      <c r="M16" s="699" t="s">
        <v>285</v>
      </c>
      <c r="N16" s="699" t="s">
        <v>286</v>
      </c>
      <c r="O16" s="699"/>
      <c r="P16" s="236" t="s">
        <v>722</v>
      </c>
      <c r="Q16" s="703"/>
      <c r="R16" s="704"/>
      <c r="S16" s="704"/>
      <c r="T16" s="704"/>
      <c r="U16" s="704"/>
      <c r="V16" s="704"/>
      <c r="W16" s="705"/>
    </row>
    <row r="17" spans="2:24" s="25" customFormat="1" ht="25.5" customHeight="1" x14ac:dyDescent="0.15">
      <c r="B17" s="699"/>
      <c r="C17" s="699" t="s">
        <v>287</v>
      </c>
      <c r="D17" s="699"/>
      <c r="E17" s="237">
        <v>1</v>
      </c>
      <c r="F17" s="703"/>
      <c r="G17" s="704"/>
      <c r="H17" s="704"/>
      <c r="I17" s="704"/>
      <c r="J17" s="704"/>
      <c r="K17" s="704"/>
      <c r="L17" s="705"/>
      <c r="M17" s="699"/>
      <c r="N17" s="699" t="s">
        <v>287</v>
      </c>
      <c r="O17" s="699"/>
      <c r="P17" s="237">
        <v>2</v>
      </c>
      <c r="Q17" s="703"/>
      <c r="R17" s="704"/>
      <c r="S17" s="704"/>
      <c r="T17" s="704"/>
      <c r="U17" s="704"/>
      <c r="V17" s="704"/>
      <c r="W17" s="705"/>
    </row>
    <row r="18" spans="2:24" s="25" customFormat="1" ht="25.5" customHeight="1" x14ac:dyDescent="0.15">
      <c r="B18" s="699" t="s">
        <v>288</v>
      </c>
      <c r="C18" s="699" t="s">
        <v>236</v>
      </c>
      <c r="D18" s="699"/>
      <c r="E18" s="237" t="s">
        <v>700</v>
      </c>
      <c r="F18" s="703"/>
      <c r="G18" s="704"/>
      <c r="H18" s="704"/>
      <c r="I18" s="704"/>
      <c r="J18" s="704"/>
      <c r="K18" s="704"/>
      <c r="L18" s="705"/>
      <c r="M18" s="699" t="s">
        <v>288</v>
      </c>
      <c r="N18" s="699" t="s">
        <v>236</v>
      </c>
      <c r="O18" s="699"/>
      <c r="P18" s="237" t="s">
        <v>700</v>
      </c>
      <c r="Q18" s="703"/>
      <c r="R18" s="704"/>
      <c r="S18" s="704"/>
      <c r="T18" s="704"/>
      <c r="U18" s="704"/>
      <c r="V18" s="704"/>
      <c r="W18" s="705"/>
    </row>
    <row r="19" spans="2:24" s="25" customFormat="1" ht="25.5" customHeight="1" x14ac:dyDescent="0.15">
      <c r="B19" s="699"/>
      <c r="C19" s="699" t="s">
        <v>237</v>
      </c>
      <c r="D19" s="699"/>
      <c r="E19" s="236" t="s">
        <v>701</v>
      </c>
      <c r="F19" s="703"/>
      <c r="G19" s="704"/>
      <c r="H19" s="704"/>
      <c r="I19" s="704"/>
      <c r="J19" s="704"/>
      <c r="K19" s="704"/>
      <c r="L19" s="705"/>
      <c r="M19" s="699"/>
      <c r="N19" s="699" t="s">
        <v>237</v>
      </c>
      <c r="O19" s="699"/>
      <c r="P19" s="236" t="s">
        <v>701</v>
      </c>
      <c r="Q19" s="703"/>
      <c r="R19" s="704"/>
      <c r="S19" s="704"/>
      <c r="T19" s="704"/>
      <c r="U19" s="704"/>
      <c r="V19" s="704"/>
      <c r="W19" s="705"/>
    </row>
    <row r="20" spans="2:24" s="25" customFormat="1" ht="25.5" customHeight="1" x14ac:dyDescent="0.15">
      <c r="B20" s="673" t="s">
        <v>239</v>
      </c>
      <c r="C20" s="673"/>
      <c r="D20" s="673"/>
      <c r="E20" s="236" t="s">
        <v>689</v>
      </c>
      <c r="F20" s="703"/>
      <c r="G20" s="704"/>
      <c r="H20" s="704"/>
      <c r="I20" s="704"/>
      <c r="J20" s="704"/>
      <c r="K20" s="704"/>
      <c r="L20" s="705"/>
      <c r="M20" s="673" t="s">
        <v>239</v>
      </c>
      <c r="N20" s="673"/>
      <c r="O20" s="673"/>
      <c r="P20" s="236" t="s">
        <v>708</v>
      </c>
      <c r="Q20" s="703"/>
      <c r="R20" s="704"/>
      <c r="S20" s="704"/>
      <c r="T20" s="704"/>
      <c r="U20" s="704"/>
      <c r="V20" s="704"/>
      <c r="W20" s="705"/>
    </row>
    <row r="21" spans="2:24" s="25" customFormat="1" ht="25.5" customHeight="1" x14ac:dyDescent="0.15">
      <c r="B21" s="696" t="s">
        <v>289</v>
      </c>
      <c r="C21" s="673" t="s">
        <v>290</v>
      </c>
      <c r="D21" s="673"/>
      <c r="E21" s="237" t="s">
        <v>689</v>
      </c>
      <c r="F21" s="703"/>
      <c r="G21" s="704"/>
      <c r="H21" s="704"/>
      <c r="I21" s="704"/>
      <c r="J21" s="704"/>
      <c r="K21" s="704"/>
      <c r="L21" s="705"/>
      <c r="M21" s="696" t="s">
        <v>289</v>
      </c>
      <c r="N21" s="673" t="s">
        <v>290</v>
      </c>
      <c r="O21" s="673"/>
      <c r="P21" s="237" t="s">
        <v>702</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587</v>
      </c>
      <c r="F23" s="706"/>
      <c r="G23" s="707"/>
      <c r="H23" s="707"/>
      <c r="I23" s="707"/>
      <c r="J23" s="707"/>
      <c r="K23" s="707"/>
      <c r="L23" s="708"/>
      <c r="M23" s="698"/>
      <c r="N23" s="673" t="s">
        <v>249</v>
      </c>
      <c r="O23" s="673"/>
      <c r="P23" s="180" t="s">
        <v>587</v>
      </c>
      <c r="Q23" s="703"/>
      <c r="R23" s="704"/>
      <c r="S23" s="704"/>
      <c r="T23" s="704"/>
      <c r="U23" s="704"/>
      <c r="V23" s="704"/>
      <c r="W23" s="705"/>
    </row>
    <row r="24" spans="2:24" s="25" customFormat="1" ht="25.5" customHeight="1" x14ac:dyDescent="0.15">
      <c r="B24" s="680" t="s">
        <v>291</v>
      </c>
      <c r="C24" s="680"/>
      <c r="D24" s="680"/>
      <c r="E24" s="693" t="s">
        <v>723</v>
      </c>
      <c r="F24" s="694"/>
      <c r="G24" s="695"/>
      <c r="H24" s="680" t="s">
        <v>292</v>
      </c>
      <c r="I24" s="680"/>
      <c r="J24" s="693" t="s">
        <v>691</v>
      </c>
      <c r="K24" s="694"/>
      <c r="L24" s="695"/>
      <c r="M24" s="680" t="s">
        <v>291</v>
      </c>
      <c r="N24" s="680"/>
      <c r="O24" s="680"/>
      <c r="P24" s="693" t="s">
        <v>724</v>
      </c>
      <c r="Q24" s="694"/>
      <c r="R24" s="695"/>
      <c r="S24" s="680" t="s">
        <v>292</v>
      </c>
      <c r="T24" s="680"/>
      <c r="U24" s="681" t="s">
        <v>691</v>
      </c>
      <c r="V24" s="681"/>
      <c r="W24" s="681"/>
    </row>
    <row r="25" spans="2:24" s="25" customFormat="1" ht="25.5" customHeight="1" x14ac:dyDescent="0.15">
      <c r="B25" s="682" t="s">
        <v>293</v>
      </c>
      <c r="C25" s="682"/>
      <c r="D25" s="682"/>
      <c r="E25" s="683" t="s">
        <v>695</v>
      </c>
      <c r="F25" s="683"/>
      <c r="G25" s="683"/>
      <c r="H25" s="684" t="s">
        <v>294</v>
      </c>
      <c r="I25" s="685"/>
      <c r="J25" s="686"/>
      <c r="K25" s="687"/>
      <c r="L25" s="688"/>
      <c r="M25" s="684" t="s">
        <v>293</v>
      </c>
      <c r="N25" s="685"/>
      <c r="O25" s="689"/>
      <c r="P25" s="690" t="s">
        <v>695</v>
      </c>
      <c r="Q25" s="683"/>
      <c r="R25" s="683"/>
      <c r="S25" s="691" t="s">
        <v>294</v>
      </c>
      <c r="T25" s="692"/>
      <c r="U25" s="686"/>
      <c r="V25" s="687"/>
      <c r="W25" s="688"/>
    </row>
    <row r="26" spans="2:24" s="25" customFormat="1" ht="39.75" customHeight="1" x14ac:dyDescent="0.15">
      <c r="B26" s="673" t="s">
        <v>295</v>
      </c>
      <c r="C26" s="673"/>
      <c r="D26" s="673"/>
      <c r="E26" s="674" t="s">
        <v>867</v>
      </c>
      <c r="F26" s="675"/>
      <c r="G26" s="675"/>
      <c r="H26" s="675"/>
      <c r="I26" s="675"/>
      <c r="J26" s="675"/>
      <c r="K26" s="675"/>
      <c r="L26" s="676"/>
      <c r="M26" s="673" t="s">
        <v>295</v>
      </c>
      <c r="N26" s="673"/>
      <c r="O26" s="673"/>
      <c r="P26" s="674" t="s">
        <v>868</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937E2CF7-51E5-402C-AC98-F1E5E8485BE0}"/>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EE8AFBF-0DDF-4A42-B717-D3D1868EC7EC}">
          <x14:formula1>
            <xm:f>'(参考)リスト'!$C$16:$C$47</xm:f>
          </x14:formula1>
          <xm:sqref>E8 P8 P19 E19</xm:sqref>
        </x14:dataValidation>
        <x14:dataValidation type="list" allowBlank="1" showInputMessage="1" showErrorMessage="1" xr:uid="{FEC3BB58-4259-4C24-945C-9B9E34DB18EA}">
          <x14:formula1>
            <xm:f>'(参考)リスト'!$B$16:$B$21</xm:f>
          </x14:formula1>
          <xm:sqref>E7 E18 P7 P18</xm:sqref>
        </x14:dataValidation>
        <x14:dataValidation type="list" allowBlank="1" showInputMessage="1" showErrorMessage="1" xr:uid="{F60E5572-B368-438B-880D-138494E0A373}">
          <x14:formula1>
            <xm:f>'(参考)リスト'!$E$16:$E$27</xm:f>
          </x14:formula1>
          <xm:sqref>E9 E20 P9 P20</xm:sqref>
        </x14:dataValidation>
        <x14:dataValidation type="list" allowBlank="1" showInputMessage="1" showErrorMessage="1" xr:uid="{5A6EE224-7818-47AC-AB3B-B4B0FE31DB49}">
          <x14:formula1>
            <xm:f>'(参考)リスト'!$D$16:$D$18</xm:f>
          </x14:formula1>
          <xm:sqref>E10 E21 P10 P21</xm:sqref>
        </x14:dataValidation>
        <x14:dataValidation type="list" allowBlank="1" showInputMessage="1" showErrorMessage="1" xr:uid="{AC63B14F-98C2-4A1B-8CD4-4985E743F79E}">
          <x14:formula1>
            <xm:f>'(参考)リスト'!$F$16:$F$21</xm:f>
          </x14:formula1>
          <xm:sqref>P11:P12 E22:E23 E11:E12 P22:P23</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6F7F3-6CC1-4CB0-AAC6-E3D9A077328F}">
  <sheetPr codeName="Sheet33">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722</v>
      </c>
      <c r="F5" s="700"/>
      <c r="G5" s="701"/>
      <c r="H5" s="701"/>
      <c r="I5" s="701"/>
      <c r="J5" s="701"/>
      <c r="K5" s="701"/>
      <c r="L5" s="702"/>
      <c r="M5" s="696" t="s">
        <v>285</v>
      </c>
      <c r="N5" s="712" t="s">
        <v>286</v>
      </c>
      <c r="O5" s="713"/>
      <c r="P5" s="236" t="s">
        <v>726</v>
      </c>
      <c r="Q5" s="703"/>
      <c r="R5" s="704"/>
      <c r="S5" s="704"/>
      <c r="T5" s="704"/>
      <c r="U5" s="704"/>
      <c r="V5" s="704"/>
      <c r="W5" s="705"/>
    </row>
    <row r="6" spans="2:23" s="25" customFormat="1" ht="25.5" customHeight="1" x14ac:dyDescent="0.15">
      <c r="B6" s="698"/>
      <c r="C6" s="712" t="s">
        <v>287</v>
      </c>
      <c r="D6" s="713"/>
      <c r="E6" s="237">
        <v>3</v>
      </c>
      <c r="F6" s="703"/>
      <c r="G6" s="704"/>
      <c r="H6" s="704"/>
      <c r="I6" s="704"/>
      <c r="J6" s="704"/>
      <c r="K6" s="704"/>
      <c r="L6" s="705"/>
      <c r="M6" s="698"/>
      <c r="N6" s="712" t="s">
        <v>287</v>
      </c>
      <c r="O6" s="713"/>
      <c r="P6" s="237">
        <v>1</v>
      </c>
      <c r="Q6" s="703"/>
      <c r="R6" s="704"/>
      <c r="S6" s="704"/>
      <c r="T6" s="704"/>
      <c r="U6" s="704"/>
      <c r="V6" s="704"/>
      <c r="W6" s="705"/>
    </row>
    <row r="7" spans="2:23" s="25" customFormat="1" ht="25.5" customHeight="1" x14ac:dyDescent="0.15">
      <c r="B7" s="696" t="s">
        <v>288</v>
      </c>
      <c r="C7" s="712" t="s">
        <v>236</v>
      </c>
      <c r="D7" s="713"/>
      <c r="E7" s="237" t="s">
        <v>700</v>
      </c>
      <c r="F7" s="703"/>
      <c r="G7" s="704"/>
      <c r="H7" s="704"/>
      <c r="I7" s="704"/>
      <c r="J7" s="704"/>
      <c r="K7" s="704"/>
      <c r="L7" s="705"/>
      <c r="M7" s="696" t="s">
        <v>288</v>
      </c>
      <c r="N7" s="712" t="s">
        <v>236</v>
      </c>
      <c r="O7" s="713"/>
      <c r="P7" s="237" t="s">
        <v>700</v>
      </c>
      <c r="Q7" s="703"/>
      <c r="R7" s="704"/>
      <c r="S7" s="704"/>
      <c r="T7" s="704"/>
      <c r="U7" s="704"/>
      <c r="V7" s="704"/>
      <c r="W7" s="705"/>
    </row>
    <row r="8" spans="2:23" s="25" customFormat="1" ht="25.5" customHeight="1" x14ac:dyDescent="0.15">
      <c r="B8" s="697"/>
      <c r="C8" s="712" t="s">
        <v>237</v>
      </c>
      <c r="D8" s="713"/>
      <c r="E8" s="236" t="s">
        <v>712</v>
      </c>
      <c r="F8" s="703"/>
      <c r="G8" s="704"/>
      <c r="H8" s="704"/>
      <c r="I8" s="704"/>
      <c r="J8" s="704"/>
      <c r="K8" s="704"/>
      <c r="L8" s="705"/>
      <c r="M8" s="697"/>
      <c r="N8" s="712" t="s">
        <v>237</v>
      </c>
      <c r="O8" s="713"/>
      <c r="P8" s="236" t="s">
        <v>701</v>
      </c>
      <c r="Q8" s="703"/>
      <c r="R8" s="704"/>
      <c r="S8" s="704"/>
      <c r="T8" s="704"/>
      <c r="U8" s="704"/>
      <c r="V8" s="704"/>
      <c r="W8" s="705"/>
    </row>
    <row r="9" spans="2:23" s="25" customFormat="1" ht="25.5" customHeight="1" x14ac:dyDescent="0.15">
      <c r="B9" s="714" t="s">
        <v>239</v>
      </c>
      <c r="C9" s="715"/>
      <c r="D9" s="716"/>
      <c r="E9" s="236" t="s">
        <v>689</v>
      </c>
      <c r="F9" s="703"/>
      <c r="G9" s="704"/>
      <c r="H9" s="704"/>
      <c r="I9" s="704"/>
      <c r="J9" s="704"/>
      <c r="K9" s="704"/>
      <c r="L9" s="705"/>
      <c r="M9" s="714" t="s">
        <v>239</v>
      </c>
      <c r="N9" s="715"/>
      <c r="O9" s="716"/>
      <c r="P9" s="236" t="s">
        <v>689</v>
      </c>
      <c r="Q9" s="703"/>
      <c r="R9" s="704"/>
      <c r="S9" s="704"/>
      <c r="T9" s="704"/>
      <c r="U9" s="704"/>
      <c r="V9" s="704"/>
      <c r="W9" s="705"/>
    </row>
    <row r="10" spans="2:23" s="25" customFormat="1" ht="25.5" customHeight="1" x14ac:dyDescent="0.15">
      <c r="B10" s="696" t="s">
        <v>289</v>
      </c>
      <c r="C10" s="714" t="s">
        <v>290</v>
      </c>
      <c r="D10" s="716"/>
      <c r="E10" s="237" t="s">
        <v>689</v>
      </c>
      <c r="F10" s="703"/>
      <c r="G10" s="704"/>
      <c r="H10" s="704"/>
      <c r="I10" s="704"/>
      <c r="J10" s="704"/>
      <c r="K10" s="704"/>
      <c r="L10" s="705"/>
      <c r="M10" s="696" t="s">
        <v>289</v>
      </c>
      <c r="N10" s="714" t="s">
        <v>290</v>
      </c>
      <c r="O10" s="716"/>
      <c r="P10" s="237" t="s">
        <v>689</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725</v>
      </c>
      <c r="F13" s="694"/>
      <c r="G13" s="695"/>
      <c r="H13" s="680" t="s">
        <v>292</v>
      </c>
      <c r="I13" s="680"/>
      <c r="J13" s="681" t="s">
        <v>691</v>
      </c>
      <c r="K13" s="681"/>
      <c r="L13" s="681"/>
      <c r="M13" s="680" t="s">
        <v>291</v>
      </c>
      <c r="N13" s="680"/>
      <c r="O13" s="680"/>
      <c r="P13" s="693" t="s">
        <v>723</v>
      </c>
      <c r="Q13" s="694"/>
      <c r="R13" s="695"/>
      <c r="S13" s="680" t="s">
        <v>292</v>
      </c>
      <c r="T13" s="680"/>
      <c r="U13" s="681" t="s">
        <v>691</v>
      </c>
      <c r="V13" s="681"/>
      <c r="W13" s="681"/>
    </row>
    <row r="14" spans="2:23" s="25" customFormat="1" ht="25.5" customHeight="1" x14ac:dyDescent="0.15">
      <c r="B14" s="682" t="s">
        <v>293</v>
      </c>
      <c r="C14" s="682"/>
      <c r="D14" s="682"/>
      <c r="E14" s="556" t="s">
        <v>695</v>
      </c>
      <c r="F14" s="556"/>
      <c r="G14" s="556"/>
      <c r="H14" s="684" t="s">
        <v>294</v>
      </c>
      <c r="I14" s="685"/>
      <c r="J14" s="709"/>
      <c r="K14" s="710"/>
      <c r="L14" s="711"/>
      <c r="M14" s="684" t="s">
        <v>293</v>
      </c>
      <c r="N14" s="685"/>
      <c r="O14" s="689"/>
      <c r="P14" s="690" t="s">
        <v>695</v>
      </c>
      <c r="Q14" s="683"/>
      <c r="R14" s="683"/>
      <c r="S14" s="691" t="s">
        <v>294</v>
      </c>
      <c r="T14" s="692"/>
      <c r="U14" s="686"/>
      <c r="V14" s="687"/>
      <c r="W14" s="688"/>
    </row>
    <row r="15" spans="2:23" s="25" customFormat="1" ht="39.75" customHeight="1" x14ac:dyDescent="0.15">
      <c r="B15" s="673" t="s">
        <v>295</v>
      </c>
      <c r="C15" s="673"/>
      <c r="D15" s="673"/>
      <c r="E15" s="674" t="s">
        <v>1192</v>
      </c>
      <c r="F15" s="675"/>
      <c r="G15" s="675"/>
      <c r="H15" s="675"/>
      <c r="I15" s="675"/>
      <c r="J15" s="675"/>
      <c r="K15" s="675"/>
      <c r="L15" s="676"/>
      <c r="M15" s="673" t="s">
        <v>295</v>
      </c>
      <c r="N15" s="673"/>
      <c r="O15" s="673"/>
      <c r="P15" s="674" t="s">
        <v>867</v>
      </c>
      <c r="Q15" s="675"/>
      <c r="R15" s="675"/>
      <c r="S15" s="675"/>
      <c r="T15" s="675"/>
      <c r="U15" s="675"/>
      <c r="V15" s="675"/>
      <c r="W15" s="676"/>
    </row>
    <row r="16" spans="2:23" s="25" customFormat="1" ht="25.5" customHeight="1" x14ac:dyDescent="0.15">
      <c r="B16" s="699" t="s">
        <v>285</v>
      </c>
      <c r="C16" s="699" t="s">
        <v>286</v>
      </c>
      <c r="D16" s="699"/>
      <c r="E16" s="236" t="s">
        <v>726</v>
      </c>
      <c r="F16" s="700"/>
      <c r="G16" s="701"/>
      <c r="H16" s="701"/>
      <c r="I16" s="701"/>
      <c r="J16" s="701"/>
      <c r="K16" s="701"/>
      <c r="L16" s="702"/>
      <c r="M16" s="699" t="s">
        <v>285</v>
      </c>
      <c r="N16" s="699" t="s">
        <v>286</v>
      </c>
      <c r="O16" s="699"/>
      <c r="P16" s="236" t="s">
        <v>726</v>
      </c>
      <c r="Q16" s="703"/>
      <c r="R16" s="704"/>
      <c r="S16" s="704"/>
      <c r="T16" s="704"/>
      <c r="U16" s="704"/>
      <c r="V16" s="704"/>
      <c r="W16" s="705"/>
    </row>
    <row r="17" spans="2:24" s="25" customFormat="1" ht="25.5" customHeight="1" x14ac:dyDescent="0.15">
      <c r="B17" s="699"/>
      <c r="C17" s="699" t="s">
        <v>287</v>
      </c>
      <c r="D17" s="699"/>
      <c r="E17" s="237">
        <v>2</v>
      </c>
      <c r="F17" s="703"/>
      <c r="G17" s="704"/>
      <c r="H17" s="704"/>
      <c r="I17" s="704"/>
      <c r="J17" s="704"/>
      <c r="K17" s="704"/>
      <c r="L17" s="705"/>
      <c r="M17" s="699"/>
      <c r="N17" s="699" t="s">
        <v>287</v>
      </c>
      <c r="O17" s="699"/>
      <c r="P17" s="237">
        <v>3</v>
      </c>
      <c r="Q17" s="703"/>
      <c r="R17" s="704"/>
      <c r="S17" s="704"/>
      <c r="T17" s="704"/>
      <c r="U17" s="704"/>
      <c r="V17" s="704"/>
      <c r="W17" s="705"/>
    </row>
    <row r="18" spans="2:24" s="25" customFormat="1" ht="25.5" customHeight="1" x14ac:dyDescent="0.15">
      <c r="B18" s="699" t="s">
        <v>288</v>
      </c>
      <c r="C18" s="699" t="s">
        <v>236</v>
      </c>
      <c r="D18" s="699"/>
      <c r="E18" s="237" t="s">
        <v>700</v>
      </c>
      <c r="F18" s="703"/>
      <c r="G18" s="704"/>
      <c r="H18" s="704"/>
      <c r="I18" s="704"/>
      <c r="J18" s="704"/>
      <c r="K18" s="704"/>
      <c r="L18" s="705"/>
      <c r="M18" s="699" t="s">
        <v>288</v>
      </c>
      <c r="N18" s="699" t="s">
        <v>236</v>
      </c>
      <c r="O18" s="699"/>
      <c r="P18" s="237" t="s">
        <v>700</v>
      </c>
      <c r="Q18" s="703"/>
      <c r="R18" s="704"/>
      <c r="S18" s="704"/>
      <c r="T18" s="704"/>
      <c r="U18" s="704"/>
      <c r="V18" s="704"/>
      <c r="W18" s="705"/>
    </row>
    <row r="19" spans="2:24" s="25" customFormat="1" ht="25.5" customHeight="1" x14ac:dyDescent="0.15">
      <c r="B19" s="699"/>
      <c r="C19" s="699" t="s">
        <v>237</v>
      </c>
      <c r="D19" s="699"/>
      <c r="E19" s="236" t="s">
        <v>727</v>
      </c>
      <c r="F19" s="703"/>
      <c r="G19" s="704"/>
      <c r="H19" s="704"/>
      <c r="I19" s="704"/>
      <c r="J19" s="704"/>
      <c r="K19" s="704"/>
      <c r="L19" s="705"/>
      <c r="M19" s="699"/>
      <c r="N19" s="699" t="s">
        <v>237</v>
      </c>
      <c r="O19" s="699"/>
      <c r="P19" s="236" t="s">
        <v>728</v>
      </c>
      <c r="Q19" s="703"/>
      <c r="R19" s="704"/>
      <c r="S19" s="704"/>
      <c r="T19" s="704"/>
      <c r="U19" s="704"/>
      <c r="V19" s="704"/>
      <c r="W19" s="705"/>
    </row>
    <row r="20" spans="2:24" s="25" customFormat="1" ht="25.5" customHeight="1" x14ac:dyDescent="0.15">
      <c r="B20" s="673" t="s">
        <v>239</v>
      </c>
      <c r="C20" s="673"/>
      <c r="D20" s="673"/>
      <c r="E20" s="236" t="s">
        <v>689</v>
      </c>
      <c r="F20" s="703"/>
      <c r="G20" s="704"/>
      <c r="H20" s="704"/>
      <c r="I20" s="704"/>
      <c r="J20" s="704"/>
      <c r="K20" s="704"/>
      <c r="L20" s="705"/>
      <c r="M20" s="673" t="s">
        <v>239</v>
      </c>
      <c r="N20" s="673"/>
      <c r="O20" s="673"/>
      <c r="P20" s="236" t="s">
        <v>689</v>
      </c>
      <c r="Q20" s="703"/>
      <c r="R20" s="704"/>
      <c r="S20" s="704"/>
      <c r="T20" s="704"/>
      <c r="U20" s="704"/>
      <c r="V20" s="704"/>
      <c r="W20" s="705"/>
    </row>
    <row r="21" spans="2:24" s="25" customFormat="1" ht="25.5" customHeight="1" x14ac:dyDescent="0.15">
      <c r="B21" s="696" t="s">
        <v>289</v>
      </c>
      <c r="C21" s="673" t="s">
        <v>290</v>
      </c>
      <c r="D21" s="673"/>
      <c r="E21" s="237" t="s">
        <v>689</v>
      </c>
      <c r="F21" s="703"/>
      <c r="G21" s="704"/>
      <c r="H21" s="704"/>
      <c r="I21" s="704"/>
      <c r="J21" s="704"/>
      <c r="K21" s="704"/>
      <c r="L21" s="705"/>
      <c r="M21" s="696" t="s">
        <v>289</v>
      </c>
      <c r="N21" s="673" t="s">
        <v>290</v>
      </c>
      <c r="O21" s="673"/>
      <c r="P21" s="237" t="s">
        <v>689</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587</v>
      </c>
      <c r="F23" s="706"/>
      <c r="G23" s="707"/>
      <c r="H23" s="707"/>
      <c r="I23" s="707"/>
      <c r="J23" s="707"/>
      <c r="K23" s="707"/>
      <c r="L23" s="708"/>
      <c r="M23" s="698"/>
      <c r="N23" s="673" t="s">
        <v>249</v>
      </c>
      <c r="O23" s="673"/>
      <c r="P23" s="180" t="s">
        <v>587</v>
      </c>
      <c r="Q23" s="703"/>
      <c r="R23" s="704"/>
      <c r="S23" s="704"/>
      <c r="T23" s="704"/>
      <c r="U23" s="704"/>
      <c r="V23" s="704"/>
      <c r="W23" s="705"/>
    </row>
    <row r="24" spans="2:24" s="25" customFormat="1" ht="25.5" customHeight="1" x14ac:dyDescent="0.15">
      <c r="B24" s="680" t="s">
        <v>291</v>
      </c>
      <c r="C24" s="680"/>
      <c r="D24" s="680"/>
      <c r="E24" s="693" t="s">
        <v>1191</v>
      </c>
      <c r="F24" s="694"/>
      <c r="G24" s="695"/>
      <c r="H24" s="680" t="s">
        <v>292</v>
      </c>
      <c r="I24" s="680"/>
      <c r="J24" s="693" t="s">
        <v>691</v>
      </c>
      <c r="K24" s="694"/>
      <c r="L24" s="695"/>
      <c r="M24" s="680" t="s">
        <v>291</v>
      </c>
      <c r="N24" s="680"/>
      <c r="O24" s="680"/>
      <c r="P24" s="693" t="s">
        <v>729</v>
      </c>
      <c r="Q24" s="694"/>
      <c r="R24" s="695"/>
      <c r="S24" s="680" t="s">
        <v>292</v>
      </c>
      <c r="T24" s="680"/>
      <c r="U24" s="681" t="s">
        <v>691</v>
      </c>
      <c r="V24" s="681"/>
      <c r="W24" s="681"/>
    </row>
    <row r="25" spans="2:24" s="25" customFormat="1" ht="25.5" customHeight="1" x14ac:dyDescent="0.15">
      <c r="B25" s="682" t="s">
        <v>293</v>
      </c>
      <c r="C25" s="682"/>
      <c r="D25" s="682"/>
      <c r="E25" s="683" t="s">
        <v>695</v>
      </c>
      <c r="F25" s="683"/>
      <c r="G25" s="683"/>
      <c r="H25" s="684" t="s">
        <v>294</v>
      </c>
      <c r="I25" s="685"/>
      <c r="J25" s="686"/>
      <c r="K25" s="687"/>
      <c r="L25" s="688"/>
      <c r="M25" s="684" t="s">
        <v>293</v>
      </c>
      <c r="N25" s="685"/>
      <c r="O25" s="689"/>
      <c r="P25" s="690" t="s">
        <v>695</v>
      </c>
      <c r="Q25" s="683"/>
      <c r="R25" s="683"/>
      <c r="S25" s="691" t="s">
        <v>294</v>
      </c>
      <c r="T25" s="692"/>
      <c r="U25" s="686"/>
      <c r="V25" s="687"/>
      <c r="W25" s="688"/>
    </row>
    <row r="26" spans="2:24" s="25" customFormat="1" ht="39.75" customHeight="1" x14ac:dyDescent="0.15">
      <c r="B26" s="673" t="s">
        <v>295</v>
      </c>
      <c r="C26" s="673"/>
      <c r="D26" s="673"/>
      <c r="E26" s="674" t="s">
        <v>869</v>
      </c>
      <c r="F26" s="675"/>
      <c r="G26" s="675"/>
      <c r="H26" s="675"/>
      <c r="I26" s="675"/>
      <c r="J26" s="675"/>
      <c r="K26" s="675"/>
      <c r="L26" s="676"/>
      <c r="M26" s="673" t="s">
        <v>295</v>
      </c>
      <c r="N26" s="673"/>
      <c r="O26" s="673"/>
      <c r="P26" s="674" t="s">
        <v>870</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BA7CEB28-2A16-4094-85F7-8FE456244883}"/>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103F406-3B98-4C6F-A75F-7D3769EECE01}">
          <x14:formula1>
            <xm:f>'(参考)リスト'!$C$16:$C$47</xm:f>
          </x14:formula1>
          <xm:sqref>E8 P8 P19 E19</xm:sqref>
        </x14:dataValidation>
        <x14:dataValidation type="list" allowBlank="1" showInputMessage="1" showErrorMessage="1" xr:uid="{8D2F1B8B-E216-4678-A452-4496271DF9C8}">
          <x14:formula1>
            <xm:f>'(参考)リスト'!$B$16:$B$21</xm:f>
          </x14:formula1>
          <xm:sqref>E7 E18 P7 P18</xm:sqref>
        </x14:dataValidation>
        <x14:dataValidation type="list" allowBlank="1" showInputMessage="1" showErrorMessage="1" xr:uid="{FD43EF59-05E5-4BF7-AA4E-B4789AE24E48}">
          <x14:formula1>
            <xm:f>'(参考)リスト'!$E$16:$E$27</xm:f>
          </x14:formula1>
          <xm:sqref>E9 E20 P9 P20</xm:sqref>
        </x14:dataValidation>
        <x14:dataValidation type="list" allowBlank="1" showInputMessage="1" showErrorMessage="1" xr:uid="{0BCF7332-CDDD-4221-8104-C80A5DA6296D}">
          <x14:formula1>
            <xm:f>'(参考)リスト'!$D$16:$D$18</xm:f>
          </x14:formula1>
          <xm:sqref>E10 E21 P10 P21</xm:sqref>
        </x14:dataValidation>
        <x14:dataValidation type="list" allowBlank="1" showInputMessage="1" showErrorMessage="1" xr:uid="{2DE82592-97C8-47F2-94AB-20CA449DA448}">
          <x14:formula1>
            <xm:f>'(参考)リスト'!$F$16:$F$21</xm:f>
          </x14:formula1>
          <xm:sqref>E11:E12 P11:P12 P22:P23 E22:E23</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CB8A2-05E2-461E-9983-FEAF3D61564D}">
  <sheetPr codeName="Sheet34">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726</v>
      </c>
      <c r="F5" s="700"/>
      <c r="G5" s="701"/>
      <c r="H5" s="701"/>
      <c r="I5" s="701"/>
      <c r="J5" s="701"/>
      <c r="K5" s="701"/>
      <c r="L5" s="702"/>
      <c r="M5" s="696" t="s">
        <v>285</v>
      </c>
      <c r="N5" s="712" t="s">
        <v>286</v>
      </c>
      <c r="O5" s="713"/>
      <c r="P5" s="236" t="s">
        <v>726</v>
      </c>
      <c r="Q5" s="703"/>
      <c r="R5" s="704"/>
      <c r="S5" s="704"/>
      <c r="T5" s="704"/>
      <c r="U5" s="704"/>
      <c r="V5" s="704"/>
      <c r="W5" s="705"/>
    </row>
    <row r="6" spans="2:23" s="25" customFormat="1" ht="25.5" customHeight="1" x14ac:dyDescent="0.15">
      <c r="B6" s="698"/>
      <c r="C6" s="712" t="s">
        <v>287</v>
      </c>
      <c r="D6" s="713"/>
      <c r="E6" s="237">
        <v>4</v>
      </c>
      <c r="F6" s="703"/>
      <c r="G6" s="704"/>
      <c r="H6" s="704"/>
      <c r="I6" s="704"/>
      <c r="J6" s="704"/>
      <c r="K6" s="704"/>
      <c r="L6" s="705"/>
      <c r="M6" s="698"/>
      <c r="N6" s="712" t="s">
        <v>287</v>
      </c>
      <c r="O6" s="713"/>
      <c r="P6" s="237">
        <v>5</v>
      </c>
      <c r="Q6" s="703"/>
      <c r="R6" s="704"/>
      <c r="S6" s="704"/>
      <c r="T6" s="704"/>
      <c r="U6" s="704"/>
      <c r="V6" s="704"/>
      <c r="W6" s="705"/>
    </row>
    <row r="7" spans="2:23" s="25" customFormat="1" ht="25.5" customHeight="1" x14ac:dyDescent="0.15">
      <c r="B7" s="696" t="s">
        <v>288</v>
      </c>
      <c r="C7" s="712" t="s">
        <v>236</v>
      </c>
      <c r="D7" s="713"/>
      <c r="E7" s="237" t="s">
        <v>700</v>
      </c>
      <c r="F7" s="703"/>
      <c r="G7" s="704"/>
      <c r="H7" s="704"/>
      <c r="I7" s="704"/>
      <c r="J7" s="704"/>
      <c r="K7" s="704"/>
      <c r="L7" s="705"/>
      <c r="M7" s="696" t="s">
        <v>288</v>
      </c>
      <c r="N7" s="712" t="s">
        <v>236</v>
      </c>
      <c r="O7" s="713"/>
      <c r="P7" s="237" t="s">
        <v>700</v>
      </c>
      <c r="Q7" s="703"/>
      <c r="R7" s="704"/>
      <c r="S7" s="704"/>
      <c r="T7" s="704"/>
      <c r="U7" s="704"/>
      <c r="V7" s="704"/>
      <c r="W7" s="705"/>
    </row>
    <row r="8" spans="2:23" s="25" customFormat="1" ht="25.5" customHeight="1" x14ac:dyDescent="0.15">
      <c r="B8" s="697"/>
      <c r="C8" s="712" t="s">
        <v>237</v>
      </c>
      <c r="D8" s="713"/>
      <c r="E8" s="236" t="s">
        <v>712</v>
      </c>
      <c r="F8" s="703"/>
      <c r="G8" s="704"/>
      <c r="H8" s="704"/>
      <c r="I8" s="704"/>
      <c r="J8" s="704"/>
      <c r="K8" s="704"/>
      <c r="L8" s="705"/>
      <c r="M8" s="697"/>
      <c r="N8" s="712" t="s">
        <v>237</v>
      </c>
      <c r="O8" s="713"/>
      <c r="P8" s="236" t="s">
        <v>712</v>
      </c>
      <c r="Q8" s="703"/>
      <c r="R8" s="704"/>
      <c r="S8" s="704"/>
      <c r="T8" s="704"/>
      <c r="U8" s="704"/>
      <c r="V8" s="704"/>
      <c r="W8" s="705"/>
    </row>
    <row r="9" spans="2:23" s="25" customFormat="1" ht="25.5" customHeight="1" x14ac:dyDescent="0.15">
      <c r="B9" s="714" t="s">
        <v>239</v>
      </c>
      <c r="C9" s="715"/>
      <c r="D9" s="716"/>
      <c r="E9" s="236" t="s">
        <v>689</v>
      </c>
      <c r="F9" s="703"/>
      <c r="G9" s="704"/>
      <c r="H9" s="704"/>
      <c r="I9" s="704"/>
      <c r="J9" s="704"/>
      <c r="K9" s="704"/>
      <c r="L9" s="705"/>
      <c r="M9" s="714" t="s">
        <v>239</v>
      </c>
      <c r="N9" s="715"/>
      <c r="O9" s="716"/>
      <c r="P9" s="236" t="s">
        <v>689</v>
      </c>
      <c r="Q9" s="703"/>
      <c r="R9" s="704"/>
      <c r="S9" s="704"/>
      <c r="T9" s="704"/>
      <c r="U9" s="704"/>
      <c r="V9" s="704"/>
      <c r="W9" s="705"/>
    </row>
    <row r="10" spans="2:23" s="25" customFormat="1" ht="25.5" customHeight="1" x14ac:dyDescent="0.15">
      <c r="B10" s="696" t="s">
        <v>289</v>
      </c>
      <c r="C10" s="714" t="s">
        <v>290</v>
      </c>
      <c r="D10" s="716"/>
      <c r="E10" s="237" t="s">
        <v>689</v>
      </c>
      <c r="F10" s="703"/>
      <c r="G10" s="704"/>
      <c r="H10" s="704"/>
      <c r="I10" s="704"/>
      <c r="J10" s="704"/>
      <c r="K10" s="704"/>
      <c r="L10" s="705"/>
      <c r="M10" s="696" t="s">
        <v>289</v>
      </c>
      <c r="N10" s="714" t="s">
        <v>290</v>
      </c>
      <c r="O10" s="716"/>
      <c r="P10" s="237" t="s">
        <v>689</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589</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730</v>
      </c>
      <c r="F13" s="694"/>
      <c r="G13" s="695"/>
      <c r="H13" s="680" t="s">
        <v>292</v>
      </c>
      <c r="I13" s="680"/>
      <c r="J13" s="681" t="s">
        <v>691</v>
      </c>
      <c r="K13" s="681"/>
      <c r="L13" s="681"/>
      <c r="M13" s="680" t="s">
        <v>291</v>
      </c>
      <c r="N13" s="680"/>
      <c r="O13" s="680"/>
      <c r="P13" s="693" t="s">
        <v>734</v>
      </c>
      <c r="Q13" s="694"/>
      <c r="R13" s="695"/>
      <c r="S13" s="680" t="s">
        <v>292</v>
      </c>
      <c r="T13" s="680"/>
      <c r="U13" s="681" t="s">
        <v>691</v>
      </c>
      <c r="V13" s="681"/>
      <c r="W13" s="681"/>
    </row>
    <row r="14" spans="2:23" s="25" customFormat="1" ht="25.5" customHeight="1" x14ac:dyDescent="0.15">
      <c r="B14" s="682" t="s">
        <v>293</v>
      </c>
      <c r="C14" s="682"/>
      <c r="D14" s="682"/>
      <c r="E14" s="556" t="s">
        <v>732</v>
      </c>
      <c r="F14" s="556"/>
      <c r="G14" s="556"/>
      <c r="H14" s="684" t="s">
        <v>294</v>
      </c>
      <c r="I14" s="685"/>
      <c r="J14" s="709"/>
      <c r="K14" s="710"/>
      <c r="L14" s="711"/>
      <c r="M14" s="684" t="s">
        <v>293</v>
      </c>
      <c r="N14" s="685"/>
      <c r="O14" s="689"/>
      <c r="P14" s="690" t="s">
        <v>695</v>
      </c>
      <c r="Q14" s="683"/>
      <c r="R14" s="683"/>
      <c r="S14" s="691" t="s">
        <v>294</v>
      </c>
      <c r="T14" s="692"/>
      <c r="U14" s="686"/>
      <c r="V14" s="687"/>
      <c r="W14" s="688"/>
    </row>
    <row r="15" spans="2:23" s="25" customFormat="1" ht="39.75" customHeight="1" x14ac:dyDescent="0.15">
      <c r="B15" s="673" t="s">
        <v>295</v>
      </c>
      <c r="C15" s="673"/>
      <c r="D15" s="673"/>
      <c r="E15" s="674" t="s">
        <v>871</v>
      </c>
      <c r="F15" s="675"/>
      <c r="G15" s="675"/>
      <c r="H15" s="675"/>
      <c r="I15" s="675"/>
      <c r="J15" s="675"/>
      <c r="K15" s="675"/>
      <c r="L15" s="676"/>
      <c r="M15" s="673" t="s">
        <v>295</v>
      </c>
      <c r="N15" s="673"/>
      <c r="O15" s="673"/>
      <c r="P15" s="674" t="s">
        <v>872</v>
      </c>
      <c r="Q15" s="675"/>
      <c r="R15" s="675"/>
      <c r="S15" s="675"/>
      <c r="T15" s="675"/>
      <c r="U15" s="675"/>
      <c r="V15" s="675"/>
      <c r="W15" s="676"/>
    </row>
    <row r="16" spans="2:23" s="25" customFormat="1" ht="25.5" customHeight="1" x14ac:dyDescent="0.15">
      <c r="B16" s="699" t="s">
        <v>285</v>
      </c>
      <c r="C16" s="699" t="s">
        <v>286</v>
      </c>
      <c r="D16" s="699"/>
      <c r="E16" s="236" t="s">
        <v>726</v>
      </c>
      <c r="F16" s="700"/>
      <c r="G16" s="701"/>
      <c r="H16" s="701"/>
      <c r="I16" s="701"/>
      <c r="J16" s="701"/>
      <c r="K16" s="701"/>
      <c r="L16" s="702"/>
      <c r="M16" s="699" t="s">
        <v>285</v>
      </c>
      <c r="N16" s="699" t="s">
        <v>286</v>
      </c>
      <c r="O16" s="699"/>
      <c r="P16" s="236" t="s">
        <v>726</v>
      </c>
      <c r="Q16" s="703"/>
      <c r="R16" s="704"/>
      <c r="S16" s="704"/>
      <c r="T16" s="704"/>
      <c r="U16" s="704"/>
      <c r="V16" s="704"/>
      <c r="W16" s="705"/>
    </row>
    <row r="17" spans="2:24" s="25" customFormat="1" ht="25.5" customHeight="1" x14ac:dyDescent="0.15">
      <c r="B17" s="699"/>
      <c r="C17" s="699" t="s">
        <v>287</v>
      </c>
      <c r="D17" s="699"/>
      <c r="E17" s="237">
        <v>6</v>
      </c>
      <c r="F17" s="703"/>
      <c r="G17" s="704"/>
      <c r="H17" s="704"/>
      <c r="I17" s="704"/>
      <c r="J17" s="704"/>
      <c r="K17" s="704"/>
      <c r="L17" s="705"/>
      <c r="M17" s="699"/>
      <c r="N17" s="699" t="s">
        <v>287</v>
      </c>
      <c r="O17" s="699"/>
      <c r="P17" s="237">
        <v>7</v>
      </c>
      <c r="Q17" s="703"/>
      <c r="R17" s="704"/>
      <c r="S17" s="704"/>
      <c r="T17" s="704"/>
      <c r="U17" s="704"/>
      <c r="V17" s="704"/>
      <c r="W17" s="705"/>
    </row>
    <row r="18" spans="2:24" s="25" customFormat="1" ht="25.5" customHeight="1" x14ac:dyDescent="0.15">
      <c r="B18" s="699" t="s">
        <v>288</v>
      </c>
      <c r="C18" s="699" t="s">
        <v>236</v>
      </c>
      <c r="D18" s="699"/>
      <c r="E18" s="237" t="s">
        <v>700</v>
      </c>
      <c r="F18" s="703"/>
      <c r="G18" s="704"/>
      <c r="H18" s="704"/>
      <c r="I18" s="704"/>
      <c r="J18" s="704"/>
      <c r="K18" s="704"/>
      <c r="L18" s="705"/>
      <c r="M18" s="699" t="s">
        <v>288</v>
      </c>
      <c r="N18" s="699" t="s">
        <v>236</v>
      </c>
      <c r="O18" s="699"/>
      <c r="P18" s="237" t="s">
        <v>700</v>
      </c>
      <c r="Q18" s="703"/>
      <c r="R18" s="704"/>
      <c r="S18" s="704"/>
      <c r="T18" s="704"/>
      <c r="U18" s="704"/>
      <c r="V18" s="704"/>
      <c r="W18" s="705"/>
    </row>
    <row r="19" spans="2:24" s="25" customFormat="1" ht="25.5" customHeight="1" x14ac:dyDescent="0.15">
      <c r="B19" s="699"/>
      <c r="C19" s="699" t="s">
        <v>237</v>
      </c>
      <c r="D19" s="699"/>
      <c r="E19" s="236" t="s">
        <v>712</v>
      </c>
      <c r="F19" s="703"/>
      <c r="G19" s="704"/>
      <c r="H19" s="704"/>
      <c r="I19" s="704"/>
      <c r="J19" s="704"/>
      <c r="K19" s="704"/>
      <c r="L19" s="705"/>
      <c r="M19" s="699"/>
      <c r="N19" s="699" t="s">
        <v>237</v>
      </c>
      <c r="O19" s="699"/>
      <c r="P19" s="236" t="s">
        <v>712</v>
      </c>
      <c r="Q19" s="703"/>
      <c r="R19" s="704"/>
      <c r="S19" s="704"/>
      <c r="T19" s="704"/>
      <c r="U19" s="704"/>
      <c r="V19" s="704"/>
      <c r="W19" s="705"/>
    </row>
    <row r="20" spans="2:24" s="25" customFormat="1" ht="25.5" customHeight="1" x14ac:dyDescent="0.15">
      <c r="B20" s="673" t="s">
        <v>239</v>
      </c>
      <c r="C20" s="673"/>
      <c r="D20" s="673"/>
      <c r="E20" s="236" t="s">
        <v>703</v>
      </c>
      <c r="F20" s="703"/>
      <c r="G20" s="704"/>
      <c r="H20" s="704"/>
      <c r="I20" s="704"/>
      <c r="J20" s="704"/>
      <c r="K20" s="704"/>
      <c r="L20" s="705"/>
      <c r="M20" s="673" t="s">
        <v>239</v>
      </c>
      <c r="N20" s="673"/>
      <c r="O20" s="673"/>
      <c r="P20" s="236" t="s">
        <v>689</v>
      </c>
      <c r="Q20" s="703"/>
      <c r="R20" s="704"/>
      <c r="S20" s="704"/>
      <c r="T20" s="704"/>
      <c r="U20" s="704"/>
      <c r="V20" s="704"/>
      <c r="W20" s="705"/>
    </row>
    <row r="21" spans="2:24" s="25" customFormat="1" ht="25.5" customHeight="1" x14ac:dyDescent="0.15">
      <c r="B21" s="696" t="s">
        <v>289</v>
      </c>
      <c r="C21" s="673" t="s">
        <v>290</v>
      </c>
      <c r="D21" s="673"/>
      <c r="E21" s="237" t="s">
        <v>702</v>
      </c>
      <c r="F21" s="703"/>
      <c r="G21" s="704"/>
      <c r="H21" s="704"/>
      <c r="I21" s="704"/>
      <c r="J21" s="704"/>
      <c r="K21" s="704"/>
      <c r="L21" s="705"/>
      <c r="M21" s="696" t="s">
        <v>289</v>
      </c>
      <c r="N21" s="673" t="s">
        <v>290</v>
      </c>
      <c r="O21" s="673"/>
      <c r="P21" s="237" t="s">
        <v>689</v>
      </c>
      <c r="Q21" s="703"/>
      <c r="R21" s="704"/>
      <c r="S21" s="704"/>
      <c r="T21" s="704"/>
      <c r="U21" s="704"/>
      <c r="V21" s="704"/>
      <c r="W21" s="705"/>
    </row>
    <row r="22" spans="2:24" s="25" customFormat="1" ht="25.5" customHeight="1" x14ac:dyDescent="0.15">
      <c r="B22" s="697"/>
      <c r="C22" s="673" t="s">
        <v>248</v>
      </c>
      <c r="D22" s="673"/>
      <c r="E22" s="180" t="s">
        <v>692</v>
      </c>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698</v>
      </c>
      <c r="F23" s="706"/>
      <c r="G23" s="707"/>
      <c r="H23" s="707"/>
      <c r="I23" s="707"/>
      <c r="J23" s="707"/>
      <c r="K23" s="707"/>
      <c r="L23" s="708"/>
      <c r="M23" s="698"/>
      <c r="N23" s="673" t="s">
        <v>249</v>
      </c>
      <c r="O23" s="673"/>
      <c r="P23" s="180" t="s">
        <v>587</v>
      </c>
      <c r="Q23" s="703"/>
      <c r="R23" s="704"/>
      <c r="S23" s="704"/>
      <c r="T23" s="704"/>
      <c r="U23" s="704"/>
      <c r="V23" s="704"/>
      <c r="W23" s="705"/>
    </row>
    <row r="24" spans="2:24" s="25" customFormat="1" ht="25.5" customHeight="1" x14ac:dyDescent="0.15">
      <c r="B24" s="680" t="s">
        <v>291</v>
      </c>
      <c r="C24" s="680"/>
      <c r="D24" s="680"/>
      <c r="E24" s="693" t="s">
        <v>735</v>
      </c>
      <c r="F24" s="694"/>
      <c r="G24" s="695"/>
      <c r="H24" s="680" t="s">
        <v>292</v>
      </c>
      <c r="I24" s="680"/>
      <c r="J24" s="693" t="s">
        <v>691</v>
      </c>
      <c r="K24" s="694"/>
      <c r="L24" s="695"/>
      <c r="M24" s="680" t="s">
        <v>291</v>
      </c>
      <c r="N24" s="680"/>
      <c r="O24" s="680"/>
      <c r="P24" s="693" t="s">
        <v>736</v>
      </c>
      <c r="Q24" s="694"/>
      <c r="R24" s="695"/>
      <c r="S24" s="680" t="s">
        <v>292</v>
      </c>
      <c r="T24" s="680"/>
      <c r="U24" s="681" t="s">
        <v>691</v>
      </c>
      <c r="V24" s="681"/>
      <c r="W24" s="681"/>
    </row>
    <row r="25" spans="2:24" s="25" customFormat="1" ht="25.5" customHeight="1" x14ac:dyDescent="0.15">
      <c r="B25" s="682" t="s">
        <v>293</v>
      </c>
      <c r="C25" s="682"/>
      <c r="D25" s="682"/>
      <c r="E25" s="683" t="s">
        <v>858</v>
      </c>
      <c r="F25" s="683"/>
      <c r="G25" s="683"/>
      <c r="H25" s="684" t="s">
        <v>294</v>
      </c>
      <c r="I25" s="685"/>
      <c r="J25" s="686">
        <v>45867</v>
      </c>
      <c r="K25" s="687"/>
      <c r="L25" s="688"/>
      <c r="M25" s="684" t="s">
        <v>293</v>
      </c>
      <c r="N25" s="685"/>
      <c r="O25" s="689"/>
      <c r="P25" s="690" t="s">
        <v>695</v>
      </c>
      <c r="Q25" s="683"/>
      <c r="R25" s="683"/>
      <c r="S25" s="691" t="s">
        <v>294</v>
      </c>
      <c r="T25" s="692"/>
      <c r="U25" s="686"/>
      <c r="V25" s="687"/>
      <c r="W25" s="688"/>
    </row>
    <row r="26" spans="2:24" s="25" customFormat="1" ht="39.75" customHeight="1" x14ac:dyDescent="0.15">
      <c r="B26" s="673" t="s">
        <v>295</v>
      </c>
      <c r="C26" s="673"/>
      <c r="D26" s="673"/>
      <c r="E26" s="674" t="s">
        <v>873</v>
      </c>
      <c r="F26" s="675"/>
      <c r="G26" s="675"/>
      <c r="H26" s="675"/>
      <c r="I26" s="675"/>
      <c r="J26" s="675"/>
      <c r="K26" s="675"/>
      <c r="L26" s="676"/>
      <c r="M26" s="673" t="s">
        <v>295</v>
      </c>
      <c r="N26" s="673"/>
      <c r="O26" s="673"/>
      <c r="P26" s="674" t="s">
        <v>874</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4D509BA6-CEF0-426F-9AD4-C51CAB203E9A}"/>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8A455E9-E053-46C5-9407-7ABDBE6DA5BA}">
          <x14:formula1>
            <xm:f>'(参考)リスト'!$C$16:$C$47</xm:f>
          </x14:formula1>
          <xm:sqref>E8 P8 P19 E19</xm:sqref>
        </x14:dataValidation>
        <x14:dataValidation type="list" allowBlank="1" showInputMessage="1" showErrorMessage="1" xr:uid="{647032E1-250F-44CC-8EC1-B39C9AFCD891}">
          <x14:formula1>
            <xm:f>'(参考)リスト'!$B$16:$B$21</xm:f>
          </x14:formula1>
          <xm:sqref>E7 E18 P7 P18</xm:sqref>
        </x14:dataValidation>
        <x14:dataValidation type="list" allowBlank="1" showInputMessage="1" showErrorMessage="1" xr:uid="{CBC895B7-5495-4567-A1F6-CB74022DC347}">
          <x14:formula1>
            <xm:f>'(参考)リスト'!$E$16:$E$27</xm:f>
          </x14:formula1>
          <xm:sqref>E9 E20 P9 P20</xm:sqref>
        </x14:dataValidation>
        <x14:dataValidation type="list" allowBlank="1" showInputMessage="1" showErrorMessage="1" xr:uid="{E597503C-4010-4CFF-9B98-75395840B3D6}">
          <x14:formula1>
            <xm:f>'(参考)リスト'!$D$16:$D$18</xm:f>
          </x14:formula1>
          <xm:sqref>E10 E21 P10 P21</xm:sqref>
        </x14:dataValidation>
        <x14:dataValidation type="list" allowBlank="1" showInputMessage="1" showErrorMessage="1" xr:uid="{1C60EC2B-9255-4551-A0F6-1F76209858E0}">
          <x14:formula1>
            <xm:f>'(参考)リスト'!$F$16:$F$21</xm:f>
          </x14:formula1>
          <xm:sqref>E11:E12 E22:E23 P11:P12 P22:P23</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06807-9E65-4CE1-8A98-F7EB414EEF60}">
  <sheetPr codeName="Sheet40">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726</v>
      </c>
      <c r="F5" s="700"/>
      <c r="G5" s="701"/>
      <c r="H5" s="701"/>
      <c r="I5" s="701"/>
      <c r="J5" s="701"/>
      <c r="K5" s="701"/>
      <c r="L5" s="702"/>
      <c r="M5" s="696" t="s">
        <v>285</v>
      </c>
      <c r="N5" s="712" t="s">
        <v>286</v>
      </c>
      <c r="O5" s="713"/>
      <c r="P5" s="236" t="s">
        <v>726</v>
      </c>
      <c r="Q5" s="703"/>
      <c r="R5" s="704"/>
      <c r="S5" s="704"/>
      <c r="T5" s="704"/>
      <c r="U5" s="704"/>
      <c r="V5" s="704"/>
      <c r="W5" s="705"/>
    </row>
    <row r="6" spans="2:23" s="25" customFormat="1" ht="25.5" customHeight="1" x14ac:dyDescent="0.15">
      <c r="B6" s="698"/>
      <c r="C6" s="712" t="s">
        <v>287</v>
      </c>
      <c r="D6" s="713"/>
      <c r="E6" s="237">
        <v>8</v>
      </c>
      <c r="F6" s="703"/>
      <c r="G6" s="704"/>
      <c r="H6" s="704"/>
      <c r="I6" s="704"/>
      <c r="J6" s="704"/>
      <c r="K6" s="704"/>
      <c r="L6" s="705"/>
      <c r="M6" s="698"/>
      <c r="N6" s="712" t="s">
        <v>287</v>
      </c>
      <c r="O6" s="713"/>
      <c r="P6" s="237">
        <v>9</v>
      </c>
      <c r="Q6" s="703"/>
      <c r="R6" s="704"/>
      <c r="S6" s="704"/>
      <c r="T6" s="704"/>
      <c r="U6" s="704"/>
      <c r="V6" s="704"/>
      <c r="W6" s="705"/>
    </row>
    <row r="7" spans="2:23" s="25" customFormat="1" ht="25.5" customHeight="1" x14ac:dyDescent="0.15">
      <c r="B7" s="696" t="s">
        <v>288</v>
      </c>
      <c r="C7" s="712" t="s">
        <v>236</v>
      </c>
      <c r="D7" s="713"/>
      <c r="E7" s="237" t="s">
        <v>700</v>
      </c>
      <c r="F7" s="703"/>
      <c r="G7" s="704"/>
      <c r="H7" s="704"/>
      <c r="I7" s="704"/>
      <c r="J7" s="704"/>
      <c r="K7" s="704"/>
      <c r="L7" s="705"/>
      <c r="M7" s="696" t="s">
        <v>288</v>
      </c>
      <c r="N7" s="712" t="s">
        <v>236</v>
      </c>
      <c r="O7" s="713"/>
      <c r="P7" s="237" t="s">
        <v>700</v>
      </c>
      <c r="Q7" s="703"/>
      <c r="R7" s="704"/>
      <c r="S7" s="704"/>
      <c r="T7" s="704"/>
      <c r="U7" s="704"/>
      <c r="V7" s="704"/>
      <c r="W7" s="705"/>
    </row>
    <row r="8" spans="2:23" s="25" customFormat="1" ht="25.5" customHeight="1" x14ac:dyDescent="0.15">
      <c r="B8" s="697"/>
      <c r="C8" s="712" t="s">
        <v>237</v>
      </c>
      <c r="D8" s="713"/>
      <c r="E8" s="236" t="s">
        <v>712</v>
      </c>
      <c r="F8" s="703"/>
      <c r="G8" s="704"/>
      <c r="H8" s="704"/>
      <c r="I8" s="704"/>
      <c r="J8" s="704"/>
      <c r="K8" s="704"/>
      <c r="L8" s="705"/>
      <c r="M8" s="697"/>
      <c r="N8" s="712" t="s">
        <v>237</v>
      </c>
      <c r="O8" s="713"/>
      <c r="P8" s="236" t="s">
        <v>712</v>
      </c>
      <c r="Q8" s="703"/>
      <c r="R8" s="704"/>
      <c r="S8" s="704"/>
      <c r="T8" s="704"/>
      <c r="U8" s="704"/>
      <c r="V8" s="704"/>
      <c r="W8" s="705"/>
    </row>
    <row r="9" spans="2:23" s="25" customFormat="1" ht="25.5" customHeight="1" x14ac:dyDescent="0.15">
      <c r="B9" s="714" t="s">
        <v>239</v>
      </c>
      <c r="C9" s="715"/>
      <c r="D9" s="716"/>
      <c r="E9" s="236" t="s">
        <v>689</v>
      </c>
      <c r="F9" s="703"/>
      <c r="G9" s="704"/>
      <c r="H9" s="704"/>
      <c r="I9" s="704"/>
      <c r="J9" s="704"/>
      <c r="K9" s="704"/>
      <c r="L9" s="705"/>
      <c r="M9" s="714" t="s">
        <v>239</v>
      </c>
      <c r="N9" s="715"/>
      <c r="O9" s="716"/>
      <c r="P9" s="236" t="s">
        <v>703</v>
      </c>
      <c r="Q9" s="703"/>
      <c r="R9" s="704"/>
      <c r="S9" s="704"/>
      <c r="T9" s="704"/>
      <c r="U9" s="704"/>
      <c r="V9" s="704"/>
      <c r="W9" s="705"/>
    </row>
    <row r="10" spans="2:23" s="25" customFormat="1" ht="25.5" customHeight="1" x14ac:dyDescent="0.15">
      <c r="B10" s="696" t="s">
        <v>289</v>
      </c>
      <c r="C10" s="714" t="s">
        <v>290</v>
      </c>
      <c r="D10" s="716"/>
      <c r="E10" s="237" t="s">
        <v>689</v>
      </c>
      <c r="F10" s="703"/>
      <c r="G10" s="704"/>
      <c r="H10" s="704"/>
      <c r="I10" s="704"/>
      <c r="J10" s="704"/>
      <c r="K10" s="704"/>
      <c r="L10" s="705"/>
      <c r="M10" s="696" t="s">
        <v>289</v>
      </c>
      <c r="N10" s="714" t="s">
        <v>290</v>
      </c>
      <c r="O10" s="716"/>
      <c r="P10" s="237" t="s">
        <v>702</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524</v>
      </c>
      <c r="Q12" s="703"/>
      <c r="R12" s="704"/>
      <c r="S12" s="704"/>
      <c r="T12" s="704"/>
      <c r="U12" s="704"/>
      <c r="V12" s="704"/>
      <c r="W12" s="705"/>
    </row>
    <row r="13" spans="2:23" s="25" customFormat="1" ht="25.5" customHeight="1" x14ac:dyDescent="0.15">
      <c r="B13" s="680" t="s">
        <v>291</v>
      </c>
      <c r="C13" s="680"/>
      <c r="D13" s="680"/>
      <c r="E13" s="693" t="s">
        <v>737</v>
      </c>
      <c r="F13" s="694"/>
      <c r="G13" s="695"/>
      <c r="H13" s="680" t="s">
        <v>292</v>
      </c>
      <c r="I13" s="680"/>
      <c r="J13" s="681" t="s">
        <v>691</v>
      </c>
      <c r="K13" s="681"/>
      <c r="L13" s="681"/>
      <c r="M13" s="680" t="s">
        <v>291</v>
      </c>
      <c r="N13" s="680"/>
      <c r="O13" s="680"/>
      <c r="P13" s="693" t="s">
        <v>691</v>
      </c>
      <c r="Q13" s="694"/>
      <c r="R13" s="695"/>
      <c r="S13" s="680" t="s">
        <v>292</v>
      </c>
      <c r="T13" s="680"/>
      <c r="U13" s="681" t="s">
        <v>738</v>
      </c>
      <c r="V13" s="681"/>
      <c r="W13" s="681"/>
    </row>
    <row r="14" spans="2:23" s="25" customFormat="1" ht="25.5" customHeight="1" x14ac:dyDescent="0.15">
      <c r="B14" s="682" t="s">
        <v>293</v>
      </c>
      <c r="C14" s="682"/>
      <c r="D14" s="682"/>
      <c r="E14" s="556" t="s">
        <v>695</v>
      </c>
      <c r="F14" s="556"/>
      <c r="G14" s="556"/>
      <c r="H14" s="684" t="s">
        <v>294</v>
      </c>
      <c r="I14" s="685"/>
      <c r="J14" s="709"/>
      <c r="K14" s="710"/>
      <c r="L14" s="711"/>
      <c r="M14" s="684" t="s">
        <v>293</v>
      </c>
      <c r="N14" s="685"/>
      <c r="O14" s="689"/>
      <c r="P14" s="690" t="s">
        <v>863</v>
      </c>
      <c r="Q14" s="683"/>
      <c r="R14" s="683"/>
      <c r="S14" s="691" t="s">
        <v>294</v>
      </c>
      <c r="T14" s="692"/>
      <c r="U14" s="686"/>
      <c r="V14" s="687"/>
      <c r="W14" s="688"/>
    </row>
    <row r="15" spans="2:23" s="25" customFormat="1" ht="39.75" customHeight="1" x14ac:dyDescent="0.15">
      <c r="B15" s="673" t="s">
        <v>295</v>
      </c>
      <c r="C15" s="673"/>
      <c r="D15" s="673"/>
      <c r="E15" s="674" t="s">
        <v>875</v>
      </c>
      <c r="F15" s="675"/>
      <c r="G15" s="675"/>
      <c r="H15" s="675"/>
      <c r="I15" s="675"/>
      <c r="J15" s="675"/>
      <c r="K15" s="675"/>
      <c r="L15" s="676"/>
      <c r="M15" s="673" t="s">
        <v>295</v>
      </c>
      <c r="N15" s="673"/>
      <c r="O15" s="673"/>
      <c r="P15" s="674" t="s">
        <v>876</v>
      </c>
      <c r="Q15" s="675"/>
      <c r="R15" s="675"/>
      <c r="S15" s="675"/>
      <c r="T15" s="675"/>
      <c r="U15" s="675"/>
      <c r="V15" s="675"/>
      <c r="W15" s="676"/>
    </row>
    <row r="16" spans="2:23" s="25" customFormat="1" ht="25.5" customHeight="1" x14ac:dyDescent="0.15">
      <c r="B16" s="699" t="s">
        <v>285</v>
      </c>
      <c r="C16" s="699" t="s">
        <v>286</v>
      </c>
      <c r="D16" s="699"/>
      <c r="E16" s="236" t="s">
        <v>739</v>
      </c>
      <c r="F16" s="700"/>
      <c r="G16" s="701"/>
      <c r="H16" s="701"/>
      <c r="I16" s="701"/>
      <c r="J16" s="701"/>
      <c r="K16" s="701"/>
      <c r="L16" s="702"/>
      <c r="M16" s="699" t="s">
        <v>285</v>
      </c>
      <c r="N16" s="699" t="s">
        <v>286</v>
      </c>
      <c r="O16" s="699"/>
      <c r="P16" s="236" t="s">
        <v>739</v>
      </c>
      <c r="Q16" s="703"/>
      <c r="R16" s="704"/>
      <c r="S16" s="704"/>
      <c r="T16" s="704"/>
      <c r="U16" s="704"/>
      <c r="V16" s="704"/>
      <c r="W16" s="705"/>
    </row>
    <row r="17" spans="2:24" s="25" customFormat="1" ht="25.5" customHeight="1" x14ac:dyDescent="0.15">
      <c r="B17" s="699"/>
      <c r="C17" s="699" t="s">
        <v>287</v>
      </c>
      <c r="D17" s="699"/>
      <c r="E17" s="237">
        <v>1</v>
      </c>
      <c r="F17" s="703"/>
      <c r="G17" s="704"/>
      <c r="H17" s="704"/>
      <c r="I17" s="704"/>
      <c r="J17" s="704"/>
      <c r="K17" s="704"/>
      <c r="L17" s="705"/>
      <c r="M17" s="699"/>
      <c r="N17" s="699" t="s">
        <v>287</v>
      </c>
      <c r="O17" s="699"/>
      <c r="P17" s="237">
        <v>2</v>
      </c>
      <c r="Q17" s="703"/>
      <c r="R17" s="704"/>
      <c r="S17" s="704"/>
      <c r="T17" s="704"/>
      <c r="U17" s="704"/>
      <c r="V17" s="704"/>
      <c r="W17" s="705"/>
    </row>
    <row r="18" spans="2:24" s="25" customFormat="1" ht="25.5" customHeight="1" x14ac:dyDescent="0.15">
      <c r="B18" s="699" t="s">
        <v>288</v>
      </c>
      <c r="C18" s="699" t="s">
        <v>236</v>
      </c>
      <c r="D18" s="699"/>
      <c r="E18" s="237" t="s">
        <v>700</v>
      </c>
      <c r="F18" s="703"/>
      <c r="G18" s="704"/>
      <c r="H18" s="704"/>
      <c r="I18" s="704"/>
      <c r="J18" s="704"/>
      <c r="K18" s="704"/>
      <c r="L18" s="705"/>
      <c r="M18" s="699" t="s">
        <v>288</v>
      </c>
      <c r="N18" s="699" t="s">
        <v>236</v>
      </c>
      <c r="O18" s="699"/>
      <c r="P18" s="237" t="s">
        <v>700</v>
      </c>
      <c r="Q18" s="703"/>
      <c r="R18" s="704"/>
      <c r="S18" s="704"/>
      <c r="T18" s="704"/>
      <c r="U18" s="704"/>
      <c r="V18" s="704"/>
      <c r="W18" s="705"/>
    </row>
    <row r="19" spans="2:24" s="25" customFormat="1" ht="25.5" customHeight="1" x14ac:dyDescent="0.15">
      <c r="B19" s="699"/>
      <c r="C19" s="699" t="s">
        <v>237</v>
      </c>
      <c r="D19" s="699"/>
      <c r="E19" s="236" t="s">
        <v>701</v>
      </c>
      <c r="F19" s="703"/>
      <c r="G19" s="704"/>
      <c r="H19" s="704"/>
      <c r="I19" s="704"/>
      <c r="J19" s="704"/>
      <c r="K19" s="704"/>
      <c r="L19" s="705"/>
      <c r="M19" s="699"/>
      <c r="N19" s="699" t="s">
        <v>237</v>
      </c>
      <c r="O19" s="699"/>
      <c r="P19" s="236" t="s">
        <v>727</v>
      </c>
      <c r="Q19" s="703"/>
      <c r="R19" s="704"/>
      <c r="S19" s="704"/>
      <c r="T19" s="704"/>
      <c r="U19" s="704"/>
      <c r="V19" s="704"/>
      <c r="W19" s="705"/>
    </row>
    <row r="20" spans="2:24" s="25" customFormat="1" ht="25.5" customHeight="1" x14ac:dyDescent="0.15">
      <c r="B20" s="673" t="s">
        <v>239</v>
      </c>
      <c r="C20" s="673"/>
      <c r="D20" s="673"/>
      <c r="E20" s="236" t="s">
        <v>689</v>
      </c>
      <c r="F20" s="703"/>
      <c r="G20" s="704"/>
      <c r="H20" s="704"/>
      <c r="I20" s="704"/>
      <c r="J20" s="704"/>
      <c r="K20" s="704"/>
      <c r="L20" s="705"/>
      <c r="M20" s="673" t="s">
        <v>239</v>
      </c>
      <c r="N20" s="673"/>
      <c r="O20" s="673"/>
      <c r="P20" s="236" t="s">
        <v>689</v>
      </c>
      <c r="Q20" s="703"/>
      <c r="R20" s="704"/>
      <c r="S20" s="704"/>
      <c r="T20" s="704"/>
      <c r="U20" s="704"/>
      <c r="V20" s="704"/>
      <c r="W20" s="705"/>
    </row>
    <row r="21" spans="2:24" s="25" customFormat="1" ht="25.5" customHeight="1" x14ac:dyDescent="0.15">
      <c r="B21" s="696" t="s">
        <v>289</v>
      </c>
      <c r="C21" s="673" t="s">
        <v>290</v>
      </c>
      <c r="D21" s="673"/>
      <c r="E21" s="237" t="s">
        <v>689</v>
      </c>
      <c r="F21" s="703"/>
      <c r="G21" s="704"/>
      <c r="H21" s="704"/>
      <c r="I21" s="704"/>
      <c r="J21" s="704"/>
      <c r="K21" s="704"/>
      <c r="L21" s="705"/>
      <c r="M21" s="696" t="s">
        <v>289</v>
      </c>
      <c r="N21" s="673" t="s">
        <v>290</v>
      </c>
      <c r="O21" s="673"/>
      <c r="P21" s="237" t="s">
        <v>689</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587</v>
      </c>
      <c r="F23" s="706"/>
      <c r="G23" s="707"/>
      <c r="H23" s="707"/>
      <c r="I23" s="707"/>
      <c r="J23" s="707"/>
      <c r="K23" s="707"/>
      <c r="L23" s="708"/>
      <c r="M23" s="698"/>
      <c r="N23" s="673" t="s">
        <v>249</v>
      </c>
      <c r="O23" s="673"/>
      <c r="P23" s="180" t="s">
        <v>587</v>
      </c>
      <c r="Q23" s="703"/>
      <c r="R23" s="704"/>
      <c r="S23" s="704"/>
      <c r="T23" s="704"/>
      <c r="U23" s="704"/>
      <c r="V23" s="704"/>
      <c r="W23" s="705"/>
    </row>
    <row r="24" spans="2:24" s="25" customFormat="1" ht="25.5" customHeight="1" x14ac:dyDescent="0.15">
      <c r="B24" s="680" t="s">
        <v>291</v>
      </c>
      <c r="C24" s="680"/>
      <c r="D24" s="680"/>
      <c r="E24" s="693" t="s">
        <v>1193</v>
      </c>
      <c r="F24" s="694"/>
      <c r="G24" s="695"/>
      <c r="H24" s="680" t="s">
        <v>292</v>
      </c>
      <c r="I24" s="680"/>
      <c r="J24" s="693" t="s">
        <v>691</v>
      </c>
      <c r="K24" s="694"/>
      <c r="L24" s="695"/>
      <c r="M24" s="680" t="s">
        <v>291</v>
      </c>
      <c r="N24" s="680"/>
      <c r="O24" s="680"/>
      <c r="P24" s="693" t="s">
        <v>740</v>
      </c>
      <c r="Q24" s="694"/>
      <c r="R24" s="695"/>
      <c r="S24" s="680" t="s">
        <v>292</v>
      </c>
      <c r="T24" s="680"/>
      <c r="U24" s="681" t="s">
        <v>691</v>
      </c>
      <c r="V24" s="681"/>
      <c r="W24" s="681"/>
    </row>
    <row r="25" spans="2:24" s="25" customFormat="1" ht="25.5" customHeight="1" x14ac:dyDescent="0.15">
      <c r="B25" s="682" t="s">
        <v>293</v>
      </c>
      <c r="C25" s="682"/>
      <c r="D25" s="682"/>
      <c r="E25" s="683" t="s">
        <v>695</v>
      </c>
      <c r="F25" s="683"/>
      <c r="G25" s="683"/>
      <c r="H25" s="684" t="s">
        <v>294</v>
      </c>
      <c r="I25" s="685"/>
      <c r="J25" s="686"/>
      <c r="K25" s="687"/>
      <c r="L25" s="688"/>
      <c r="M25" s="684" t="s">
        <v>293</v>
      </c>
      <c r="N25" s="685"/>
      <c r="O25" s="689"/>
      <c r="P25" s="690" t="s">
        <v>695</v>
      </c>
      <c r="Q25" s="683"/>
      <c r="R25" s="683"/>
      <c r="S25" s="691" t="s">
        <v>294</v>
      </c>
      <c r="T25" s="692"/>
      <c r="U25" s="686"/>
      <c r="V25" s="687"/>
      <c r="W25" s="688"/>
    </row>
    <row r="26" spans="2:24" s="25" customFormat="1" ht="39.75" customHeight="1" x14ac:dyDescent="0.15">
      <c r="B26" s="673" t="s">
        <v>295</v>
      </c>
      <c r="C26" s="673"/>
      <c r="D26" s="673"/>
      <c r="E26" s="674" t="s">
        <v>877</v>
      </c>
      <c r="F26" s="675"/>
      <c r="G26" s="675"/>
      <c r="H26" s="675"/>
      <c r="I26" s="675"/>
      <c r="J26" s="675"/>
      <c r="K26" s="675"/>
      <c r="L26" s="676"/>
      <c r="M26" s="673" t="s">
        <v>295</v>
      </c>
      <c r="N26" s="673"/>
      <c r="O26" s="673"/>
      <c r="P26" s="674" t="s">
        <v>878</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74947F34-95EA-44B3-8FAB-8EB58F4EE010}"/>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4CEC758-8401-4CA6-8DB2-ED9127927F28}">
          <x14:formula1>
            <xm:f>'(参考)リスト'!$C$16:$C$47</xm:f>
          </x14:formula1>
          <xm:sqref>E8 P8 P19 E19</xm:sqref>
        </x14:dataValidation>
        <x14:dataValidation type="list" allowBlank="1" showInputMessage="1" showErrorMessage="1" xr:uid="{0FDC2C92-4248-41D4-A9D4-D2BC211CD636}">
          <x14:formula1>
            <xm:f>'(参考)リスト'!$B$16:$B$21</xm:f>
          </x14:formula1>
          <xm:sqref>E7 E18 P7 P18</xm:sqref>
        </x14:dataValidation>
        <x14:dataValidation type="list" allowBlank="1" showInputMessage="1" showErrorMessage="1" xr:uid="{D4444D84-D3C4-4328-B5F0-1A6593765DF4}">
          <x14:formula1>
            <xm:f>'(参考)リスト'!$E$16:$E$27</xm:f>
          </x14:formula1>
          <xm:sqref>E9 E20 P9 P20</xm:sqref>
        </x14:dataValidation>
        <x14:dataValidation type="list" allowBlank="1" showInputMessage="1" showErrorMessage="1" xr:uid="{71568163-702B-4215-85E7-C5831A83CD60}">
          <x14:formula1>
            <xm:f>'(参考)リスト'!$D$16:$D$18</xm:f>
          </x14:formula1>
          <xm:sqref>E10 E21 P10 P21</xm:sqref>
        </x14:dataValidation>
        <x14:dataValidation type="list" allowBlank="1" showInputMessage="1" showErrorMessage="1" xr:uid="{DC90BED1-C91C-4E09-9ECD-E8D3534C73B4}">
          <x14:formula1>
            <xm:f>'(参考)リスト'!$F$16:$F$21</xm:f>
          </x14:formula1>
          <xm:sqref>E22:E23 E11:E12 P22:P23 P11:P12</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40D83-FF00-437B-8ED5-FA20F82944E0}">
  <sheetPr codeName="Sheet41">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741</v>
      </c>
      <c r="F5" s="700"/>
      <c r="G5" s="701"/>
      <c r="H5" s="701"/>
      <c r="I5" s="701"/>
      <c r="J5" s="701"/>
      <c r="K5" s="701"/>
      <c r="L5" s="702"/>
      <c r="M5" s="696" t="s">
        <v>285</v>
      </c>
      <c r="N5" s="712" t="s">
        <v>286</v>
      </c>
      <c r="O5" s="713"/>
      <c r="P5" s="236" t="s">
        <v>741</v>
      </c>
      <c r="Q5" s="703"/>
      <c r="R5" s="704"/>
      <c r="S5" s="704"/>
      <c r="T5" s="704"/>
      <c r="U5" s="704"/>
      <c r="V5" s="704"/>
      <c r="W5" s="705"/>
    </row>
    <row r="6" spans="2:23" s="25" customFormat="1" ht="25.5" customHeight="1" x14ac:dyDescent="0.15">
      <c r="B6" s="698"/>
      <c r="C6" s="712" t="s">
        <v>287</v>
      </c>
      <c r="D6" s="713"/>
      <c r="E6" s="237">
        <v>1</v>
      </c>
      <c r="F6" s="703"/>
      <c r="G6" s="704"/>
      <c r="H6" s="704"/>
      <c r="I6" s="704"/>
      <c r="J6" s="704"/>
      <c r="K6" s="704"/>
      <c r="L6" s="705"/>
      <c r="M6" s="698"/>
      <c r="N6" s="712" t="s">
        <v>287</v>
      </c>
      <c r="O6" s="713"/>
      <c r="P6" s="237">
        <v>2</v>
      </c>
      <c r="Q6" s="703"/>
      <c r="R6" s="704"/>
      <c r="S6" s="704"/>
      <c r="T6" s="704"/>
      <c r="U6" s="704"/>
      <c r="V6" s="704"/>
      <c r="W6" s="705"/>
    </row>
    <row r="7" spans="2:23" s="25" customFormat="1" ht="25.5" customHeight="1" x14ac:dyDescent="0.15">
      <c r="B7" s="696" t="s">
        <v>288</v>
      </c>
      <c r="C7" s="712" t="s">
        <v>236</v>
      </c>
      <c r="D7" s="713"/>
      <c r="E7" s="237" t="s">
        <v>700</v>
      </c>
      <c r="F7" s="703"/>
      <c r="G7" s="704"/>
      <c r="H7" s="704"/>
      <c r="I7" s="704"/>
      <c r="J7" s="704"/>
      <c r="K7" s="704"/>
      <c r="L7" s="705"/>
      <c r="M7" s="696" t="s">
        <v>288</v>
      </c>
      <c r="N7" s="712" t="s">
        <v>236</v>
      </c>
      <c r="O7" s="713"/>
      <c r="P7" s="237" t="s">
        <v>700</v>
      </c>
      <c r="Q7" s="703"/>
      <c r="R7" s="704"/>
      <c r="S7" s="704"/>
      <c r="T7" s="704"/>
      <c r="U7" s="704"/>
      <c r="V7" s="704"/>
      <c r="W7" s="705"/>
    </row>
    <row r="8" spans="2:23" s="25" customFormat="1" ht="25.5" customHeight="1" x14ac:dyDescent="0.15">
      <c r="B8" s="697"/>
      <c r="C8" s="712" t="s">
        <v>237</v>
      </c>
      <c r="D8" s="713"/>
      <c r="E8" s="236" t="s">
        <v>701</v>
      </c>
      <c r="F8" s="703"/>
      <c r="G8" s="704"/>
      <c r="H8" s="704"/>
      <c r="I8" s="704"/>
      <c r="J8" s="704"/>
      <c r="K8" s="704"/>
      <c r="L8" s="705"/>
      <c r="M8" s="697"/>
      <c r="N8" s="712" t="s">
        <v>237</v>
      </c>
      <c r="O8" s="713"/>
      <c r="P8" s="236" t="s">
        <v>712</v>
      </c>
      <c r="Q8" s="703"/>
      <c r="R8" s="704"/>
      <c r="S8" s="704"/>
      <c r="T8" s="704"/>
      <c r="U8" s="704"/>
      <c r="V8" s="704"/>
      <c r="W8" s="705"/>
    </row>
    <row r="9" spans="2:23" s="25" customFormat="1" ht="25.5" customHeight="1" x14ac:dyDescent="0.15">
      <c r="B9" s="714" t="s">
        <v>239</v>
      </c>
      <c r="C9" s="715"/>
      <c r="D9" s="716"/>
      <c r="E9" s="236" t="s">
        <v>689</v>
      </c>
      <c r="F9" s="703"/>
      <c r="G9" s="704"/>
      <c r="H9" s="704"/>
      <c r="I9" s="704"/>
      <c r="J9" s="704"/>
      <c r="K9" s="704"/>
      <c r="L9" s="705"/>
      <c r="M9" s="714" t="s">
        <v>239</v>
      </c>
      <c r="N9" s="715"/>
      <c r="O9" s="716"/>
      <c r="P9" s="236" t="s">
        <v>689</v>
      </c>
      <c r="Q9" s="703"/>
      <c r="R9" s="704"/>
      <c r="S9" s="704"/>
      <c r="T9" s="704"/>
      <c r="U9" s="704"/>
      <c r="V9" s="704"/>
      <c r="W9" s="705"/>
    </row>
    <row r="10" spans="2:23" s="25" customFormat="1" ht="25.5" customHeight="1" x14ac:dyDescent="0.15">
      <c r="B10" s="696" t="s">
        <v>289</v>
      </c>
      <c r="C10" s="714" t="s">
        <v>290</v>
      </c>
      <c r="D10" s="716"/>
      <c r="E10" s="237" t="s">
        <v>689</v>
      </c>
      <c r="F10" s="703"/>
      <c r="G10" s="704"/>
      <c r="H10" s="704"/>
      <c r="I10" s="704"/>
      <c r="J10" s="704"/>
      <c r="K10" s="704"/>
      <c r="L10" s="705"/>
      <c r="M10" s="696" t="s">
        <v>289</v>
      </c>
      <c r="N10" s="714" t="s">
        <v>290</v>
      </c>
      <c r="O10" s="716"/>
      <c r="P10" s="237" t="s">
        <v>689</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742</v>
      </c>
      <c r="F13" s="694"/>
      <c r="G13" s="695"/>
      <c r="H13" s="680" t="s">
        <v>292</v>
      </c>
      <c r="I13" s="680"/>
      <c r="J13" s="681" t="s">
        <v>691</v>
      </c>
      <c r="K13" s="681"/>
      <c r="L13" s="681"/>
      <c r="M13" s="680" t="s">
        <v>291</v>
      </c>
      <c r="N13" s="680"/>
      <c r="O13" s="680"/>
      <c r="P13" s="693" t="s">
        <v>743</v>
      </c>
      <c r="Q13" s="694"/>
      <c r="R13" s="695"/>
      <c r="S13" s="680" t="s">
        <v>292</v>
      </c>
      <c r="T13" s="680"/>
      <c r="U13" s="681" t="s">
        <v>691</v>
      </c>
      <c r="V13" s="681"/>
      <c r="W13" s="681"/>
    </row>
    <row r="14" spans="2:23" s="25" customFormat="1" ht="25.5" customHeight="1" x14ac:dyDescent="0.15">
      <c r="B14" s="682" t="s">
        <v>293</v>
      </c>
      <c r="C14" s="682"/>
      <c r="D14" s="682"/>
      <c r="E14" s="556" t="s">
        <v>695</v>
      </c>
      <c r="F14" s="556"/>
      <c r="G14" s="556"/>
      <c r="H14" s="684" t="s">
        <v>294</v>
      </c>
      <c r="I14" s="685"/>
      <c r="J14" s="709"/>
      <c r="K14" s="710"/>
      <c r="L14" s="711"/>
      <c r="M14" s="684" t="s">
        <v>293</v>
      </c>
      <c r="N14" s="685"/>
      <c r="O14" s="689"/>
      <c r="P14" s="690" t="s">
        <v>695</v>
      </c>
      <c r="Q14" s="683"/>
      <c r="R14" s="683"/>
      <c r="S14" s="691" t="s">
        <v>294</v>
      </c>
      <c r="T14" s="692"/>
      <c r="U14" s="686"/>
      <c r="V14" s="687"/>
      <c r="W14" s="688"/>
    </row>
    <row r="15" spans="2:23" s="25" customFormat="1" ht="39.75" customHeight="1" x14ac:dyDescent="0.15">
      <c r="B15" s="673" t="s">
        <v>295</v>
      </c>
      <c r="C15" s="673"/>
      <c r="D15" s="673"/>
      <c r="E15" s="674" t="s">
        <v>879</v>
      </c>
      <c r="F15" s="675"/>
      <c r="G15" s="675"/>
      <c r="H15" s="675"/>
      <c r="I15" s="675"/>
      <c r="J15" s="675"/>
      <c r="K15" s="675"/>
      <c r="L15" s="676"/>
      <c r="M15" s="673" t="s">
        <v>295</v>
      </c>
      <c r="N15" s="673"/>
      <c r="O15" s="673"/>
      <c r="P15" s="674" t="s">
        <v>880</v>
      </c>
      <c r="Q15" s="675"/>
      <c r="R15" s="675"/>
      <c r="S15" s="675"/>
      <c r="T15" s="675"/>
      <c r="U15" s="675"/>
      <c r="V15" s="675"/>
      <c r="W15" s="676"/>
    </row>
    <row r="16" spans="2:23" s="25" customFormat="1" ht="25.5" customHeight="1" x14ac:dyDescent="0.15">
      <c r="B16" s="699" t="s">
        <v>285</v>
      </c>
      <c r="C16" s="699" t="s">
        <v>286</v>
      </c>
      <c r="D16" s="699"/>
      <c r="E16" s="236" t="s">
        <v>741</v>
      </c>
      <c r="F16" s="700"/>
      <c r="G16" s="701"/>
      <c r="H16" s="701"/>
      <c r="I16" s="701"/>
      <c r="J16" s="701"/>
      <c r="K16" s="701"/>
      <c r="L16" s="702"/>
      <c r="M16" s="699" t="s">
        <v>285</v>
      </c>
      <c r="N16" s="699" t="s">
        <v>286</v>
      </c>
      <c r="O16" s="699"/>
      <c r="P16" s="236" t="s">
        <v>746</v>
      </c>
      <c r="Q16" s="703"/>
      <c r="R16" s="704"/>
      <c r="S16" s="704"/>
      <c r="T16" s="704"/>
      <c r="U16" s="704"/>
      <c r="V16" s="704"/>
      <c r="W16" s="705"/>
    </row>
    <row r="17" spans="2:24" s="25" customFormat="1" ht="25.5" customHeight="1" x14ac:dyDescent="0.15">
      <c r="B17" s="699"/>
      <c r="C17" s="699" t="s">
        <v>287</v>
      </c>
      <c r="D17" s="699"/>
      <c r="E17" s="237">
        <v>3</v>
      </c>
      <c r="F17" s="703"/>
      <c r="G17" s="704"/>
      <c r="H17" s="704"/>
      <c r="I17" s="704"/>
      <c r="J17" s="704"/>
      <c r="K17" s="704"/>
      <c r="L17" s="705"/>
      <c r="M17" s="699"/>
      <c r="N17" s="699" t="s">
        <v>287</v>
      </c>
      <c r="O17" s="699"/>
      <c r="P17" s="237">
        <v>1</v>
      </c>
      <c r="Q17" s="703"/>
      <c r="R17" s="704"/>
      <c r="S17" s="704"/>
      <c r="T17" s="704"/>
      <c r="U17" s="704"/>
      <c r="V17" s="704"/>
      <c r="W17" s="705"/>
    </row>
    <row r="18" spans="2:24" s="25" customFormat="1" ht="25.5" customHeight="1" x14ac:dyDescent="0.15">
      <c r="B18" s="699" t="s">
        <v>288</v>
      </c>
      <c r="C18" s="699" t="s">
        <v>236</v>
      </c>
      <c r="D18" s="699"/>
      <c r="E18" s="237" t="s">
        <v>700</v>
      </c>
      <c r="F18" s="703"/>
      <c r="G18" s="704"/>
      <c r="H18" s="704"/>
      <c r="I18" s="704"/>
      <c r="J18" s="704"/>
      <c r="K18" s="704"/>
      <c r="L18" s="705"/>
      <c r="M18" s="699" t="s">
        <v>288</v>
      </c>
      <c r="N18" s="699" t="s">
        <v>236</v>
      </c>
      <c r="O18" s="699"/>
      <c r="P18" s="237" t="s">
        <v>700</v>
      </c>
      <c r="Q18" s="703"/>
      <c r="R18" s="704"/>
      <c r="S18" s="704"/>
      <c r="T18" s="704"/>
      <c r="U18" s="704"/>
      <c r="V18" s="704"/>
      <c r="W18" s="705"/>
    </row>
    <row r="19" spans="2:24" s="25" customFormat="1" ht="25.5" customHeight="1" x14ac:dyDescent="0.15">
      <c r="B19" s="699"/>
      <c r="C19" s="699" t="s">
        <v>237</v>
      </c>
      <c r="D19" s="699"/>
      <c r="E19" s="236" t="s">
        <v>744</v>
      </c>
      <c r="F19" s="703"/>
      <c r="G19" s="704"/>
      <c r="H19" s="704"/>
      <c r="I19" s="704"/>
      <c r="J19" s="704"/>
      <c r="K19" s="704"/>
      <c r="L19" s="705"/>
      <c r="M19" s="699"/>
      <c r="N19" s="699" t="s">
        <v>237</v>
      </c>
      <c r="O19" s="699"/>
      <c r="P19" s="236" t="s">
        <v>701</v>
      </c>
      <c r="Q19" s="703"/>
      <c r="R19" s="704"/>
      <c r="S19" s="704"/>
      <c r="T19" s="704"/>
      <c r="U19" s="704"/>
      <c r="V19" s="704"/>
      <c r="W19" s="705"/>
    </row>
    <row r="20" spans="2:24" s="25" customFormat="1" ht="25.5" customHeight="1" x14ac:dyDescent="0.15">
      <c r="B20" s="673" t="s">
        <v>239</v>
      </c>
      <c r="C20" s="673"/>
      <c r="D20" s="673"/>
      <c r="E20" s="236" t="s">
        <v>703</v>
      </c>
      <c r="F20" s="703"/>
      <c r="G20" s="704"/>
      <c r="H20" s="704"/>
      <c r="I20" s="704"/>
      <c r="J20" s="704"/>
      <c r="K20" s="704"/>
      <c r="L20" s="705"/>
      <c r="M20" s="673" t="s">
        <v>239</v>
      </c>
      <c r="N20" s="673"/>
      <c r="O20" s="673"/>
      <c r="P20" s="236" t="s">
        <v>708</v>
      </c>
      <c r="Q20" s="703"/>
      <c r="R20" s="704"/>
      <c r="S20" s="704"/>
      <c r="T20" s="704"/>
      <c r="U20" s="704"/>
      <c r="V20" s="704"/>
      <c r="W20" s="705"/>
    </row>
    <row r="21" spans="2:24" s="25" customFormat="1" ht="25.5" customHeight="1" x14ac:dyDescent="0.15">
      <c r="B21" s="696" t="s">
        <v>289</v>
      </c>
      <c r="C21" s="673" t="s">
        <v>290</v>
      </c>
      <c r="D21" s="673"/>
      <c r="E21" s="237" t="s">
        <v>702</v>
      </c>
      <c r="F21" s="703"/>
      <c r="G21" s="704"/>
      <c r="H21" s="704"/>
      <c r="I21" s="704"/>
      <c r="J21" s="704"/>
      <c r="K21" s="704"/>
      <c r="L21" s="705"/>
      <c r="M21" s="696" t="s">
        <v>289</v>
      </c>
      <c r="N21" s="673" t="s">
        <v>290</v>
      </c>
      <c r="O21" s="673"/>
      <c r="P21" s="237" t="s">
        <v>702</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524</v>
      </c>
      <c r="F23" s="706"/>
      <c r="G23" s="707"/>
      <c r="H23" s="707"/>
      <c r="I23" s="707"/>
      <c r="J23" s="707"/>
      <c r="K23" s="707"/>
      <c r="L23" s="708"/>
      <c r="M23" s="698"/>
      <c r="N23" s="673" t="s">
        <v>249</v>
      </c>
      <c r="O23" s="673"/>
      <c r="P23" s="180" t="s">
        <v>587</v>
      </c>
      <c r="Q23" s="703"/>
      <c r="R23" s="704"/>
      <c r="S23" s="704"/>
      <c r="T23" s="704"/>
      <c r="U23" s="704"/>
      <c r="V23" s="704"/>
      <c r="W23" s="705"/>
    </row>
    <row r="24" spans="2:24" s="25" customFormat="1" ht="25.5" customHeight="1" x14ac:dyDescent="0.15">
      <c r="B24" s="680" t="s">
        <v>291</v>
      </c>
      <c r="C24" s="680"/>
      <c r="D24" s="680"/>
      <c r="E24" s="693" t="s">
        <v>691</v>
      </c>
      <c r="F24" s="694"/>
      <c r="G24" s="695"/>
      <c r="H24" s="680" t="s">
        <v>292</v>
      </c>
      <c r="I24" s="680"/>
      <c r="J24" s="693" t="s">
        <v>745</v>
      </c>
      <c r="K24" s="694"/>
      <c r="L24" s="695"/>
      <c r="M24" s="680" t="s">
        <v>291</v>
      </c>
      <c r="N24" s="680"/>
      <c r="O24" s="680"/>
      <c r="P24" s="693" t="s">
        <v>747</v>
      </c>
      <c r="Q24" s="694"/>
      <c r="R24" s="695"/>
      <c r="S24" s="680" t="s">
        <v>292</v>
      </c>
      <c r="T24" s="680"/>
      <c r="U24" s="681" t="s">
        <v>748</v>
      </c>
      <c r="V24" s="681"/>
      <c r="W24" s="681"/>
    </row>
    <row r="25" spans="2:24" s="25" customFormat="1" ht="25.5" customHeight="1" x14ac:dyDescent="0.15">
      <c r="B25" s="682" t="s">
        <v>293</v>
      </c>
      <c r="C25" s="682"/>
      <c r="D25" s="682"/>
      <c r="E25" s="683" t="s">
        <v>863</v>
      </c>
      <c r="F25" s="683"/>
      <c r="G25" s="683"/>
      <c r="H25" s="684" t="s">
        <v>294</v>
      </c>
      <c r="I25" s="685"/>
      <c r="J25" s="686"/>
      <c r="K25" s="687"/>
      <c r="L25" s="688"/>
      <c r="M25" s="684" t="s">
        <v>293</v>
      </c>
      <c r="N25" s="685"/>
      <c r="O25" s="689"/>
      <c r="P25" s="690" t="s">
        <v>695</v>
      </c>
      <c r="Q25" s="683"/>
      <c r="R25" s="683"/>
      <c r="S25" s="691" t="s">
        <v>294</v>
      </c>
      <c r="T25" s="692"/>
      <c r="U25" s="686"/>
      <c r="V25" s="687"/>
      <c r="W25" s="688"/>
    </row>
    <row r="26" spans="2:24" s="25" customFormat="1" ht="39.75" customHeight="1" x14ac:dyDescent="0.15">
      <c r="B26" s="673" t="s">
        <v>295</v>
      </c>
      <c r="C26" s="673"/>
      <c r="D26" s="673"/>
      <c r="E26" s="674" t="s">
        <v>881</v>
      </c>
      <c r="F26" s="675"/>
      <c r="G26" s="675"/>
      <c r="H26" s="675"/>
      <c r="I26" s="675"/>
      <c r="J26" s="675"/>
      <c r="K26" s="675"/>
      <c r="L26" s="676"/>
      <c r="M26" s="673" t="s">
        <v>295</v>
      </c>
      <c r="N26" s="673"/>
      <c r="O26" s="673"/>
      <c r="P26" s="674" t="s">
        <v>882</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9C60692D-CC18-4F4E-9204-CD474CDA2250}"/>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72CE9A0-90E4-4800-9CD3-4B151E175EE3}">
          <x14:formula1>
            <xm:f>'(参考)リスト'!$C$16:$C$47</xm:f>
          </x14:formula1>
          <xm:sqref>E8 P8 P19 E19</xm:sqref>
        </x14:dataValidation>
        <x14:dataValidation type="list" allowBlank="1" showInputMessage="1" showErrorMessage="1" xr:uid="{EC714696-7194-4C6E-BA43-9C67107B40B1}">
          <x14:formula1>
            <xm:f>'(参考)リスト'!$B$16:$B$21</xm:f>
          </x14:formula1>
          <xm:sqref>E7 E18 P7 P18</xm:sqref>
        </x14:dataValidation>
        <x14:dataValidation type="list" allowBlank="1" showInputMessage="1" showErrorMessage="1" xr:uid="{21396884-39EE-4C7E-BF30-8A9741936445}">
          <x14:formula1>
            <xm:f>'(参考)リスト'!$E$16:$E$27</xm:f>
          </x14:formula1>
          <xm:sqref>E9 E20 P9 P20</xm:sqref>
        </x14:dataValidation>
        <x14:dataValidation type="list" allowBlank="1" showInputMessage="1" showErrorMessage="1" xr:uid="{E43640EE-5931-4936-97BF-832BDA44070F}">
          <x14:formula1>
            <xm:f>'(参考)リスト'!$D$16:$D$18</xm:f>
          </x14:formula1>
          <xm:sqref>E10 E21 P10 P21</xm:sqref>
        </x14:dataValidation>
        <x14:dataValidation type="list" allowBlank="1" showInputMessage="1" showErrorMessage="1" xr:uid="{4FD47B49-C8F4-4E09-B557-5B66661C4DB6}">
          <x14:formula1>
            <xm:f>'(参考)リスト'!$F$16:$F$21</xm:f>
          </x14:formula1>
          <xm:sqref>E11:E12 P22:P23 P11:P12 E22:E23</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80FB0-786A-4618-83C9-522D3D59EAC6}">
  <sheetPr codeName="Sheet42">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746</v>
      </c>
      <c r="F5" s="700"/>
      <c r="G5" s="701"/>
      <c r="H5" s="701"/>
      <c r="I5" s="701"/>
      <c r="J5" s="701"/>
      <c r="K5" s="701"/>
      <c r="L5" s="702"/>
      <c r="M5" s="696" t="s">
        <v>285</v>
      </c>
      <c r="N5" s="712" t="s">
        <v>286</v>
      </c>
      <c r="O5" s="713"/>
      <c r="P5" s="236" t="s">
        <v>746</v>
      </c>
      <c r="Q5" s="703"/>
      <c r="R5" s="704"/>
      <c r="S5" s="704"/>
      <c r="T5" s="704"/>
      <c r="U5" s="704"/>
      <c r="V5" s="704"/>
      <c r="W5" s="705"/>
    </row>
    <row r="6" spans="2:23" s="25" customFormat="1" ht="25.5" customHeight="1" x14ac:dyDescent="0.15">
      <c r="B6" s="698"/>
      <c r="C6" s="712" t="s">
        <v>287</v>
      </c>
      <c r="D6" s="713"/>
      <c r="E6" s="237">
        <v>2</v>
      </c>
      <c r="F6" s="703"/>
      <c r="G6" s="704"/>
      <c r="H6" s="704"/>
      <c r="I6" s="704"/>
      <c r="J6" s="704"/>
      <c r="K6" s="704"/>
      <c r="L6" s="705"/>
      <c r="M6" s="698"/>
      <c r="N6" s="712" t="s">
        <v>287</v>
      </c>
      <c r="O6" s="713"/>
      <c r="P6" s="237">
        <v>3</v>
      </c>
      <c r="Q6" s="703"/>
      <c r="R6" s="704"/>
      <c r="S6" s="704"/>
      <c r="T6" s="704"/>
      <c r="U6" s="704"/>
      <c r="V6" s="704"/>
      <c r="W6" s="705"/>
    </row>
    <row r="7" spans="2:23" s="25" customFormat="1" ht="25.5" customHeight="1" x14ac:dyDescent="0.15">
      <c r="B7" s="696" t="s">
        <v>288</v>
      </c>
      <c r="C7" s="712" t="s">
        <v>236</v>
      </c>
      <c r="D7" s="713"/>
      <c r="E7" s="237" t="s">
        <v>700</v>
      </c>
      <c r="F7" s="703"/>
      <c r="G7" s="704"/>
      <c r="H7" s="704"/>
      <c r="I7" s="704"/>
      <c r="J7" s="704"/>
      <c r="K7" s="704"/>
      <c r="L7" s="705"/>
      <c r="M7" s="696" t="s">
        <v>288</v>
      </c>
      <c r="N7" s="712" t="s">
        <v>236</v>
      </c>
      <c r="O7" s="713"/>
      <c r="P7" s="237" t="s">
        <v>700</v>
      </c>
      <c r="Q7" s="703"/>
      <c r="R7" s="704"/>
      <c r="S7" s="704"/>
      <c r="T7" s="704"/>
      <c r="U7" s="704"/>
      <c r="V7" s="704"/>
      <c r="W7" s="705"/>
    </row>
    <row r="8" spans="2:23" s="25" customFormat="1" ht="25.5" customHeight="1" x14ac:dyDescent="0.15">
      <c r="B8" s="697"/>
      <c r="C8" s="712" t="s">
        <v>237</v>
      </c>
      <c r="D8" s="713"/>
      <c r="E8" s="236" t="s">
        <v>728</v>
      </c>
      <c r="F8" s="703"/>
      <c r="G8" s="704"/>
      <c r="H8" s="704"/>
      <c r="I8" s="704"/>
      <c r="J8" s="704"/>
      <c r="K8" s="704"/>
      <c r="L8" s="705"/>
      <c r="M8" s="697"/>
      <c r="N8" s="712" t="s">
        <v>237</v>
      </c>
      <c r="O8" s="713"/>
      <c r="P8" s="236" t="s">
        <v>728</v>
      </c>
      <c r="Q8" s="703"/>
      <c r="R8" s="704"/>
      <c r="S8" s="704"/>
      <c r="T8" s="704"/>
      <c r="U8" s="704"/>
      <c r="V8" s="704"/>
      <c r="W8" s="705"/>
    </row>
    <row r="9" spans="2:23" s="25" customFormat="1" ht="25.5" customHeight="1" x14ac:dyDescent="0.15">
      <c r="B9" s="714" t="s">
        <v>239</v>
      </c>
      <c r="C9" s="715"/>
      <c r="D9" s="716"/>
      <c r="E9" s="236" t="s">
        <v>689</v>
      </c>
      <c r="F9" s="703"/>
      <c r="G9" s="704"/>
      <c r="H9" s="704"/>
      <c r="I9" s="704"/>
      <c r="J9" s="704"/>
      <c r="K9" s="704"/>
      <c r="L9" s="705"/>
      <c r="M9" s="714" t="s">
        <v>239</v>
      </c>
      <c r="N9" s="715"/>
      <c r="O9" s="716"/>
      <c r="P9" s="236" t="s">
        <v>703</v>
      </c>
      <c r="Q9" s="703"/>
      <c r="R9" s="704"/>
      <c r="S9" s="704"/>
      <c r="T9" s="704"/>
      <c r="U9" s="704"/>
      <c r="V9" s="704"/>
      <c r="W9" s="705"/>
    </row>
    <row r="10" spans="2:23" s="25" customFormat="1" ht="25.5" customHeight="1" x14ac:dyDescent="0.15">
      <c r="B10" s="696" t="s">
        <v>289</v>
      </c>
      <c r="C10" s="714" t="s">
        <v>290</v>
      </c>
      <c r="D10" s="716"/>
      <c r="E10" s="237" t="s">
        <v>689</v>
      </c>
      <c r="F10" s="703"/>
      <c r="G10" s="704"/>
      <c r="H10" s="704"/>
      <c r="I10" s="704"/>
      <c r="J10" s="704"/>
      <c r="K10" s="704"/>
      <c r="L10" s="705"/>
      <c r="M10" s="696" t="s">
        <v>289</v>
      </c>
      <c r="N10" s="714" t="s">
        <v>290</v>
      </c>
      <c r="O10" s="716"/>
      <c r="P10" s="237" t="s">
        <v>702</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1194</v>
      </c>
      <c r="F13" s="694"/>
      <c r="G13" s="695"/>
      <c r="H13" s="680" t="s">
        <v>292</v>
      </c>
      <c r="I13" s="680"/>
      <c r="J13" s="681" t="s">
        <v>691</v>
      </c>
      <c r="K13" s="681"/>
      <c r="L13" s="681"/>
      <c r="M13" s="680" t="s">
        <v>291</v>
      </c>
      <c r="N13" s="680"/>
      <c r="O13" s="680"/>
      <c r="P13" s="693" t="s">
        <v>749</v>
      </c>
      <c r="Q13" s="694"/>
      <c r="R13" s="695"/>
      <c r="S13" s="680" t="s">
        <v>292</v>
      </c>
      <c r="T13" s="680"/>
      <c r="U13" s="681" t="s">
        <v>691</v>
      </c>
      <c r="V13" s="681"/>
      <c r="W13" s="681"/>
    </row>
    <row r="14" spans="2:23" s="25" customFormat="1" ht="25.5" customHeight="1" x14ac:dyDescent="0.15">
      <c r="B14" s="682" t="s">
        <v>293</v>
      </c>
      <c r="C14" s="682"/>
      <c r="D14" s="682"/>
      <c r="E14" s="556" t="s">
        <v>695</v>
      </c>
      <c r="F14" s="556"/>
      <c r="G14" s="556"/>
      <c r="H14" s="684" t="s">
        <v>294</v>
      </c>
      <c r="I14" s="685"/>
      <c r="J14" s="709"/>
      <c r="K14" s="710"/>
      <c r="L14" s="711"/>
      <c r="M14" s="684" t="s">
        <v>293</v>
      </c>
      <c r="N14" s="685"/>
      <c r="O14" s="689"/>
      <c r="P14" s="690" t="s">
        <v>695</v>
      </c>
      <c r="Q14" s="683"/>
      <c r="R14" s="683"/>
      <c r="S14" s="691" t="s">
        <v>294</v>
      </c>
      <c r="T14" s="692"/>
      <c r="U14" s="686"/>
      <c r="V14" s="687"/>
      <c r="W14" s="688"/>
    </row>
    <row r="15" spans="2:23" s="25" customFormat="1" ht="39.75" customHeight="1" x14ac:dyDescent="0.15">
      <c r="B15" s="673" t="s">
        <v>295</v>
      </c>
      <c r="C15" s="673"/>
      <c r="D15" s="673"/>
      <c r="E15" s="674" t="s">
        <v>883</v>
      </c>
      <c r="F15" s="675"/>
      <c r="G15" s="675"/>
      <c r="H15" s="675"/>
      <c r="I15" s="675"/>
      <c r="J15" s="675"/>
      <c r="K15" s="675"/>
      <c r="L15" s="676"/>
      <c r="M15" s="673" t="s">
        <v>295</v>
      </c>
      <c r="N15" s="673"/>
      <c r="O15" s="673"/>
      <c r="P15" s="674" t="s">
        <v>884</v>
      </c>
      <c r="Q15" s="675"/>
      <c r="R15" s="675"/>
      <c r="S15" s="675"/>
      <c r="T15" s="675"/>
      <c r="U15" s="675"/>
      <c r="V15" s="675"/>
      <c r="W15" s="676"/>
    </row>
    <row r="16" spans="2:23" s="25" customFormat="1" ht="25.5" customHeight="1" x14ac:dyDescent="0.15">
      <c r="B16" s="699" t="s">
        <v>285</v>
      </c>
      <c r="C16" s="699" t="s">
        <v>286</v>
      </c>
      <c r="D16" s="699"/>
      <c r="E16" s="236" t="s">
        <v>746</v>
      </c>
      <c r="F16" s="700"/>
      <c r="G16" s="701"/>
      <c r="H16" s="701"/>
      <c r="I16" s="701"/>
      <c r="J16" s="701"/>
      <c r="K16" s="701"/>
      <c r="L16" s="702"/>
      <c r="M16" s="699" t="s">
        <v>285</v>
      </c>
      <c r="N16" s="699" t="s">
        <v>286</v>
      </c>
      <c r="O16" s="699"/>
      <c r="P16" s="236" t="s">
        <v>746</v>
      </c>
      <c r="Q16" s="703"/>
      <c r="R16" s="704"/>
      <c r="S16" s="704"/>
      <c r="T16" s="704"/>
      <c r="U16" s="704"/>
      <c r="V16" s="704"/>
      <c r="W16" s="705"/>
    </row>
    <row r="17" spans="2:24" s="25" customFormat="1" ht="25.5" customHeight="1" x14ac:dyDescent="0.15">
      <c r="B17" s="699"/>
      <c r="C17" s="699" t="s">
        <v>287</v>
      </c>
      <c r="D17" s="699"/>
      <c r="E17" s="237">
        <v>4</v>
      </c>
      <c r="F17" s="703"/>
      <c r="G17" s="704"/>
      <c r="H17" s="704"/>
      <c r="I17" s="704"/>
      <c r="J17" s="704"/>
      <c r="K17" s="704"/>
      <c r="L17" s="705"/>
      <c r="M17" s="699"/>
      <c r="N17" s="699" t="s">
        <v>287</v>
      </c>
      <c r="O17" s="699"/>
      <c r="P17" s="237">
        <v>5</v>
      </c>
      <c r="Q17" s="703"/>
      <c r="R17" s="704"/>
      <c r="S17" s="704"/>
      <c r="T17" s="704"/>
      <c r="U17" s="704"/>
      <c r="V17" s="704"/>
      <c r="W17" s="705"/>
    </row>
    <row r="18" spans="2:24" s="25" customFormat="1" ht="25.5" customHeight="1" x14ac:dyDescent="0.15">
      <c r="B18" s="699" t="s">
        <v>288</v>
      </c>
      <c r="C18" s="699" t="s">
        <v>236</v>
      </c>
      <c r="D18" s="699"/>
      <c r="E18" s="237" t="s">
        <v>700</v>
      </c>
      <c r="F18" s="703"/>
      <c r="G18" s="704"/>
      <c r="H18" s="704"/>
      <c r="I18" s="704"/>
      <c r="J18" s="704"/>
      <c r="K18" s="704"/>
      <c r="L18" s="705"/>
      <c r="M18" s="699" t="s">
        <v>288</v>
      </c>
      <c r="N18" s="699" t="s">
        <v>236</v>
      </c>
      <c r="O18" s="699"/>
      <c r="P18" s="237" t="s">
        <v>700</v>
      </c>
      <c r="Q18" s="703"/>
      <c r="R18" s="704"/>
      <c r="S18" s="704"/>
      <c r="T18" s="704"/>
      <c r="U18" s="704"/>
      <c r="V18" s="704"/>
      <c r="W18" s="705"/>
    </row>
    <row r="19" spans="2:24" s="25" customFormat="1" ht="25.5" customHeight="1" x14ac:dyDescent="0.15">
      <c r="B19" s="699"/>
      <c r="C19" s="699" t="s">
        <v>237</v>
      </c>
      <c r="D19" s="699"/>
      <c r="E19" s="236" t="s">
        <v>712</v>
      </c>
      <c r="F19" s="703"/>
      <c r="G19" s="704"/>
      <c r="H19" s="704"/>
      <c r="I19" s="704"/>
      <c r="J19" s="704"/>
      <c r="K19" s="704"/>
      <c r="L19" s="705"/>
      <c r="M19" s="699"/>
      <c r="N19" s="699" t="s">
        <v>237</v>
      </c>
      <c r="O19" s="699"/>
      <c r="P19" s="236" t="s">
        <v>712</v>
      </c>
      <c r="Q19" s="703"/>
      <c r="R19" s="704"/>
      <c r="S19" s="704"/>
      <c r="T19" s="704"/>
      <c r="U19" s="704"/>
      <c r="V19" s="704"/>
      <c r="W19" s="705"/>
    </row>
    <row r="20" spans="2:24" s="25" customFormat="1" ht="25.5" customHeight="1" x14ac:dyDescent="0.15">
      <c r="B20" s="673" t="s">
        <v>239</v>
      </c>
      <c r="C20" s="673"/>
      <c r="D20" s="673"/>
      <c r="E20" s="236" t="s">
        <v>689</v>
      </c>
      <c r="F20" s="703"/>
      <c r="G20" s="704"/>
      <c r="H20" s="704"/>
      <c r="I20" s="704"/>
      <c r="J20" s="704"/>
      <c r="K20" s="704"/>
      <c r="L20" s="705"/>
      <c r="M20" s="673" t="s">
        <v>239</v>
      </c>
      <c r="N20" s="673"/>
      <c r="O20" s="673"/>
      <c r="P20" s="236" t="s">
        <v>689</v>
      </c>
      <c r="Q20" s="703"/>
      <c r="R20" s="704"/>
      <c r="S20" s="704"/>
      <c r="T20" s="704"/>
      <c r="U20" s="704"/>
      <c r="V20" s="704"/>
      <c r="W20" s="705"/>
    </row>
    <row r="21" spans="2:24" s="25" customFormat="1" ht="25.5" customHeight="1" x14ac:dyDescent="0.15">
      <c r="B21" s="696" t="s">
        <v>289</v>
      </c>
      <c r="C21" s="673" t="s">
        <v>290</v>
      </c>
      <c r="D21" s="673"/>
      <c r="E21" s="237" t="s">
        <v>689</v>
      </c>
      <c r="F21" s="703"/>
      <c r="G21" s="704"/>
      <c r="H21" s="704"/>
      <c r="I21" s="704"/>
      <c r="J21" s="704"/>
      <c r="K21" s="704"/>
      <c r="L21" s="705"/>
      <c r="M21" s="696" t="s">
        <v>289</v>
      </c>
      <c r="N21" s="673" t="s">
        <v>290</v>
      </c>
      <c r="O21" s="673"/>
      <c r="P21" s="237" t="s">
        <v>689</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589</v>
      </c>
      <c r="F23" s="706"/>
      <c r="G23" s="707"/>
      <c r="H23" s="707"/>
      <c r="I23" s="707"/>
      <c r="J23" s="707"/>
      <c r="K23" s="707"/>
      <c r="L23" s="708"/>
      <c r="M23" s="698"/>
      <c r="N23" s="673" t="s">
        <v>249</v>
      </c>
      <c r="O23" s="673"/>
      <c r="P23" s="180" t="s">
        <v>587</v>
      </c>
      <c r="Q23" s="703"/>
      <c r="R23" s="704"/>
      <c r="S23" s="704"/>
      <c r="T23" s="704"/>
      <c r="U23" s="704"/>
      <c r="V23" s="704"/>
      <c r="W23" s="705"/>
    </row>
    <row r="24" spans="2:24" s="25" customFormat="1" ht="25.5" customHeight="1" x14ac:dyDescent="0.15">
      <c r="B24" s="680" t="s">
        <v>291</v>
      </c>
      <c r="C24" s="680"/>
      <c r="D24" s="680"/>
      <c r="E24" s="693" t="s">
        <v>740</v>
      </c>
      <c r="F24" s="694"/>
      <c r="G24" s="695"/>
      <c r="H24" s="680" t="s">
        <v>292</v>
      </c>
      <c r="I24" s="680"/>
      <c r="J24" s="693" t="s">
        <v>691</v>
      </c>
      <c r="K24" s="694"/>
      <c r="L24" s="695"/>
      <c r="M24" s="680" t="s">
        <v>291</v>
      </c>
      <c r="N24" s="680"/>
      <c r="O24" s="680"/>
      <c r="P24" s="693" t="s">
        <v>750</v>
      </c>
      <c r="Q24" s="694"/>
      <c r="R24" s="695"/>
      <c r="S24" s="680" t="s">
        <v>292</v>
      </c>
      <c r="T24" s="680"/>
      <c r="U24" s="681" t="s">
        <v>691</v>
      </c>
      <c r="V24" s="681"/>
      <c r="W24" s="681"/>
    </row>
    <row r="25" spans="2:24" s="25" customFormat="1" ht="25.5" customHeight="1" x14ac:dyDescent="0.15">
      <c r="B25" s="682" t="s">
        <v>293</v>
      </c>
      <c r="C25" s="682"/>
      <c r="D25" s="682"/>
      <c r="E25" s="683" t="s">
        <v>732</v>
      </c>
      <c r="F25" s="683"/>
      <c r="G25" s="683"/>
      <c r="H25" s="684" t="s">
        <v>294</v>
      </c>
      <c r="I25" s="685"/>
      <c r="J25" s="686"/>
      <c r="K25" s="687"/>
      <c r="L25" s="688"/>
      <c r="M25" s="684" t="s">
        <v>293</v>
      </c>
      <c r="N25" s="685"/>
      <c r="O25" s="689"/>
      <c r="P25" s="690" t="s">
        <v>695</v>
      </c>
      <c r="Q25" s="683"/>
      <c r="R25" s="683"/>
      <c r="S25" s="691" t="s">
        <v>294</v>
      </c>
      <c r="T25" s="692"/>
      <c r="U25" s="686"/>
      <c r="V25" s="687"/>
      <c r="W25" s="688"/>
    </row>
    <row r="26" spans="2:24" s="25" customFormat="1" ht="39.75" customHeight="1" x14ac:dyDescent="0.15">
      <c r="B26" s="673" t="s">
        <v>295</v>
      </c>
      <c r="C26" s="673"/>
      <c r="D26" s="673"/>
      <c r="E26" s="674" t="s">
        <v>885</v>
      </c>
      <c r="F26" s="675"/>
      <c r="G26" s="675"/>
      <c r="H26" s="675"/>
      <c r="I26" s="675"/>
      <c r="J26" s="675"/>
      <c r="K26" s="675"/>
      <c r="L26" s="676"/>
      <c r="M26" s="673" t="s">
        <v>295</v>
      </c>
      <c r="N26" s="673"/>
      <c r="O26" s="673"/>
      <c r="P26" s="674" t="s">
        <v>886</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07C020B8-0CAB-4448-93F2-0A2E306F4DDA}"/>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5B309B0-A27C-4E2C-B310-E570F8794F65}">
          <x14:formula1>
            <xm:f>'(参考)リスト'!$C$16:$C$47</xm:f>
          </x14:formula1>
          <xm:sqref>E8 P8 P19 E19</xm:sqref>
        </x14:dataValidation>
        <x14:dataValidation type="list" allowBlank="1" showInputMessage="1" showErrorMessage="1" xr:uid="{F24D03F8-5CE5-4801-88C9-8A077D596D29}">
          <x14:formula1>
            <xm:f>'(参考)リスト'!$B$16:$B$21</xm:f>
          </x14:formula1>
          <xm:sqref>E7 E18 P7 P18</xm:sqref>
        </x14:dataValidation>
        <x14:dataValidation type="list" allowBlank="1" showInputMessage="1" showErrorMessage="1" xr:uid="{F75CBDA6-0A50-401C-B5BB-1A847308D9F0}">
          <x14:formula1>
            <xm:f>'(参考)リスト'!$E$16:$E$27</xm:f>
          </x14:formula1>
          <xm:sqref>E9 E20 P9 P20</xm:sqref>
        </x14:dataValidation>
        <x14:dataValidation type="list" allowBlank="1" showInputMessage="1" showErrorMessage="1" xr:uid="{7170B38D-49E4-43C7-B21D-45B86CC92351}">
          <x14:formula1>
            <xm:f>'(参考)リスト'!$D$16:$D$18</xm:f>
          </x14:formula1>
          <xm:sqref>E10 E21 P10 P21</xm:sqref>
        </x14:dataValidation>
        <x14:dataValidation type="list" allowBlank="1" showInputMessage="1" showErrorMessage="1" xr:uid="{9CA7B107-4625-4723-8251-F30D124EDD76}">
          <x14:formula1>
            <xm:f>'(参考)リスト'!$F$16:$F$21</xm:f>
          </x14:formula1>
          <xm:sqref>E11:E12 P11:P12 P22:P23 E22:E23</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DFCF4-2889-4D75-8DC9-745CEF5CD86C}">
  <sheetPr codeName="Sheet43">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746</v>
      </c>
      <c r="F5" s="700"/>
      <c r="G5" s="701"/>
      <c r="H5" s="701"/>
      <c r="I5" s="701"/>
      <c r="J5" s="701"/>
      <c r="K5" s="701"/>
      <c r="L5" s="702"/>
      <c r="M5" s="696" t="s">
        <v>285</v>
      </c>
      <c r="N5" s="712" t="s">
        <v>286</v>
      </c>
      <c r="O5" s="713"/>
      <c r="P5" s="236" t="s">
        <v>752</v>
      </c>
      <c r="Q5" s="703"/>
      <c r="R5" s="704"/>
      <c r="S5" s="704"/>
      <c r="T5" s="704"/>
      <c r="U5" s="704"/>
      <c r="V5" s="704"/>
      <c r="W5" s="705"/>
    </row>
    <row r="6" spans="2:23" s="25" customFormat="1" ht="25.5" customHeight="1" x14ac:dyDescent="0.15">
      <c r="B6" s="698"/>
      <c r="C6" s="712" t="s">
        <v>287</v>
      </c>
      <c r="D6" s="713"/>
      <c r="E6" s="237">
        <v>6</v>
      </c>
      <c r="F6" s="703"/>
      <c r="G6" s="704"/>
      <c r="H6" s="704"/>
      <c r="I6" s="704"/>
      <c r="J6" s="704"/>
      <c r="K6" s="704"/>
      <c r="L6" s="705"/>
      <c r="M6" s="698"/>
      <c r="N6" s="712" t="s">
        <v>287</v>
      </c>
      <c r="O6" s="713"/>
      <c r="P6" s="237">
        <v>1</v>
      </c>
      <c r="Q6" s="703"/>
      <c r="R6" s="704"/>
      <c r="S6" s="704"/>
      <c r="T6" s="704"/>
      <c r="U6" s="704"/>
      <c r="V6" s="704"/>
      <c r="W6" s="705"/>
    </row>
    <row r="7" spans="2:23" s="25" customFormat="1" ht="25.5" customHeight="1" x14ac:dyDescent="0.15">
      <c r="B7" s="696" t="s">
        <v>288</v>
      </c>
      <c r="C7" s="712" t="s">
        <v>236</v>
      </c>
      <c r="D7" s="713"/>
      <c r="E7" s="237" t="s">
        <v>700</v>
      </c>
      <c r="F7" s="703"/>
      <c r="G7" s="704"/>
      <c r="H7" s="704"/>
      <c r="I7" s="704"/>
      <c r="J7" s="704"/>
      <c r="K7" s="704"/>
      <c r="L7" s="705"/>
      <c r="M7" s="696" t="s">
        <v>288</v>
      </c>
      <c r="N7" s="712" t="s">
        <v>236</v>
      </c>
      <c r="O7" s="713"/>
      <c r="P7" s="237" t="s">
        <v>700</v>
      </c>
      <c r="Q7" s="703"/>
      <c r="R7" s="704"/>
      <c r="S7" s="704"/>
      <c r="T7" s="704"/>
      <c r="U7" s="704"/>
      <c r="V7" s="704"/>
      <c r="W7" s="705"/>
    </row>
    <row r="8" spans="2:23" s="25" customFormat="1" ht="25.5" customHeight="1" x14ac:dyDescent="0.15">
      <c r="B8" s="697"/>
      <c r="C8" s="712" t="s">
        <v>237</v>
      </c>
      <c r="D8" s="713"/>
      <c r="E8" s="236" t="s">
        <v>712</v>
      </c>
      <c r="F8" s="703"/>
      <c r="G8" s="704"/>
      <c r="H8" s="704"/>
      <c r="I8" s="704"/>
      <c r="J8" s="704"/>
      <c r="K8" s="704"/>
      <c r="L8" s="705"/>
      <c r="M8" s="697"/>
      <c r="N8" s="712" t="s">
        <v>237</v>
      </c>
      <c r="O8" s="713"/>
      <c r="P8" s="236" t="s">
        <v>728</v>
      </c>
      <c r="Q8" s="703"/>
      <c r="R8" s="704"/>
      <c r="S8" s="704"/>
      <c r="T8" s="704"/>
      <c r="U8" s="704"/>
      <c r="V8" s="704"/>
      <c r="W8" s="705"/>
    </row>
    <row r="9" spans="2:23" s="25" customFormat="1" ht="25.5" customHeight="1" x14ac:dyDescent="0.15">
      <c r="B9" s="714" t="s">
        <v>239</v>
      </c>
      <c r="C9" s="715"/>
      <c r="D9" s="716"/>
      <c r="E9" s="236" t="s">
        <v>689</v>
      </c>
      <c r="F9" s="703"/>
      <c r="G9" s="704"/>
      <c r="H9" s="704"/>
      <c r="I9" s="704"/>
      <c r="J9" s="704"/>
      <c r="K9" s="704"/>
      <c r="L9" s="705"/>
      <c r="M9" s="714" t="s">
        <v>239</v>
      </c>
      <c r="N9" s="715"/>
      <c r="O9" s="716"/>
      <c r="P9" s="236" t="s">
        <v>703</v>
      </c>
      <c r="Q9" s="703"/>
      <c r="R9" s="704"/>
      <c r="S9" s="704"/>
      <c r="T9" s="704"/>
      <c r="U9" s="704"/>
      <c r="V9" s="704"/>
      <c r="W9" s="705"/>
    </row>
    <row r="10" spans="2:23" s="25" customFormat="1" ht="25.5" customHeight="1" x14ac:dyDescent="0.15">
      <c r="B10" s="696" t="s">
        <v>289</v>
      </c>
      <c r="C10" s="714" t="s">
        <v>290</v>
      </c>
      <c r="D10" s="716"/>
      <c r="E10" s="237" t="s">
        <v>689</v>
      </c>
      <c r="F10" s="703"/>
      <c r="G10" s="704"/>
      <c r="H10" s="704"/>
      <c r="I10" s="704"/>
      <c r="J10" s="704"/>
      <c r="K10" s="704"/>
      <c r="L10" s="705"/>
      <c r="M10" s="696" t="s">
        <v>289</v>
      </c>
      <c r="N10" s="714" t="s">
        <v>290</v>
      </c>
      <c r="O10" s="716"/>
      <c r="P10" s="237" t="s">
        <v>702</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524</v>
      </c>
      <c r="Q12" s="703"/>
      <c r="R12" s="704"/>
      <c r="S12" s="704"/>
      <c r="T12" s="704"/>
      <c r="U12" s="704"/>
      <c r="V12" s="704"/>
      <c r="W12" s="705"/>
    </row>
    <row r="13" spans="2:23" s="25" customFormat="1" ht="25.5" customHeight="1" x14ac:dyDescent="0.15">
      <c r="B13" s="680" t="s">
        <v>291</v>
      </c>
      <c r="C13" s="680"/>
      <c r="D13" s="680"/>
      <c r="E13" s="693" t="s">
        <v>751</v>
      </c>
      <c r="F13" s="694"/>
      <c r="G13" s="695"/>
      <c r="H13" s="680" t="s">
        <v>292</v>
      </c>
      <c r="I13" s="680"/>
      <c r="J13" s="681" t="s">
        <v>691</v>
      </c>
      <c r="K13" s="681"/>
      <c r="L13" s="681"/>
      <c r="M13" s="680" t="s">
        <v>291</v>
      </c>
      <c r="N13" s="680"/>
      <c r="O13" s="680"/>
      <c r="P13" s="693" t="s">
        <v>691</v>
      </c>
      <c r="Q13" s="694"/>
      <c r="R13" s="695"/>
      <c r="S13" s="680" t="s">
        <v>292</v>
      </c>
      <c r="T13" s="680"/>
      <c r="U13" s="681" t="s">
        <v>753</v>
      </c>
      <c r="V13" s="681"/>
      <c r="W13" s="681"/>
    </row>
    <row r="14" spans="2:23" s="25" customFormat="1" ht="25.5" customHeight="1" x14ac:dyDescent="0.15">
      <c r="B14" s="682" t="s">
        <v>293</v>
      </c>
      <c r="C14" s="682"/>
      <c r="D14" s="682"/>
      <c r="E14" s="556" t="s">
        <v>695</v>
      </c>
      <c r="F14" s="556"/>
      <c r="G14" s="556"/>
      <c r="H14" s="684" t="s">
        <v>294</v>
      </c>
      <c r="I14" s="685"/>
      <c r="J14" s="709"/>
      <c r="K14" s="710"/>
      <c r="L14" s="711"/>
      <c r="M14" s="684" t="s">
        <v>293</v>
      </c>
      <c r="N14" s="685"/>
      <c r="O14" s="689"/>
      <c r="P14" s="690" t="s">
        <v>863</v>
      </c>
      <c r="Q14" s="683"/>
      <c r="R14" s="683"/>
      <c r="S14" s="691" t="s">
        <v>294</v>
      </c>
      <c r="T14" s="692"/>
      <c r="U14" s="686"/>
      <c r="V14" s="687"/>
      <c r="W14" s="688"/>
    </row>
    <row r="15" spans="2:23" s="25" customFormat="1" ht="39.75" customHeight="1" x14ac:dyDescent="0.15">
      <c r="B15" s="673" t="s">
        <v>295</v>
      </c>
      <c r="C15" s="673"/>
      <c r="D15" s="673"/>
      <c r="E15" s="674" t="s">
        <v>887</v>
      </c>
      <c r="F15" s="675"/>
      <c r="G15" s="675"/>
      <c r="H15" s="675"/>
      <c r="I15" s="675"/>
      <c r="J15" s="675"/>
      <c r="K15" s="675"/>
      <c r="L15" s="676"/>
      <c r="M15" s="673" t="s">
        <v>295</v>
      </c>
      <c r="N15" s="673"/>
      <c r="O15" s="673"/>
      <c r="P15" s="674" t="s">
        <v>888</v>
      </c>
      <c r="Q15" s="675"/>
      <c r="R15" s="675"/>
      <c r="S15" s="675"/>
      <c r="T15" s="675"/>
      <c r="U15" s="675"/>
      <c r="V15" s="675"/>
      <c r="W15" s="676"/>
    </row>
    <row r="16" spans="2:23" s="25" customFormat="1" ht="25.5" customHeight="1" x14ac:dyDescent="0.15">
      <c r="B16" s="699" t="s">
        <v>285</v>
      </c>
      <c r="C16" s="699" t="s">
        <v>286</v>
      </c>
      <c r="D16" s="699"/>
      <c r="E16" s="236" t="s">
        <v>752</v>
      </c>
      <c r="F16" s="700"/>
      <c r="G16" s="701"/>
      <c r="H16" s="701"/>
      <c r="I16" s="701"/>
      <c r="J16" s="701"/>
      <c r="K16" s="701"/>
      <c r="L16" s="702"/>
      <c r="M16" s="699" t="s">
        <v>285</v>
      </c>
      <c r="N16" s="699" t="s">
        <v>286</v>
      </c>
      <c r="O16" s="699"/>
      <c r="P16" s="236" t="s">
        <v>752</v>
      </c>
      <c r="Q16" s="703"/>
      <c r="R16" s="704"/>
      <c r="S16" s="704"/>
      <c r="T16" s="704"/>
      <c r="U16" s="704"/>
      <c r="V16" s="704"/>
      <c r="W16" s="705"/>
    </row>
    <row r="17" spans="2:24" s="25" customFormat="1" ht="25.5" customHeight="1" x14ac:dyDescent="0.15">
      <c r="B17" s="699"/>
      <c r="C17" s="699" t="s">
        <v>287</v>
      </c>
      <c r="D17" s="699"/>
      <c r="E17" s="237">
        <v>2</v>
      </c>
      <c r="F17" s="703"/>
      <c r="G17" s="704"/>
      <c r="H17" s="704"/>
      <c r="I17" s="704"/>
      <c r="J17" s="704"/>
      <c r="K17" s="704"/>
      <c r="L17" s="705"/>
      <c r="M17" s="699"/>
      <c r="N17" s="699" t="s">
        <v>287</v>
      </c>
      <c r="O17" s="699"/>
      <c r="P17" s="237">
        <v>3</v>
      </c>
      <c r="Q17" s="703"/>
      <c r="R17" s="704"/>
      <c r="S17" s="704"/>
      <c r="T17" s="704"/>
      <c r="U17" s="704"/>
      <c r="V17" s="704"/>
      <c r="W17" s="705"/>
    </row>
    <row r="18" spans="2:24" s="25" customFormat="1" ht="25.5" customHeight="1" x14ac:dyDescent="0.15">
      <c r="B18" s="699" t="s">
        <v>288</v>
      </c>
      <c r="C18" s="699" t="s">
        <v>236</v>
      </c>
      <c r="D18" s="699"/>
      <c r="E18" s="237" t="s">
        <v>700</v>
      </c>
      <c r="F18" s="703"/>
      <c r="G18" s="704"/>
      <c r="H18" s="704"/>
      <c r="I18" s="704"/>
      <c r="J18" s="704"/>
      <c r="K18" s="704"/>
      <c r="L18" s="705"/>
      <c r="M18" s="699" t="s">
        <v>288</v>
      </c>
      <c r="N18" s="699" t="s">
        <v>236</v>
      </c>
      <c r="O18" s="699"/>
      <c r="P18" s="237" t="s">
        <v>700</v>
      </c>
      <c r="Q18" s="703"/>
      <c r="R18" s="704"/>
      <c r="S18" s="704"/>
      <c r="T18" s="704"/>
      <c r="U18" s="704"/>
      <c r="V18" s="704"/>
      <c r="W18" s="705"/>
    </row>
    <row r="19" spans="2:24" s="25" customFormat="1" ht="25.5" customHeight="1" x14ac:dyDescent="0.15">
      <c r="B19" s="699"/>
      <c r="C19" s="699" t="s">
        <v>237</v>
      </c>
      <c r="D19" s="699"/>
      <c r="E19" s="236" t="s">
        <v>728</v>
      </c>
      <c r="F19" s="703"/>
      <c r="G19" s="704"/>
      <c r="H19" s="704"/>
      <c r="I19" s="704"/>
      <c r="J19" s="704"/>
      <c r="K19" s="704"/>
      <c r="L19" s="705"/>
      <c r="M19" s="699"/>
      <c r="N19" s="699" t="s">
        <v>237</v>
      </c>
      <c r="O19" s="699"/>
      <c r="P19" s="236" t="s">
        <v>712</v>
      </c>
      <c r="Q19" s="703"/>
      <c r="R19" s="704"/>
      <c r="S19" s="704"/>
      <c r="T19" s="704"/>
      <c r="U19" s="704"/>
      <c r="V19" s="704"/>
      <c r="W19" s="705"/>
    </row>
    <row r="20" spans="2:24" s="25" customFormat="1" ht="25.5" customHeight="1" x14ac:dyDescent="0.15">
      <c r="B20" s="673" t="s">
        <v>239</v>
      </c>
      <c r="C20" s="673"/>
      <c r="D20" s="673"/>
      <c r="E20" s="236" t="s">
        <v>689</v>
      </c>
      <c r="F20" s="703"/>
      <c r="G20" s="704"/>
      <c r="H20" s="704"/>
      <c r="I20" s="704"/>
      <c r="J20" s="704"/>
      <c r="K20" s="704"/>
      <c r="L20" s="705"/>
      <c r="M20" s="673" t="s">
        <v>239</v>
      </c>
      <c r="N20" s="673"/>
      <c r="O20" s="673"/>
      <c r="P20" s="236" t="s">
        <v>689</v>
      </c>
      <c r="Q20" s="703"/>
      <c r="R20" s="704"/>
      <c r="S20" s="704"/>
      <c r="T20" s="704"/>
      <c r="U20" s="704"/>
      <c r="V20" s="704"/>
      <c r="W20" s="705"/>
    </row>
    <row r="21" spans="2:24" s="25" customFormat="1" ht="25.5" customHeight="1" x14ac:dyDescent="0.15">
      <c r="B21" s="696" t="s">
        <v>289</v>
      </c>
      <c r="C21" s="673" t="s">
        <v>290</v>
      </c>
      <c r="D21" s="673"/>
      <c r="E21" s="237" t="s">
        <v>689</v>
      </c>
      <c r="F21" s="703"/>
      <c r="G21" s="704"/>
      <c r="H21" s="704"/>
      <c r="I21" s="704"/>
      <c r="J21" s="704"/>
      <c r="K21" s="704"/>
      <c r="L21" s="705"/>
      <c r="M21" s="696" t="s">
        <v>289</v>
      </c>
      <c r="N21" s="673" t="s">
        <v>290</v>
      </c>
      <c r="O21" s="673"/>
      <c r="P21" s="237" t="s">
        <v>689</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589</v>
      </c>
      <c r="F23" s="706"/>
      <c r="G23" s="707"/>
      <c r="H23" s="707"/>
      <c r="I23" s="707"/>
      <c r="J23" s="707"/>
      <c r="K23" s="707"/>
      <c r="L23" s="708"/>
      <c r="M23" s="698"/>
      <c r="N23" s="673" t="s">
        <v>249</v>
      </c>
      <c r="O23" s="673"/>
      <c r="P23" s="180" t="s">
        <v>587</v>
      </c>
      <c r="Q23" s="703"/>
      <c r="R23" s="704"/>
      <c r="S23" s="704"/>
      <c r="T23" s="704"/>
      <c r="U23" s="704"/>
      <c r="V23" s="704"/>
      <c r="W23" s="705"/>
    </row>
    <row r="24" spans="2:24" s="25" customFormat="1" ht="25.5" customHeight="1" x14ac:dyDescent="0.15">
      <c r="B24" s="680" t="s">
        <v>291</v>
      </c>
      <c r="C24" s="680"/>
      <c r="D24" s="680"/>
      <c r="E24" s="693" t="s">
        <v>754</v>
      </c>
      <c r="F24" s="694"/>
      <c r="G24" s="695"/>
      <c r="H24" s="680" t="s">
        <v>292</v>
      </c>
      <c r="I24" s="680"/>
      <c r="J24" s="693" t="s">
        <v>691</v>
      </c>
      <c r="K24" s="694"/>
      <c r="L24" s="695"/>
      <c r="M24" s="680" t="s">
        <v>291</v>
      </c>
      <c r="N24" s="680"/>
      <c r="O24" s="680"/>
      <c r="P24" s="693" t="s">
        <v>725</v>
      </c>
      <c r="Q24" s="694"/>
      <c r="R24" s="695"/>
      <c r="S24" s="680" t="s">
        <v>292</v>
      </c>
      <c r="T24" s="680"/>
      <c r="U24" s="681" t="s">
        <v>691</v>
      </c>
      <c r="V24" s="681"/>
      <c r="W24" s="681"/>
    </row>
    <row r="25" spans="2:24" s="25" customFormat="1" ht="25.5" customHeight="1" x14ac:dyDescent="0.15">
      <c r="B25" s="682" t="s">
        <v>293</v>
      </c>
      <c r="C25" s="682"/>
      <c r="D25" s="682"/>
      <c r="E25" s="683" t="s">
        <v>732</v>
      </c>
      <c r="F25" s="683"/>
      <c r="G25" s="683"/>
      <c r="H25" s="684" t="s">
        <v>294</v>
      </c>
      <c r="I25" s="685"/>
      <c r="J25" s="686"/>
      <c r="K25" s="687"/>
      <c r="L25" s="688"/>
      <c r="M25" s="684" t="s">
        <v>293</v>
      </c>
      <c r="N25" s="685"/>
      <c r="O25" s="689"/>
      <c r="P25" s="690" t="s">
        <v>695</v>
      </c>
      <c r="Q25" s="683"/>
      <c r="R25" s="683"/>
      <c r="S25" s="691" t="s">
        <v>294</v>
      </c>
      <c r="T25" s="692"/>
      <c r="U25" s="686"/>
      <c r="V25" s="687"/>
      <c r="W25" s="688"/>
    </row>
    <row r="26" spans="2:24" s="25" customFormat="1" ht="39.75" customHeight="1" x14ac:dyDescent="0.15">
      <c r="B26" s="673" t="s">
        <v>295</v>
      </c>
      <c r="C26" s="673"/>
      <c r="D26" s="673"/>
      <c r="E26" s="674" t="s">
        <v>889</v>
      </c>
      <c r="F26" s="675"/>
      <c r="G26" s="675"/>
      <c r="H26" s="675"/>
      <c r="I26" s="675"/>
      <c r="J26" s="675"/>
      <c r="K26" s="675"/>
      <c r="L26" s="676"/>
      <c r="M26" s="673" t="s">
        <v>295</v>
      </c>
      <c r="N26" s="673"/>
      <c r="O26" s="673"/>
      <c r="P26" s="674" t="s">
        <v>890</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B1ED6E62-C053-4DAA-B8BB-28E4D299892C}"/>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EA20B3A-EFF1-4852-A912-2BCFC189F760}">
          <x14:formula1>
            <xm:f>'(参考)リスト'!$C$16:$C$47</xm:f>
          </x14:formula1>
          <xm:sqref>E8 P8 P19 E19</xm:sqref>
        </x14:dataValidation>
        <x14:dataValidation type="list" allowBlank="1" showInputMessage="1" showErrorMessage="1" xr:uid="{5271494E-D382-4B1A-9946-EB261CE9C978}">
          <x14:formula1>
            <xm:f>'(参考)リスト'!$B$16:$B$21</xm:f>
          </x14:formula1>
          <xm:sqref>E7 E18 P7 P18</xm:sqref>
        </x14:dataValidation>
        <x14:dataValidation type="list" allowBlank="1" showInputMessage="1" showErrorMessage="1" xr:uid="{3504E259-09DB-479F-AAE7-4BFF6CDDC511}">
          <x14:formula1>
            <xm:f>'(参考)リスト'!$E$16:$E$27</xm:f>
          </x14:formula1>
          <xm:sqref>E9 E20 P9 P20</xm:sqref>
        </x14:dataValidation>
        <x14:dataValidation type="list" allowBlank="1" showInputMessage="1" showErrorMessage="1" xr:uid="{23EA7BFA-B8C3-4BAD-9F29-FAF7B5964630}">
          <x14:formula1>
            <xm:f>'(参考)リスト'!$D$16:$D$18</xm:f>
          </x14:formula1>
          <xm:sqref>E10 E21 P10 P21</xm:sqref>
        </x14:dataValidation>
        <x14:dataValidation type="list" allowBlank="1" showInputMessage="1" showErrorMessage="1" xr:uid="{55A27165-EEBC-4991-A3AD-CD3AE86BE03C}">
          <x14:formula1>
            <xm:f>'(参考)リスト'!$F$16:$F$21</xm:f>
          </x14:formula1>
          <xm:sqref>P11:P12 P22:P23 E11:E12 E22:E23</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E4D20-6EB3-4881-8953-E550E58987F0}">
  <sheetPr codeName="Sheet44">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752</v>
      </c>
      <c r="F5" s="700"/>
      <c r="G5" s="701"/>
      <c r="H5" s="701"/>
      <c r="I5" s="701"/>
      <c r="J5" s="701"/>
      <c r="K5" s="701"/>
      <c r="L5" s="702"/>
      <c r="M5" s="696" t="s">
        <v>285</v>
      </c>
      <c r="N5" s="712" t="s">
        <v>286</v>
      </c>
      <c r="O5" s="713"/>
      <c r="P5" s="236" t="s">
        <v>756</v>
      </c>
      <c r="Q5" s="703"/>
      <c r="R5" s="704"/>
      <c r="S5" s="704"/>
      <c r="T5" s="704"/>
      <c r="U5" s="704"/>
      <c r="V5" s="704"/>
      <c r="W5" s="705"/>
    </row>
    <row r="6" spans="2:23" s="25" customFormat="1" ht="25.5" customHeight="1" x14ac:dyDescent="0.15">
      <c r="B6" s="698"/>
      <c r="C6" s="712" t="s">
        <v>287</v>
      </c>
      <c r="D6" s="713"/>
      <c r="E6" s="237">
        <v>4</v>
      </c>
      <c r="F6" s="703"/>
      <c r="G6" s="704"/>
      <c r="H6" s="704"/>
      <c r="I6" s="704"/>
      <c r="J6" s="704"/>
      <c r="K6" s="704"/>
      <c r="L6" s="705"/>
      <c r="M6" s="698"/>
      <c r="N6" s="712" t="s">
        <v>287</v>
      </c>
      <c r="O6" s="713"/>
      <c r="P6" s="237">
        <v>1</v>
      </c>
      <c r="Q6" s="703"/>
      <c r="R6" s="704"/>
      <c r="S6" s="704"/>
      <c r="T6" s="704"/>
      <c r="U6" s="704"/>
      <c r="V6" s="704"/>
      <c r="W6" s="705"/>
    </row>
    <row r="7" spans="2:23" s="25" customFormat="1" ht="25.5" customHeight="1" x14ac:dyDescent="0.15">
      <c r="B7" s="696" t="s">
        <v>288</v>
      </c>
      <c r="C7" s="712" t="s">
        <v>236</v>
      </c>
      <c r="D7" s="713"/>
      <c r="E7" s="237" t="s">
        <v>700</v>
      </c>
      <c r="F7" s="703"/>
      <c r="G7" s="704"/>
      <c r="H7" s="704"/>
      <c r="I7" s="704"/>
      <c r="J7" s="704"/>
      <c r="K7" s="704"/>
      <c r="L7" s="705"/>
      <c r="M7" s="696" t="s">
        <v>288</v>
      </c>
      <c r="N7" s="712" t="s">
        <v>236</v>
      </c>
      <c r="O7" s="713"/>
      <c r="P7" s="237" t="s">
        <v>700</v>
      </c>
      <c r="Q7" s="703"/>
      <c r="R7" s="704"/>
      <c r="S7" s="704"/>
      <c r="T7" s="704"/>
      <c r="U7" s="704"/>
      <c r="V7" s="704"/>
      <c r="W7" s="705"/>
    </row>
    <row r="8" spans="2:23" s="25" customFormat="1" ht="25.5" customHeight="1" x14ac:dyDescent="0.15">
      <c r="B8" s="697"/>
      <c r="C8" s="712" t="s">
        <v>237</v>
      </c>
      <c r="D8" s="713"/>
      <c r="E8" s="236" t="s">
        <v>744</v>
      </c>
      <c r="F8" s="703"/>
      <c r="G8" s="704"/>
      <c r="H8" s="704"/>
      <c r="I8" s="704"/>
      <c r="J8" s="704"/>
      <c r="K8" s="704"/>
      <c r="L8" s="705"/>
      <c r="M8" s="697"/>
      <c r="N8" s="712" t="s">
        <v>237</v>
      </c>
      <c r="O8" s="713"/>
      <c r="P8" s="236" t="s">
        <v>727</v>
      </c>
      <c r="Q8" s="703"/>
      <c r="R8" s="704"/>
      <c r="S8" s="704"/>
      <c r="T8" s="704"/>
      <c r="U8" s="704"/>
      <c r="V8" s="704"/>
      <c r="W8" s="705"/>
    </row>
    <row r="9" spans="2:23" s="25" customFormat="1" ht="25.5" customHeight="1" x14ac:dyDescent="0.15">
      <c r="B9" s="714" t="s">
        <v>239</v>
      </c>
      <c r="C9" s="715"/>
      <c r="D9" s="716"/>
      <c r="E9" s="236" t="s">
        <v>703</v>
      </c>
      <c r="F9" s="703"/>
      <c r="G9" s="704"/>
      <c r="H9" s="704"/>
      <c r="I9" s="704"/>
      <c r="J9" s="704"/>
      <c r="K9" s="704"/>
      <c r="L9" s="705"/>
      <c r="M9" s="714" t="s">
        <v>239</v>
      </c>
      <c r="N9" s="715"/>
      <c r="O9" s="716"/>
      <c r="P9" s="236" t="s">
        <v>689</v>
      </c>
      <c r="Q9" s="703"/>
      <c r="R9" s="704"/>
      <c r="S9" s="704"/>
      <c r="T9" s="704"/>
      <c r="U9" s="704"/>
      <c r="V9" s="704"/>
      <c r="W9" s="705"/>
    </row>
    <row r="10" spans="2:23" s="25" customFormat="1" ht="25.5" customHeight="1" x14ac:dyDescent="0.15">
      <c r="B10" s="696" t="s">
        <v>289</v>
      </c>
      <c r="C10" s="714" t="s">
        <v>290</v>
      </c>
      <c r="D10" s="716"/>
      <c r="E10" s="237" t="s">
        <v>702</v>
      </c>
      <c r="F10" s="703"/>
      <c r="G10" s="704"/>
      <c r="H10" s="704"/>
      <c r="I10" s="704"/>
      <c r="J10" s="704"/>
      <c r="K10" s="704"/>
      <c r="L10" s="705"/>
      <c r="M10" s="696" t="s">
        <v>289</v>
      </c>
      <c r="N10" s="714" t="s">
        <v>290</v>
      </c>
      <c r="O10" s="716"/>
      <c r="P10" s="237" t="s">
        <v>689</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524</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691</v>
      </c>
      <c r="F13" s="694"/>
      <c r="G13" s="695"/>
      <c r="H13" s="680" t="s">
        <v>292</v>
      </c>
      <c r="I13" s="680"/>
      <c r="J13" s="681" t="s">
        <v>755</v>
      </c>
      <c r="K13" s="681"/>
      <c r="L13" s="681"/>
      <c r="M13" s="680" t="s">
        <v>291</v>
      </c>
      <c r="N13" s="680"/>
      <c r="O13" s="680"/>
      <c r="P13" s="693" t="s">
        <v>1195</v>
      </c>
      <c r="Q13" s="694"/>
      <c r="R13" s="695"/>
      <c r="S13" s="680" t="s">
        <v>292</v>
      </c>
      <c r="T13" s="680"/>
      <c r="U13" s="681" t="s">
        <v>691</v>
      </c>
      <c r="V13" s="681"/>
      <c r="W13" s="681"/>
    </row>
    <row r="14" spans="2:23" s="25" customFormat="1" ht="25.5" customHeight="1" x14ac:dyDescent="0.15">
      <c r="B14" s="682" t="s">
        <v>293</v>
      </c>
      <c r="C14" s="682"/>
      <c r="D14" s="682"/>
      <c r="E14" s="556" t="s">
        <v>863</v>
      </c>
      <c r="F14" s="556"/>
      <c r="G14" s="556"/>
      <c r="H14" s="684" t="s">
        <v>294</v>
      </c>
      <c r="I14" s="685"/>
      <c r="J14" s="709"/>
      <c r="K14" s="710"/>
      <c r="L14" s="711"/>
      <c r="M14" s="684" t="s">
        <v>293</v>
      </c>
      <c r="N14" s="685"/>
      <c r="O14" s="689"/>
      <c r="P14" s="690" t="s">
        <v>695</v>
      </c>
      <c r="Q14" s="683"/>
      <c r="R14" s="683"/>
      <c r="S14" s="691" t="s">
        <v>294</v>
      </c>
      <c r="T14" s="692"/>
      <c r="U14" s="686"/>
      <c r="V14" s="687"/>
      <c r="W14" s="688"/>
    </row>
    <row r="15" spans="2:23" s="25" customFormat="1" ht="39.75" customHeight="1" x14ac:dyDescent="0.15">
      <c r="B15" s="673" t="s">
        <v>295</v>
      </c>
      <c r="C15" s="673"/>
      <c r="D15" s="673"/>
      <c r="E15" s="674" t="s">
        <v>891</v>
      </c>
      <c r="F15" s="675"/>
      <c r="G15" s="675"/>
      <c r="H15" s="675"/>
      <c r="I15" s="675"/>
      <c r="J15" s="675"/>
      <c r="K15" s="675"/>
      <c r="L15" s="676"/>
      <c r="M15" s="673" t="s">
        <v>295</v>
      </c>
      <c r="N15" s="673"/>
      <c r="O15" s="673"/>
      <c r="P15" s="674" t="s">
        <v>892</v>
      </c>
      <c r="Q15" s="675"/>
      <c r="R15" s="675"/>
      <c r="S15" s="675"/>
      <c r="T15" s="675"/>
      <c r="U15" s="675"/>
      <c r="V15" s="675"/>
      <c r="W15" s="676"/>
    </row>
    <row r="16" spans="2:23" s="25" customFormat="1" ht="25.5" customHeight="1" x14ac:dyDescent="0.15">
      <c r="B16" s="699" t="s">
        <v>285</v>
      </c>
      <c r="C16" s="699" t="s">
        <v>286</v>
      </c>
      <c r="D16" s="699"/>
      <c r="E16" s="236" t="s">
        <v>756</v>
      </c>
      <c r="F16" s="700"/>
      <c r="G16" s="701"/>
      <c r="H16" s="701"/>
      <c r="I16" s="701"/>
      <c r="J16" s="701"/>
      <c r="K16" s="701"/>
      <c r="L16" s="702"/>
      <c r="M16" s="699" t="s">
        <v>285</v>
      </c>
      <c r="N16" s="699" t="s">
        <v>286</v>
      </c>
      <c r="O16" s="699"/>
      <c r="P16" s="236" t="s">
        <v>756</v>
      </c>
      <c r="Q16" s="703"/>
      <c r="R16" s="704"/>
      <c r="S16" s="704"/>
      <c r="T16" s="704"/>
      <c r="U16" s="704"/>
      <c r="V16" s="704"/>
      <c r="W16" s="705"/>
    </row>
    <row r="17" spans="2:24" s="25" customFormat="1" ht="25.5" customHeight="1" x14ac:dyDescent="0.15">
      <c r="B17" s="699"/>
      <c r="C17" s="699" t="s">
        <v>287</v>
      </c>
      <c r="D17" s="699"/>
      <c r="E17" s="237">
        <v>2</v>
      </c>
      <c r="F17" s="703"/>
      <c r="G17" s="704"/>
      <c r="H17" s="704"/>
      <c r="I17" s="704"/>
      <c r="J17" s="704"/>
      <c r="K17" s="704"/>
      <c r="L17" s="705"/>
      <c r="M17" s="699"/>
      <c r="N17" s="699" t="s">
        <v>287</v>
      </c>
      <c r="O17" s="699"/>
      <c r="P17" s="237">
        <v>3</v>
      </c>
      <c r="Q17" s="703"/>
      <c r="R17" s="704"/>
      <c r="S17" s="704"/>
      <c r="T17" s="704"/>
      <c r="U17" s="704"/>
      <c r="V17" s="704"/>
      <c r="W17" s="705"/>
    </row>
    <row r="18" spans="2:24" s="25" customFormat="1" ht="25.5" customHeight="1" x14ac:dyDescent="0.15">
      <c r="B18" s="699" t="s">
        <v>288</v>
      </c>
      <c r="C18" s="699" t="s">
        <v>236</v>
      </c>
      <c r="D18" s="699"/>
      <c r="E18" s="237" t="s">
        <v>700</v>
      </c>
      <c r="F18" s="703"/>
      <c r="G18" s="704"/>
      <c r="H18" s="704"/>
      <c r="I18" s="704"/>
      <c r="J18" s="704"/>
      <c r="K18" s="704"/>
      <c r="L18" s="705"/>
      <c r="M18" s="699" t="s">
        <v>288</v>
      </c>
      <c r="N18" s="699" t="s">
        <v>236</v>
      </c>
      <c r="O18" s="699"/>
      <c r="P18" s="237" t="s">
        <v>700</v>
      </c>
      <c r="Q18" s="703"/>
      <c r="R18" s="704"/>
      <c r="S18" s="704"/>
      <c r="T18" s="704"/>
      <c r="U18" s="704"/>
      <c r="V18" s="704"/>
      <c r="W18" s="705"/>
    </row>
    <row r="19" spans="2:24" s="25" customFormat="1" ht="25.5" customHeight="1" x14ac:dyDescent="0.15">
      <c r="B19" s="699"/>
      <c r="C19" s="699" t="s">
        <v>237</v>
      </c>
      <c r="D19" s="699"/>
      <c r="E19" s="236" t="s">
        <v>701</v>
      </c>
      <c r="F19" s="703"/>
      <c r="G19" s="704"/>
      <c r="H19" s="704"/>
      <c r="I19" s="704"/>
      <c r="J19" s="704"/>
      <c r="K19" s="704"/>
      <c r="L19" s="705"/>
      <c r="M19" s="699"/>
      <c r="N19" s="699" t="s">
        <v>237</v>
      </c>
      <c r="O19" s="699"/>
      <c r="P19" s="236" t="s">
        <v>728</v>
      </c>
      <c r="Q19" s="703"/>
      <c r="R19" s="704"/>
      <c r="S19" s="704"/>
      <c r="T19" s="704"/>
      <c r="U19" s="704"/>
      <c r="V19" s="704"/>
      <c r="W19" s="705"/>
    </row>
    <row r="20" spans="2:24" s="25" customFormat="1" ht="25.5" customHeight="1" x14ac:dyDescent="0.15">
      <c r="B20" s="673" t="s">
        <v>239</v>
      </c>
      <c r="C20" s="673"/>
      <c r="D20" s="673"/>
      <c r="E20" s="236" t="s">
        <v>689</v>
      </c>
      <c r="F20" s="703"/>
      <c r="G20" s="704"/>
      <c r="H20" s="704"/>
      <c r="I20" s="704"/>
      <c r="J20" s="704"/>
      <c r="K20" s="704"/>
      <c r="L20" s="705"/>
      <c r="M20" s="673" t="s">
        <v>239</v>
      </c>
      <c r="N20" s="673"/>
      <c r="O20" s="673"/>
      <c r="P20" s="236" t="s">
        <v>689</v>
      </c>
      <c r="Q20" s="703"/>
      <c r="R20" s="704"/>
      <c r="S20" s="704"/>
      <c r="T20" s="704"/>
      <c r="U20" s="704"/>
      <c r="V20" s="704"/>
      <c r="W20" s="705"/>
    </row>
    <row r="21" spans="2:24" s="25" customFormat="1" ht="25.5" customHeight="1" x14ac:dyDescent="0.15">
      <c r="B21" s="696" t="s">
        <v>289</v>
      </c>
      <c r="C21" s="673" t="s">
        <v>290</v>
      </c>
      <c r="D21" s="673"/>
      <c r="E21" s="237" t="s">
        <v>689</v>
      </c>
      <c r="F21" s="703"/>
      <c r="G21" s="704"/>
      <c r="H21" s="704"/>
      <c r="I21" s="704"/>
      <c r="J21" s="704"/>
      <c r="K21" s="704"/>
      <c r="L21" s="705"/>
      <c r="M21" s="696" t="s">
        <v>289</v>
      </c>
      <c r="N21" s="673" t="s">
        <v>290</v>
      </c>
      <c r="O21" s="673"/>
      <c r="P21" s="237" t="s">
        <v>689</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587</v>
      </c>
      <c r="F23" s="706"/>
      <c r="G23" s="707"/>
      <c r="H23" s="707"/>
      <c r="I23" s="707"/>
      <c r="J23" s="707"/>
      <c r="K23" s="707"/>
      <c r="L23" s="708"/>
      <c r="M23" s="698"/>
      <c r="N23" s="673" t="s">
        <v>249</v>
      </c>
      <c r="O23" s="673"/>
      <c r="P23" s="180" t="s">
        <v>587</v>
      </c>
      <c r="Q23" s="703"/>
      <c r="R23" s="704"/>
      <c r="S23" s="704"/>
      <c r="T23" s="704"/>
      <c r="U23" s="704"/>
      <c r="V23" s="704"/>
      <c r="W23" s="705"/>
    </row>
    <row r="24" spans="2:24" s="25" customFormat="1" ht="25.5" customHeight="1" x14ac:dyDescent="0.15">
      <c r="B24" s="680" t="s">
        <v>291</v>
      </c>
      <c r="C24" s="680"/>
      <c r="D24" s="680"/>
      <c r="E24" s="693" t="s">
        <v>757</v>
      </c>
      <c r="F24" s="694"/>
      <c r="G24" s="695"/>
      <c r="H24" s="680" t="s">
        <v>292</v>
      </c>
      <c r="I24" s="680"/>
      <c r="J24" s="693" t="s">
        <v>691</v>
      </c>
      <c r="K24" s="694"/>
      <c r="L24" s="695"/>
      <c r="M24" s="680" t="s">
        <v>291</v>
      </c>
      <c r="N24" s="680"/>
      <c r="O24" s="680"/>
      <c r="P24" s="693" t="s">
        <v>758</v>
      </c>
      <c r="Q24" s="694"/>
      <c r="R24" s="695"/>
      <c r="S24" s="680" t="s">
        <v>292</v>
      </c>
      <c r="T24" s="680"/>
      <c r="U24" s="681" t="s">
        <v>691</v>
      </c>
      <c r="V24" s="681"/>
      <c r="W24" s="681"/>
    </row>
    <row r="25" spans="2:24" s="25" customFormat="1" ht="25.5" customHeight="1" x14ac:dyDescent="0.15">
      <c r="B25" s="682" t="s">
        <v>293</v>
      </c>
      <c r="C25" s="682"/>
      <c r="D25" s="682"/>
      <c r="E25" s="683" t="s">
        <v>695</v>
      </c>
      <c r="F25" s="683"/>
      <c r="G25" s="683"/>
      <c r="H25" s="684" t="s">
        <v>294</v>
      </c>
      <c r="I25" s="685"/>
      <c r="J25" s="686"/>
      <c r="K25" s="687"/>
      <c r="L25" s="688"/>
      <c r="M25" s="684" t="s">
        <v>293</v>
      </c>
      <c r="N25" s="685"/>
      <c r="O25" s="689"/>
      <c r="P25" s="690" t="s">
        <v>695</v>
      </c>
      <c r="Q25" s="683"/>
      <c r="R25" s="683"/>
      <c r="S25" s="691" t="s">
        <v>294</v>
      </c>
      <c r="T25" s="692"/>
      <c r="U25" s="686"/>
      <c r="V25" s="687"/>
      <c r="W25" s="688"/>
    </row>
    <row r="26" spans="2:24" s="25" customFormat="1" ht="39.75" customHeight="1" x14ac:dyDescent="0.15">
      <c r="B26" s="673" t="s">
        <v>295</v>
      </c>
      <c r="C26" s="673"/>
      <c r="D26" s="673"/>
      <c r="E26" s="674" t="s">
        <v>893</v>
      </c>
      <c r="F26" s="675"/>
      <c r="G26" s="675"/>
      <c r="H26" s="675"/>
      <c r="I26" s="675"/>
      <c r="J26" s="675"/>
      <c r="K26" s="675"/>
      <c r="L26" s="676"/>
      <c r="M26" s="673" t="s">
        <v>295</v>
      </c>
      <c r="N26" s="673"/>
      <c r="O26" s="673"/>
      <c r="P26" s="674" t="s">
        <v>894</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5A43F49D-AD71-4A0C-AF2F-9A5FFC275BE5}"/>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1FA9A60-2E37-4E9F-8CD5-9A8B86D5EB15}">
          <x14:formula1>
            <xm:f>'(参考)リスト'!$C$16:$C$47</xm:f>
          </x14:formula1>
          <xm:sqref>E8 P8 P19 E19</xm:sqref>
        </x14:dataValidation>
        <x14:dataValidation type="list" allowBlank="1" showInputMessage="1" showErrorMessage="1" xr:uid="{09C273D1-C7E1-4F79-BA97-7C6B16E69AFD}">
          <x14:formula1>
            <xm:f>'(参考)リスト'!$B$16:$B$21</xm:f>
          </x14:formula1>
          <xm:sqref>E7 E18 P7 P18</xm:sqref>
        </x14:dataValidation>
        <x14:dataValidation type="list" allowBlank="1" showInputMessage="1" showErrorMessage="1" xr:uid="{9A8DB3D5-E87A-46CF-BDEC-C29BD3995DA4}">
          <x14:formula1>
            <xm:f>'(参考)リスト'!$E$16:$E$27</xm:f>
          </x14:formula1>
          <xm:sqref>E9 E20 P9 P20</xm:sqref>
        </x14:dataValidation>
        <x14:dataValidation type="list" allowBlank="1" showInputMessage="1" showErrorMessage="1" xr:uid="{536A6EED-9215-4A7F-A555-18B8E5BFCF70}">
          <x14:formula1>
            <xm:f>'(参考)リスト'!$D$16:$D$18</xm:f>
          </x14:formula1>
          <xm:sqref>E10 E21 P10 P21</xm:sqref>
        </x14:dataValidation>
        <x14:dataValidation type="list" allowBlank="1" showInputMessage="1" showErrorMessage="1" xr:uid="{02B9EEB2-3689-4A53-9C23-9002949A5272}">
          <x14:formula1>
            <xm:f>'(参考)リスト'!$F$16:$F$21</xm:f>
          </x14:formula1>
          <xm:sqref>P11:P12 E11:E12 E22:E23 P22:P23</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24279-DEBC-4A1D-AB31-75745E1C46EC}">
  <sheetPr codeName="Sheet45">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759</v>
      </c>
      <c r="F5" s="700"/>
      <c r="G5" s="701"/>
      <c r="H5" s="701"/>
      <c r="I5" s="701"/>
      <c r="J5" s="701"/>
      <c r="K5" s="701"/>
      <c r="L5" s="702"/>
      <c r="M5" s="696" t="s">
        <v>285</v>
      </c>
      <c r="N5" s="712" t="s">
        <v>286</v>
      </c>
      <c r="O5" s="713"/>
      <c r="P5" s="236" t="s">
        <v>759</v>
      </c>
      <c r="Q5" s="703"/>
      <c r="R5" s="704"/>
      <c r="S5" s="704"/>
      <c r="T5" s="704"/>
      <c r="U5" s="704"/>
      <c r="V5" s="704"/>
      <c r="W5" s="705"/>
    </row>
    <row r="6" spans="2:23" s="25" customFormat="1" ht="25.5" customHeight="1" x14ac:dyDescent="0.15">
      <c r="B6" s="698"/>
      <c r="C6" s="712" t="s">
        <v>287</v>
      </c>
      <c r="D6" s="713"/>
      <c r="E6" s="237">
        <v>1</v>
      </c>
      <c r="F6" s="703"/>
      <c r="G6" s="704"/>
      <c r="H6" s="704"/>
      <c r="I6" s="704"/>
      <c r="J6" s="704"/>
      <c r="K6" s="704"/>
      <c r="L6" s="705"/>
      <c r="M6" s="698"/>
      <c r="N6" s="712" t="s">
        <v>287</v>
      </c>
      <c r="O6" s="713"/>
      <c r="P6" s="237">
        <v>2</v>
      </c>
      <c r="Q6" s="703"/>
      <c r="R6" s="704"/>
      <c r="S6" s="704"/>
      <c r="T6" s="704"/>
      <c r="U6" s="704"/>
      <c r="V6" s="704"/>
      <c r="W6" s="705"/>
    </row>
    <row r="7" spans="2:23" s="25" customFormat="1" ht="25.5" customHeight="1" x14ac:dyDescent="0.15">
      <c r="B7" s="696" t="s">
        <v>288</v>
      </c>
      <c r="C7" s="712" t="s">
        <v>236</v>
      </c>
      <c r="D7" s="713"/>
      <c r="E7" s="237" t="s">
        <v>700</v>
      </c>
      <c r="F7" s="703"/>
      <c r="G7" s="704"/>
      <c r="H7" s="704"/>
      <c r="I7" s="704"/>
      <c r="J7" s="704"/>
      <c r="K7" s="704"/>
      <c r="L7" s="705"/>
      <c r="M7" s="696" t="s">
        <v>288</v>
      </c>
      <c r="N7" s="712" t="s">
        <v>236</v>
      </c>
      <c r="O7" s="713"/>
      <c r="P7" s="237" t="s">
        <v>700</v>
      </c>
      <c r="Q7" s="703"/>
      <c r="R7" s="704"/>
      <c r="S7" s="704"/>
      <c r="T7" s="704"/>
      <c r="U7" s="704"/>
      <c r="V7" s="704"/>
      <c r="W7" s="705"/>
    </row>
    <row r="8" spans="2:23" s="25" customFormat="1" ht="25.5" customHeight="1" x14ac:dyDescent="0.15">
      <c r="B8" s="697"/>
      <c r="C8" s="712" t="s">
        <v>237</v>
      </c>
      <c r="D8" s="713"/>
      <c r="E8" s="236" t="s">
        <v>701</v>
      </c>
      <c r="F8" s="703"/>
      <c r="G8" s="704"/>
      <c r="H8" s="704"/>
      <c r="I8" s="704"/>
      <c r="J8" s="704"/>
      <c r="K8" s="704"/>
      <c r="L8" s="705"/>
      <c r="M8" s="697"/>
      <c r="N8" s="712" t="s">
        <v>237</v>
      </c>
      <c r="O8" s="713"/>
      <c r="P8" s="236" t="s">
        <v>701</v>
      </c>
      <c r="Q8" s="703"/>
      <c r="R8" s="704"/>
      <c r="S8" s="704"/>
      <c r="T8" s="704"/>
      <c r="U8" s="704"/>
      <c r="V8" s="704"/>
      <c r="W8" s="705"/>
    </row>
    <row r="9" spans="2:23" s="25" customFormat="1" ht="25.5" customHeight="1" x14ac:dyDescent="0.15">
      <c r="B9" s="714" t="s">
        <v>239</v>
      </c>
      <c r="C9" s="715"/>
      <c r="D9" s="716"/>
      <c r="E9" s="236" t="s">
        <v>689</v>
      </c>
      <c r="F9" s="703"/>
      <c r="G9" s="704"/>
      <c r="H9" s="704"/>
      <c r="I9" s="704"/>
      <c r="J9" s="704"/>
      <c r="K9" s="704"/>
      <c r="L9" s="705"/>
      <c r="M9" s="714" t="s">
        <v>239</v>
      </c>
      <c r="N9" s="715"/>
      <c r="O9" s="716"/>
      <c r="P9" s="236" t="s">
        <v>689</v>
      </c>
      <c r="Q9" s="703"/>
      <c r="R9" s="704"/>
      <c r="S9" s="704"/>
      <c r="T9" s="704"/>
      <c r="U9" s="704"/>
      <c r="V9" s="704"/>
      <c r="W9" s="705"/>
    </row>
    <row r="10" spans="2:23" s="25" customFormat="1" ht="25.5" customHeight="1" x14ac:dyDescent="0.15">
      <c r="B10" s="696" t="s">
        <v>289</v>
      </c>
      <c r="C10" s="714" t="s">
        <v>290</v>
      </c>
      <c r="D10" s="716"/>
      <c r="E10" s="237" t="s">
        <v>689</v>
      </c>
      <c r="F10" s="703"/>
      <c r="G10" s="704"/>
      <c r="H10" s="704"/>
      <c r="I10" s="704"/>
      <c r="J10" s="704"/>
      <c r="K10" s="704"/>
      <c r="L10" s="705"/>
      <c r="M10" s="696" t="s">
        <v>289</v>
      </c>
      <c r="N10" s="714" t="s">
        <v>290</v>
      </c>
      <c r="O10" s="716"/>
      <c r="P10" s="237" t="s">
        <v>689</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760</v>
      </c>
      <c r="F13" s="694"/>
      <c r="G13" s="695"/>
      <c r="H13" s="680" t="s">
        <v>292</v>
      </c>
      <c r="I13" s="680"/>
      <c r="J13" s="681" t="s">
        <v>691</v>
      </c>
      <c r="K13" s="681"/>
      <c r="L13" s="681"/>
      <c r="M13" s="680" t="s">
        <v>291</v>
      </c>
      <c r="N13" s="680"/>
      <c r="O13" s="680"/>
      <c r="P13" s="693" t="s">
        <v>723</v>
      </c>
      <c r="Q13" s="694"/>
      <c r="R13" s="695"/>
      <c r="S13" s="680" t="s">
        <v>292</v>
      </c>
      <c r="T13" s="680"/>
      <c r="U13" s="681" t="s">
        <v>691</v>
      </c>
      <c r="V13" s="681"/>
      <c r="W13" s="681"/>
    </row>
    <row r="14" spans="2:23" s="25" customFormat="1" ht="25.5" customHeight="1" x14ac:dyDescent="0.15">
      <c r="B14" s="682" t="s">
        <v>293</v>
      </c>
      <c r="C14" s="682"/>
      <c r="D14" s="682"/>
      <c r="E14" s="556" t="s">
        <v>695</v>
      </c>
      <c r="F14" s="556"/>
      <c r="G14" s="556"/>
      <c r="H14" s="684" t="s">
        <v>294</v>
      </c>
      <c r="I14" s="685"/>
      <c r="J14" s="709"/>
      <c r="K14" s="710"/>
      <c r="L14" s="711"/>
      <c r="M14" s="684" t="s">
        <v>293</v>
      </c>
      <c r="N14" s="685"/>
      <c r="O14" s="689"/>
      <c r="P14" s="690" t="s">
        <v>695</v>
      </c>
      <c r="Q14" s="683"/>
      <c r="R14" s="683"/>
      <c r="S14" s="691" t="s">
        <v>294</v>
      </c>
      <c r="T14" s="692"/>
      <c r="U14" s="686"/>
      <c r="V14" s="687"/>
      <c r="W14" s="688"/>
    </row>
    <row r="15" spans="2:23" s="25" customFormat="1" ht="39.75" customHeight="1" x14ac:dyDescent="0.15">
      <c r="B15" s="673" t="s">
        <v>295</v>
      </c>
      <c r="C15" s="673"/>
      <c r="D15" s="673"/>
      <c r="E15" s="674" t="s">
        <v>895</v>
      </c>
      <c r="F15" s="675"/>
      <c r="G15" s="675"/>
      <c r="H15" s="675"/>
      <c r="I15" s="675"/>
      <c r="J15" s="675"/>
      <c r="K15" s="675"/>
      <c r="L15" s="676"/>
      <c r="M15" s="673" t="s">
        <v>295</v>
      </c>
      <c r="N15" s="673"/>
      <c r="O15" s="673"/>
      <c r="P15" s="674" t="s">
        <v>896</v>
      </c>
      <c r="Q15" s="675"/>
      <c r="R15" s="675"/>
      <c r="S15" s="675"/>
      <c r="T15" s="675"/>
      <c r="U15" s="675"/>
      <c r="V15" s="675"/>
      <c r="W15" s="676"/>
    </row>
    <row r="16" spans="2:23" s="25" customFormat="1" ht="25.5" customHeight="1" x14ac:dyDescent="0.15">
      <c r="B16" s="699" t="s">
        <v>285</v>
      </c>
      <c r="C16" s="699" t="s">
        <v>286</v>
      </c>
      <c r="D16" s="699"/>
      <c r="E16" s="236" t="s">
        <v>759</v>
      </c>
      <c r="F16" s="700"/>
      <c r="G16" s="701"/>
      <c r="H16" s="701"/>
      <c r="I16" s="701"/>
      <c r="J16" s="701"/>
      <c r="K16" s="701"/>
      <c r="L16" s="702"/>
      <c r="M16" s="699" t="s">
        <v>285</v>
      </c>
      <c r="N16" s="699" t="s">
        <v>286</v>
      </c>
      <c r="O16" s="699"/>
      <c r="P16" s="236" t="s">
        <v>761</v>
      </c>
      <c r="Q16" s="703"/>
      <c r="R16" s="704"/>
      <c r="S16" s="704"/>
      <c r="T16" s="704"/>
      <c r="U16" s="704"/>
      <c r="V16" s="704"/>
      <c r="W16" s="705"/>
    </row>
    <row r="17" spans="2:24" s="25" customFormat="1" ht="25.5" customHeight="1" x14ac:dyDescent="0.15">
      <c r="B17" s="699"/>
      <c r="C17" s="699" t="s">
        <v>287</v>
      </c>
      <c r="D17" s="699"/>
      <c r="E17" s="237">
        <v>3</v>
      </c>
      <c r="F17" s="703"/>
      <c r="G17" s="704"/>
      <c r="H17" s="704"/>
      <c r="I17" s="704"/>
      <c r="J17" s="704"/>
      <c r="K17" s="704"/>
      <c r="L17" s="705"/>
      <c r="M17" s="699"/>
      <c r="N17" s="699" t="s">
        <v>287</v>
      </c>
      <c r="O17" s="699"/>
      <c r="P17" s="237">
        <v>1</v>
      </c>
      <c r="Q17" s="703"/>
      <c r="R17" s="704"/>
      <c r="S17" s="704"/>
      <c r="T17" s="704"/>
      <c r="U17" s="704"/>
      <c r="V17" s="704"/>
      <c r="W17" s="705"/>
    </row>
    <row r="18" spans="2:24" s="25" customFormat="1" ht="25.5" customHeight="1" x14ac:dyDescent="0.15">
      <c r="B18" s="699" t="s">
        <v>288</v>
      </c>
      <c r="C18" s="699" t="s">
        <v>236</v>
      </c>
      <c r="D18" s="699"/>
      <c r="E18" s="237" t="s">
        <v>700</v>
      </c>
      <c r="F18" s="703"/>
      <c r="G18" s="704"/>
      <c r="H18" s="704"/>
      <c r="I18" s="704"/>
      <c r="J18" s="704"/>
      <c r="K18" s="704"/>
      <c r="L18" s="705"/>
      <c r="M18" s="699" t="s">
        <v>288</v>
      </c>
      <c r="N18" s="699" t="s">
        <v>236</v>
      </c>
      <c r="O18" s="699"/>
      <c r="P18" s="237" t="s">
        <v>700</v>
      </c>
      <c r="Q18" s="703"/>
      <c r="R18" s="704"/>
      <c r="S18" s="704"/>
      <c r="T18" s="704"/>
      <c r="U18" s="704"/>
      <c r="V18" s="704"/>
      <c r="W18" s="705"/>
    </row>
    <row r="19" spans="2:24" s="25" customFormat="1" ht="25.5" customHeight="1" x14ac:dyDescent="0.15">
      <c r="B19" s="699"/>
      <c r="C19" s="699" t="s">
        <v>237</v>
      </c>
      <c r="D19" s="699"/>
      <c r="E19" s="236" t="s">
        <v>701</v>
      </c>
      <c r="F19" s="703"/>
      <c r="G19" s="704"/>
      <c r="H19" s="704"/>
      <c r="I19" s="704"/>
      <c r="J19" s="704"/>
      <c r="K19" s="704"/>
      <c r="L19" s="705"/>
      <c r="M19" s="699"/>
      <c r="N19" s="699" t="s">
        <v>237</v>
      </c>
      <c r="O19" s="699"/>
      <c r="P19" s="236" t="s">
        <v>701</v>
      </c>
      <c r="Q19" s="703"/>
      <c r="R19" s="704"/>
      <c r="S19" s="704"/>
      <c r="T19" s="704"/>
      <c r="U19" s="704"/>
      <c r="V19" s="704"/>
      <c r="W19" s="705"/>
    </row>
    <row r="20" spans="2:24" s="25" customFormat="1" ht="25.5" customHeight="1" x14ac:dyDescent="0.15">
      <c r="B20" s="673" t="s">
        <v>239</v>
      </c>
      <c r="C20" s="673"/>
      <c r="D20" s="673"/>
      <c r="E20" s="236" t="s">
        <v>689</v>
      </c>
      <c r="F20" s="703"/>
      <c r="G20" s="704"/>
      <c r="H20" s="704"/>
      <c r="I20" s="704"/>
      <c r="J20" s="704"/>
      <c r="K20" s="704"/>
      <c r="L20" s="705"/>
      <c r="M20" s="673" t="s">
        <v>239</v>
      </c>
      <c r="N20" s="673"/>
      <c r="O20" s="673"/>
      <c r="P20" s="236" t="s">
        <v>689</v>
      </c>
      <c r="Q20" s="703"/>
      <c r="R20" s="704"/>
      <c r="S20" s="704"/>
      <c r="T20" s="704"/>
      <c r="U20" s="704"/>
      <c r="V20" s="704"/>
      <c r="W20" s="705"/>
    </row>
    <row r="21" spans="2:24" s="25" customFormat="1" ht="25.5" customHeight="1" x14ac:dyDescent="0.15">
      <c r="B21" s="696" t="s">
        <v>289</v>
      </c>
      <c r="C21" s="673" t="s">
        <v>290</v>
      </c>
      <c r="D21" s="673"/>
      <c r="E21" s="237" t="s">
        <v>689</v>
      </c>
      <c r="F21" s="703"/>
      <c r="G21" s="704"/>
      <c r="H21" s="704"/>
      <c r="I21" s="704"/>
      <c r="J21" s="704"/>
      <c r="K21" s="704"/>
      <c r="L21" s="705"/>
      <c r="M21" s="696" t="s">
        <v>289</v>
      </c>
      <c r="N21" s="673" t="s">
        <v>290</v>
      </c>
      <c r="O21" s="673"/>
      <c r="P21" s="237" t="s">
        <v>689</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587</v>
      </c>
      <c r="F23" s="706"/>
      <c r="G23" s="707"/>
      <c r="H23" s="707"/>
      <c r="I23" s="707"/>
      <c r="J23" s="707"/>
      <c r="K23" s="707"/>
      <c r="L23" s="708"/>
      <c r="M23" s="698"/>
      <c r="N23" s="673" t="s">
        <v>249</v>
      </c>
      <c r="O23" s="673"/>
      <c r="P23" s="180" t="s">
        <v>587</v>
      </c>
      <c r="Q23" s="703"/>
      <c r="R23" s="704"/>
      <c r="S23" s="704"/>
      <c r="T23" s="704"/>
      <c r="U23" s="704"/>
      <c r="V23" s="704"/>
      <c r="W23" s="705"/>
    </row>
    <row r="24" spans="2:24" s="25" customFormat="1" ht="25.5" customHeight="1" x14ac:dyDescent="0.15">
      <c r="B24" s="680" t="s">
        <v>291</v>
      </c>
      <c r="C24" s="680"/>
      <c r="D24" s="680"/>
      <c r="E24" s="693" t="s">
        <v>1196</v>
      </c>
      <c r="F24" s="694"/>
      <c r="G24" s="695"/>
      <c r="H24" s="680" t="s">
        <v>292</v>
      </c>
      <c r="I24" s="680"/>
      <c r="J24" s="693" t="s">
        <v>691</v>
      </c>
      <c r="K24" s="694"/>
      <c r="L24" s="695"/>
      <c r="M24" s="680" t="s">
        <v>291</v>
      </c>
      <c r="N24" s="680"/>
      <c r="O24" s="680"/>
      <c r="P24" s="693" t="s">
        <v>762</v>
      </c>
      <c r="Q24" s="694"/>
      <c r="R24" s="695"/>
      <c r="S24" s="680" t="s">
        <v>292</v>
      </c>
      <c r="T24" s="680"/>
      <c r="U24" s="681" t="s">
        <v>691</v>
      </c>
      <c r="V24" s="681"/>
      <c r="W24" s="681"/>
    </row>
    <row r="25" spans="2:24" s="25" customFormat="1" ht="25.5" customHeight="1" x14ac:dyDescent="0.15">
      <c r="B25" s="682" t="s">
        <v>293</v>
      </c>
      <c r="C25" s="682"/>
      <c r="D25" s="682"/>
      <c r="E25" s="683" t="s">
        <v>695</v>
      </c>
      <c r="F25" s="683"/>
      <c r="G25" s="683"/>
      <c r="H25" s="684" t="s">
        <v>294</v>
      </c>
      <c r="I25" s="685"/>
      <c r="J25" s="686"/>
      <c r="K25" s="687"/>
      <c r="L25" s="688"/>
      <c r="M25" s="684" t="s">
        <v>293</v>
      </c>
      <c r="N25" s="685"/>
      <c r="O25" s="689"/>
      <c r="P25" s="690" t="s">
        <v>695</v>
      </c>
      <c r="Q25" s="683"/>
      <c r="R25" s="683"/>
      <c r="S25" s="691" t="s">
        <v>294</v>
      </c>
      <c r="T25" s="692"/>
      <c r="U25" s="686"/>
      <c r="V25" s="687"/>
      <c r="W25" s="688"/>
    </row>
    <row r="26" spans="2:24" s="25" customFormat="1" ht="39.75" customHeight="1" x14ac:dyDescent="0.15">
      <c r="B26" s="673" t="s">
        <v>295</v>
      </c>
      <c r="C26" s="673"/>
      <c r="D26" s="673"/>
      <c r="E26" s="674" t="s">
        <v>897</v>
      </c>
      <c r="F26" s="675"/>
      <c r="G26" s="675"/>
      <c r="H26" s="675"/>
      <c r="I26" s="675"/>
      <c r="J26" s="675"/>
      <c r="K26" s="675"/>
      <c r="L26" s="676"/>
      <c r="M26" s="673" t="s">
        <v>295</v>
      </c>
      <c r="N26" s="673"/>
      <c r="O26" s="673"/>
      <c r="P26" s="674" t="s">
        <v>898</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543B6354-5F4F-4654-88C9-B951B65DB766}"/>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3C40F19-14DC-4BB0-A01A-B2969F8E3DBA}">
          <x14:formula1>
            <xm:f>'(参考)リスト'!$C$16:$C$47</xm:f>
          </x14:formula1>
          <xm:sqref>E8 P8 P19 E19</xm:sqref>
        </x14:dataValidation>
        <x14:dataValidation type="list" allowBlank="1" showInputMessage="1" showErrorMessage="1" xr:uid="{69F2DC56-10F0-4B75-B8BE-F61BFC6C83E9}">
          <x14:formula1>
            <xm:f>'(参考)リスト'!$B$16:$B$21</xm:f>
          </x14:formula1>
          <xm:sqref>E7 E18 P7 P18</xm:sqref>
        </x14:dataValidation>
        <x14:dataValidation type="list" allowBlank="1" showInputMessage="1" showErrorMessage="1" xr:uid="{476C9803-8E1F-4C67-8AAB-E0E093FC0461}">
          <x14:formula1>
            <xm:f>'(参考)リスト'!$E$16:$E$27</xm:f>
          </x14:formula1>
          <xm:sqref>E9 E20 P9 P20</xm:sqref>
        </x14:dataValidation>
        <x14:dataValidation type="list" allowBlank="1" showInputMessage="1" showErrorMessage="1" xr:uid="{235602A7-E7E0-4EF7-BEF0-3EDAD30C1363}">
          <x14:formula1>
            <xm:f>'(参考)リスト'!$D$16:$D$18</xm:f>
          </x14:formula1>
          <xm:sqref>E10 E21 P10 P21</xm:sqref>
        </x14:dataValidation>
        <x14:dataValidation type="list" allowBlank="1" showInputMessage="1" showErrorMessage="1" xr:uid="{4F5D2669-4B4A-409A-8F80-6C2CAE9B4EA8}">
          <x14:formula1>
            <xm:f>'(参考)リスト'!$F$16:$F$21</xm:f>
          </x14:formula1>
          <xm:sqref>E11:E12 E22:E23 P11:P12 P22:P23</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283DF-2EC3-4F2E-92F0-4435D6ACB1C6}">
  <sheetPr codeName="Sheet46">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761</v>
      </c>
      <c r="F5" s="700"/>
      <c r="G5" s="701"/>
      <c r="H5" s="701"/>
      <c r="I5" s="701"/>
      <c r="J5" s="701"/>
      <c r="K5" s="701"/>
      <c r="L5" s="702"/>
      <c r="M5" s="696" t="s">
        <v>285</v>
      </c>
      <c r="N5" s="712" t="s">
        <v>286</v>
      </c>
      <c r="O5" s="713"/>
      <c r="P5" s="236" t="s">
        <v>761</v>
      </c>
      <c r="Q5" s="703"/>
      <c r="R5" s="704"/>
      <c r="S5" s="704"/>
      <c r="T5" s="704"/>
      <c r="U5" s="704"/>
      <c r="V5" s="704"/>
      <c r="W5" s="705"/>
    </row>
    <row r="6" spans="2:23" s="25" customFormat="1" ht="25.5" customHeight="1" x14ac:dyDescent="0.15">
      <c r="B6" s="698"/>
      <c r="C6" s="712" t="s">
        <v>287</v>
      </c>
      <c r="D6" s="713"/>
      <c r="E6" s="237">
        <v>2</v>
      </c>
      <c r="F6" s="703"/>
      <c r="G6" s="704"/>
      <c r="H6" s="704"/>
      <c r="I6" s="704"/>
      <c r="J6" s="704"/>
      <c r="K6" s="704"/>
      <c r="L6" s="705"/>
      <c r="M6" s="698"/>
      <c r="N6" s="712" t="s">
        <v>287</v>
      </c>
      <c r="O6" s="713"/>
      <c r="P6" s="237">
        <v>3</v>
      </c>
      <c r="Q6" s="703"/>
      <c r="R6" s="704"/>
      <c r="S6" s="704"/>
      <c r="T6" s="704"/>
      <c r="U6" s="704"/>
      <c r="V6" s="704"/>
      <c r="W6" s="705"/>
    </row>
    <row r="7" spans="2:23" s="25" customFormat="1" ht="25.5" customHeight="1" x14ac:dyDescent="0.15">
      <c r="B7" s="696" t="s">
        <v>288</v>
      </c>
      <c r="C7" s="712" t="s">
        <v>236</v>
      </c>
      <c r="D7" s="713"/>
      <c r="E7" s="237" t="s">
        <v>700</v>
      </c>
      <c r="F7" s="703"/>
      <c r="G7" s="704"/>
      <c r="H7" s="704"/>
      <c r="I7" s="704"/>
      <c r="J7" s="704"/>
      <c r="K7" s="704"/>
      <c r="L7" s="705"/>
      <c r="M7" s="696" t="s">
        <v>288</v>
      </c>
      <c r="N7" s="712" t="s">
        <v>236</v>
      </c>
      <c r="O7" s="713"/>
      <c r="P7" s="237" t="s">
        <v>700</v>
      </c>
      <c r="Q7" s="703"/>
      <c r="R7" s="704"/>
      <c r="S7" s="704"/>
      <c r="T7" s="704"/>
      <c r="U7" s="704"/>
      <c r="V7" s="704"/>
      <c r="W7" s="705"/>
    </row>
    <row r="8" spans="2:23" s="25" customFormat="1" ht="25.5" customHeight="1" x14ac:dyDescent="0.15">
      <c r="B8" s="697"/>
      <c r="C8" s="712" t="s">
        <v>237</v>
      </c>
      <c r="D8" s="713"/>
      <c r="E8" s="236" t="s">
        <v>701</v>
      </c>
      <c r="F8" s="703"/>
      <c r="G8" s="704"/>
      <c r="H8" s="704"/>
      <c r="I8" s="704"/>
      <c r="J8" s="704"/>
      <c r="K8" s="704"/>
      <c r="L8" s="705"/>
      <c r="M8" s="697"/>
      <c r="N8" s="712" t="s">
        <v>237</v>
      </c>
      <c r="O8" s="713"/>
      <c r="P8" s="236" t="s">
        <v>727</v>
      </c>
      <c r="Q8" s="703"/>
      <c r="R8" s="704"/>
      <c r="S8" s="704"/>
      <c r="T8" s="704"/>
      <c r="U8" s="704"/>
      <c r="V8" s="704"/>
      <c r="W8" s="705"/>
    </row>
    <row r="9" spans="2:23" s="25" customFormat="1" ht="25.5" customHeight="1" x14ac:dyDescent="0.15">
      <c r="B9" s="714" t="s">
        <v>239</v>
      </c>
      <c r="C9" s="715"/>
      <c r="D9" s="716"/>
      <c r="E9" s="236" t="s">
        <v>689</v>
      </c>
      <c r="F9" s="703"/>
      <c r="G9" s="704"/>
      <c r="H9" s="704"/>
      <c r="I9" s="704"/>
      <c r="J9" s="704"/>
      <c r="K9" s="704"/>
      <c r="L9" s="705"/>
      <c r="M9" s="714" t="s">
        <v>239</v>
      </c>
      <c r="N9" s="715"/>
      <c r="O9" s="716"/>
      <c r="P9" s="236" t="s">
        <v>689</v>
      </c>
      <c r="Q9" s="703"/>
      <c r="R9" s="704"/>
      <c r="S9" s="704"/>
      <c r="T9" s="704"/>
      <c r="U9" s="704"/>
      <c r="V9" s="704"/>
      <c r="W9" s="705"/>
    </row>
    <row r="10" spans="2:23" s="25" customFormat="1" ht="25.5" customHeight="1" x14ac:dyDescent="0.15">
      <c r="B10" s="696" t="s">
        <v>289</v>
      </c>
      <c r="C10" s="714" t="s">
        <v>290</v>
      </c>
      <c r="D10" s="716"/>
      <c r="E10" s="237" t="s">
        <v>689</v>
      </c>
      <c r="F10" s="703"/>
      <c r="G10" s="704"/>
      <c r="H10" s="704"/>
      <c r="I10" s="704"/>
      <c r="J10" s="704"/>
      <c r="K10" s="704"/>
      <c r="L10" s="705"/>
      <c r="M10" s="696" t="s">
        <v>289</v>
      </c>
      <c r="N10" s="714" t="s">
        <v>290</v>
      </c>
      <c r="O10" s="716"/>
      <c r="P10" s="237" t="s">
        <v>689</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763</v>
      </c>
      <c r="F13" s="694"/>
      <c r="G13" s="695"/>
      <c r="H13" s="680" t="s">
        <v>292</v>
      </c>
      <c r="I13" s="680"/>
      <c r="J13" s="681" t="s">
        <v>691</v>
      </c>
      <c r="K13" s="681"/>
      <c r="L13" s="681"/>
      <c r="M13" s="680" t="s">
        <v>291</v>
      </c>
      <c r="N13" s="680"/>
      <c r="O13" s="680"/>
      <c r="P13" s="693" t="s">
        <v>764</v>
      </c>
      <c r="Q13" s="694"/>
      <c r="R13" s="695"/>
      <c r="S13" s="680" t="s">
        <v>292</v>
      </c>
      <c r="T13" s="680"/>
      <c r="U13" s="681" t="s">
        <v>691</v>
      </c>
      <c r="V13" s="681"/>
      <c r="W13" s="681"/>
    </row>
    <row r="14" spans="2:23" s="25" customFormat="1" ht="25.5" customHeight="1" x14ac:dyDescent="0.15">
      <c r="B14" s="682" t="s">
        <v>293</v>
      </c>
      <c r="C14" s="682"/>
      <c r="D14" s="682"/>
      <c r="E14" s="556" t="s">
        <v>695</v>
      </c>
      <c r="F14" s="556"/>
      <c r="G14" s="556"/>
      <c r="H14" s="684" t="s">
        <v>294</v>
      </c>
      <c r="I14" s="685"/>
      <c r="J14" s="709"/>
      <c r="K14" s="710"/>
      <c r="L14" s="711"/>
      <c r="M14" s="684" t="s">
        <v>293</v>
      </c>
      <c r="N14" s="685"/>
      <c r="O14" s="689"/>
      <c r="P14" s="690" t="s">
        <v>695</v>
      </c>
      <c r="Q14" s="683"/>
      <c r="R14" s="683"/>
      <c r="S14" s="691" t="s">
        <v>294</v>
      </c>
      <c r="T14" s="692"/>
      <c r="U14" s="686"/>
      <c r="V14" s="687"/>
      <c r="W14" s="688"/>
    </row>
    <row r="15" spans="2:23" s="25" customFormat="1" ht="39.75" customHeight="1" x14ac:dyDescent="0.15">
      <c r="B15" s="673" t="s">
        <v>295</v>
      </c>
      <c r="C15" s="673"/>
      <c r="D15" s="673"/>
      <c r="E15" s="674" t="s">
        <v>899</v>
      </c>
      <c r="F15" s="675"/>
      <c r="G15" s="675"/>
      <c r="H15" s="675"/>
      <c r="I15" s="675"/>
      <c r="J15" s="675"/>
      <c r="K15" s="675"/>
      <c r="L15" s="676"/>
      <c r="M15" s="673" t="s">
        <v>295</v>
      </c>
      <c r="N15" s="673"/>
      <c r="O15" s="673"/>
      <c r="P15" s="674" t="s">
        <v>900</v>
      </c>
      <c r="Q15" s="675"/>
      <c r="R15" s="675"/>
      <c r="S15" s="675"/>
      <c r="T15" s="675"/>
      <c r="U15" s="675"/>
      <c r="V15" s="675"/>
      <c r="W15" s="676"/>
    </row>
    <row r="16" spans="2:23" s="25" customFormat="1" ht="25.5" customHeight="1" x14ac:dyDescent="0.15">
      <c r="B16" s="699" t="s">
        <v>285</v>
      </c>
      <c r="C16" s="699" t="s">
        <v>286</v>
      </c>
      <c r="D16" s="699"/>
      <c r="E16" s="236" t="s">
        <v>761</v>
      </c>
      <c r="F16" s="700"/>
      <c r="G16" s="701"/>
      <c r="H16" s="701"/>
      <c r="I16" s="701"/>
      <c r="J16" s="701"/>
      <c r="K16" s="701"/>
      <c r="L16" s="702"/>
      <c r="M16" s="699" t="s">
        <v>285</v>
      </c>
      <c r="N16" s="699" t="s">
        <v>286</v>
      </c>
      <c r="O16" s="699"/>
      <c r="P16" s="236" t="s">
        <v>761</v>
      </c>
      <c r="Q16" s="703"/>
      <c r="R16" s="704"/>
      <c r="S16" s="704"/>
      <c r="T16" s="704"/>
      <c r="U16" s="704"/>
      <c r="V16" s="704"/>
      <c r="W16" s="705"/>
    </row>
    <row r="17" spans="2:24" s="25" customFormat="1" ht="25.5" customHeight="1" x14ac:dyDescent="0.15">
      <c r="B17" s="699"/>
      <c r="C17" s="699" t="s">
        <v>287</v>
      </c>
      <c r="D17" s="699"/>
      <c r="E17" s="237">
        <v>4</v>
      </c>
      <c r="F17" s="703"/>
      <c r="G17" s="704"/>
      <c r="H17" s="704"/>
      <c r="I17" s="704"/>
      <c r="J17" s="704"/>
      <c r="K17" s="704"/>
      <c r="L17" s="705"/>
      <c r="M17" s="699"/>
      <c r="N17" s="699" t="s">
        <v>287</v>
      </c>
      <c r="O17" s="699"/>
      <c r="P17" s="237">
        <v>5</v>
      </c>
      <c r="Q17" s="703"/>
      <c r="R17" s="704"/>
      <c r="S17" s="704"/>
      <c r="T17" s="704"/>
      <c r="U17" s="704"/>
      <c r="V17" s="704"/>
      <c r="W17" s="705"/>
    </row>
    <row r="18" spans="2:24" s="25" customFormat="1" ht="25.5" customHeight="1" x14ac:dyDescent="0.15">
      <c r="B18" s="699" t="s">
        <v>288</v>
      </c>
      <c r="C18" s="699" t="s">
        <v>236</v>
      </c>
      <c r="D18" s="699"/>
      <c r="E18" s="237" t="s">
        <v>700</v>
      </c>
      <c r="F18" s="703"/>
      <c r="G18" s="704"/>
      <c r="H18" s="704"/>
      <c r="I18" s="704"/>
      <c r="J18" s="704"/>
      <c r="K18" s="704"/>
      <c r="L18" s="705"/>
      <c r="M18" s="699" t="s">
        <v>288</v>
      </c>
      <c r="N18" s="699" t="s">
        <v>236</v>
      </c>
      <c r="O18" s="699"/>
      <c r="P18" s="237" t="s">
        <v>700</v>
      </c>
      <c r="Q18" s="703"/>
      <c r="R18" s="704"/>
      <c r="S18" s="704"/>
      <c r="T18" s="704"/>
      <c r="U18" s="704"/>
      <c r="V18" s="704"/>
      <c r="W18" s="705"/>
    </row>
    <row r="19" spans="2:24" s="25" customFormat="1" ht="25.5" customHeight="1" x14ac:dyDescent="0.15">
      <c r="B19" s="699"/>
      <c r="C19" s="699" t="s">
        <v>237</v>
      </c>
      <c r="D19" s="699"/>
      <c r="E19" s="236" t="s">
        <v>728</v>
      </c>
      <c r="F19" s="703"/>
      <c r="G19" s="704"/>
      <c r="H19" s="704"/>
      <c r="I19" s="704"/>
      <c r="J19" s="704"/>
      <c r="K19" s="704"/>
      <c r="L19" s="705"/>
      <c r="M19" s="699"/>
      <c r="N19" s="699" t="s">
        <v>237</v>
      </c>
      <c r="O19" s="699"/>
      <c r="P19" s="236" t="s">
        <v>744</v>
      </c>
      <c r="Q19" s="703"/>
      <c r="R19" s="704"/>
      <c r="S19" s="704"/>
      <c r="T19" s="704"/>
      <c r="U19" s="704"/>
      <c r="V19" s="704"/>
      <c r="W19" s="705"/>
    </row>
    <row r="20" spans="2:24" s="25" customFormat="1" ht="25.5" customHeight="1" x14ac:dyDescent="0.15">
      <c r="B20" s="673" t="s">
        <v>239</v>
      </c>
      <c r="C20" s="673"/>
      <c r="D20" s="673"/>
      <c r="E20" s="236" t="s">
        <v>689</v>
      </c>
      <c r="F20" s="703"/>
      <c r="G20" s="704"/>
      <c r="H20" s="704"/>
      <c r="I20" s="704"/>
      <c r="J20" s="704"/>
      <c r="K20" s="704"/>
      <c r="L20" s="705"/>
      <c r="M20" s="673" t="s">
        <v>239</v>
      </c>
      <c r="N20" s="673"/>
      <c r="O20" s="673"/>
      <c r="P20" s="236" t="s">
        <v>689</v>
      </c>
      <c r="Q20" s="703"/>
      <c r="R20" s="704"/>
      <c r="S20" s="704"/>
      <c r="T20" s="704"/>
      <c r="U20" s="704"/>
      <c r="V20" s="704"/>
      <c r="W20" s="705"/>
    </row>
    <row r="21" spans="2:24" s="25" customFormat="1" ht="25.5" customHeight="1" x14ac:dyDescent="0.15">
      <c r="B21" s="696" t="s">
        <v>289</v>
      </c>
      <c r="C21" s="673" t="s">
        <v>290</v>
      </c>
      <c r="D21" s="673"/>
      <c r="E21" s="237" t="s">
        <v>689</v>
      </c>
      <c r="F21" s="703"/>
      <c r="G21" s="704"/>
      <c r="H21" s="704"/>
      <c r="I21" s="704"/>
      <c r="J21" s="704"/>
      <c r="K21" s="704"/>
      <c r="L21" s="705"/>
      <c r="M21" s="696" t="s">
        <v>289</v>
      </c>
      <c r="N21" s="673" t="s">
        <v>290</v>
      </c>
      <c r="O21" s="673"/>
      <c r="P21" s="237" t="s">
        <v>689</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589</v>
      </c>
      <c r="F23" s="706"/>
      <c r="G23" s="707"/>
      <c r="H23" s="707"/>
      <c r="I23" s="707"/>
      <c r="J23" s="707"/>
      <c r="K23" s="707"/>
      <c r="L23" s="708"/>
      <c r="M23" s="698"/>
      <c r="N23" s="673" t="s">
        <v>249</v>
      </c>
      <c r="O23" s="673"/>
      <c r="P23" s="180" t="s">
        <v>587</v>
      </c>
      <c r="Q23" s="703"/>
      <c r="R23" s="704"/>
      <c r="S23" s="704"/>
      <c r="T23" s="704"/>
      <c r="U23" s="704"/>
      <c r="V23" s="704"/>
      <c r="W23" s="705"/>
    </row>
    <row r="24" spans="2:24" s="25" customFormat="1" ht="25.5" customHeight="1" x14ac:dyDescent="0.15">
      <c r="B24" s="680" t="s">
        <v>291</v>
      </c>
      <c r="C24" s="680"/>
      <c r="D24" s="680"/>
      <c r="E24" s="693" t="s">
        <v>765</v>
      </c>
      <c r="F24" s="694"/>
      <c r="G24" s="695"/>
      <c r="H24" s="680" t="s">
        <v>292</v>
      </c>
      <c r="I24" s="680"/>
      <c r="J24" s="693" t="s">
        <v>691</v>
      </c>
      <c r="K24" s="694"/>
      <c r="L24" s="695"/>
      <c r="M24" s="680" t="s">
        <v>291</v>
      </c>
      <c r="N24" s="680"/>
      <c r="O24" s="680"/>
      <c r="P24" s="693" t="s">
        <v>766</v>
      </c>
      <c r="Q24" s="694"/>
      <c r="R24" s="695"/>
      <c r="S24" s="680" t="s">
        <v>292</v>
      </c>
      <c r="T24" s="680"/>
      <c r="U24" s="681" t="s">
        <v>691</v>
      </c>
      <c r="V24" s="681"/>
      <c r="W24" s="681"/>
    </row>
    <row r="25" spans="2:24" s="25" customFormat="1" ht="25.5" customHeight="1" x14ac:dyDescent="0.15">
      <c r="B25" s="682" t="s">
        <v>293</v>
      </c>
      <c r="C25" s="682"/>
      <c r="D25" s="682"/>
      <c r="E25" s="683" t="s">
        <v>732</v>
      </c>
      <c r="F25" s="683"/>
      <c r="G25" s="683"/>
      <c r="H25" s="684" t="s">
        <v>294</v>
      </c>
      <c r="I25" s="685"/>
      <c r="J25" s="686"/>
      <c r="K25" s="687"/>
      <c r="L25" s="688"/>
      <c r="M25" s="684" t="s">
        <v>293</v>
      </c>
      <c r="N25" s="685"/>
      <c r="O25" s="689"/>
      <c r="P25" s="690" t="s">
        <v>695</v>
      </c>
      <c r="Q25" s="683"/>
      <c r="R25" s="683"/>
      <c r="S25" s="691" t="s">
        <v>294</v>
      </c>
      <c r="T25" s="692"/>
      <c r="U25" s="686"/>
      <c r="V25" s="687"/>
      <c r="W25" s="688"/>
    </row>
    <row r="26" spans="2:24" s="25" customFormat="1" ht="39.75" customHeight="1" x14ac:dyDescent="0.15">
      <c r="B26" s="673" t="s">
        <v>295</v>
      </c>
      <c r="C26" s="673"/>
      <c r="D26" s="673"/>
      <c r="E26" s="674" t="s">
        <v>901</v>
      </c>
      <c r="F26" s="675"/>
      <c r="G26" s="675"/>
      <c r="H26" s="675"/>
      <c r="I26" s="675"/>
      <c r="J26" s="675"/>
      <c r="K26" s="675"/>
      <c r="L26" s="676"/>
      <c r="M26" s="673" t="s">
        <v>295</v>
      </c>
      <c r="N26" s="673"/>
      <c r="O26" s="673"/>
      <c r="P26" s="674" t="s">
        <v>902</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F5C2A222-AFB8-4579-AB71-6143362A2895}"/>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5981C01-C4A8-4048-A271-751C6D2D1D27}">
          <x14:formula1>
            <xm:f>'(参考)リスト'!$C$16:$C$47</xm:f>
          </x14:formula1>
          <xm:sqref>E8 P8 P19 E19</xm:sqref>
        </x14:dataValidation>
        <x14:dataValidation type="list" allowBlank="1" showInputMessage="1" showErrorMessage="1" xr:uid="{E9022884-5913-4F08-AD7C-B5E2DDDCDA40}">
          <x14:formula1>
            <xm:f>'(参考)リスト'!$B$16:$B$21</xm:f>
          </x14:formula1>
          <xm:sqref>E7 E18 P7 P18</xm:sqref>
        </x14:dataValidation>
        <x14:dataValidation type="list" allowBlank="1" showInputMessage="1" showErrorMessage="1" xr:uid="{EB4164BD-3B06-43A0-8A9F-114C74C63720}">
          <x14:formula1>
            <xm:f>'(参考)リスト'!$E$16:$E$27</xm:f>
          </x14:formula1>
          <xm:sqref>E9 E20 P9 P20</xm:sqref>
        </x14:dataValidation>
        <x14:dataValidation type="list" allowBlank="1" showInputMessage="1" showErrorMessage="1" xr:uid="{D1B6FFF8-9799-4CBF-9CB0-8389AE0212A3}">
          <x14:formula1>
            <xm:f>'(参考)リスト'!$D$16:$D$18</xm:f>
          </x14:formula1>
          <xm:sqref>E10 E21 P10 P21</xm:sqref>
        </x14:dataValidation>
        <x14:dataValidation type="list" allowBlank="1" showInputMessage="1" showErrorMessage="1" xr:uid="{496483EC-C1E6-4106-B74C-E343D3C3F114}">
          <x14:formula1>
            <xm:f>'(参考)リスト'!$F$16:$F$21</xm:f>
          </x14:formula1>
          <xm:sqref>E11:E12 P11:P12 E22:E23 P22:P23</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8729A-0524-4994-940F-A5DD4C065AD7}">
  <sheetPr codeName="Sheet47">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761</v>
      </c>
      <c r="F5" s="700"/>
      <c r="G5" s="701"/>
      <c r="H5" s="701"/>
      <c r="I5" s="701"/>
      <c r="J5" s="701"/>
      <c r="K5" s="701"/>
      <c r="L5" s="702"/>
      <c r="M5" s="696" t="s">
        <v>285</v>
      </c>
      <c r="N5" s="712" t="s">
        <v>286</v>
      </c>
      <c r="O5" s="713"/>
      <c r="P5" s="236" t="s">
        <v>768</v>
      </c>
      <c r="Q5" s="703"/>
      <c r="R5" s="704"/>
      <c r="S5" s="704"/>
      <c r="T5" s="704"/>
      <c r="U5" s="704"/>
      <c r="V5" s="704"/>
      <c r="W5" s="705"/>
    </row>
    <row r="6" spans="2:23" s="25" customFormat="1" ht="25.5" customHeight="1" x14ac:dyDescent="0.15">
      <c r="B6" s="698"/>
      <c r="C6" s="712" t="s">
        <v>287</v>
      </c>
      <c r="D6" s="713"/>
      <c r="E6" s="237">
        <v>6</v>
      </c>
      <c r="F6" s="703"/>
      <c r="G6" s="704"/>
      <c r="H6" s="704"/>
      <c r="I6" s="704"/>
      <c r="J6" s="704"/>
      <c r="K6" s="704"/>
      <c r="L6" s="705"/>
      <c r="M6" s="698"/>
      <c r="N6" s="712" t="s">
        <v>287</v>
      </c>
      <c r="O6" s="713"/>
      <c r="P6" s="237">
        <v>1</v>
      </c>
      <c r="Q6" s="703"/>
      <c r="R6" s="704"/>
      <c r="S6" s="704"/>
      <c r="T6" s="704"/>
      <c r="U6" s="704"/>
      <c r="V6" s="704"/>
      <c r="W6" s="705"/>
    </row>
    <row r="7" spans="2:23" s="25" customFormat="1" ht="25.5" customHeight="1" x14ac:dyDescent="0.15">
      <c r="B7" s="696" t="s">
        <v>288</v>
      </c>
      <c r="C7" s="712" t="s">
        <v>236</v>
      </c>
      <c r="D7" s="713"/>
      <c r="E7" s="237" t="s">
        <v>700</v>
      </c>
      <c r="F7" s="703"/>
      <c r="G7" s="704"/>
      <c r="H7" s="704"/>
      <c r="I7" s="704"/>
      <c r="J7" s="704"/>
      <c r="K7" s="704"/>
      <c r="L7" s="705"/>
      <c r="M7" s="696" t="s">
        <v>288</v>
      </c>
      <c r="N7" s="712" t="s">
        <v>236</v>
      </c>
      <c r="O7" s="713"/>
      <c r="P7" s="237" t="s">
        <v>700</v>
      </c>
      <c r="Q7" s="703"/>
      <c r="R7" s="704"/>
      <c r="S7" s="704"/>
      <c r="T7" s="704"/>
      <c r="U7" s="704"/>
      <c r="V7" s="704"/>
      <c r="W7" s="705"/>
    </row>
    <row r="8" spans="2:23" s="25" customFormat="1" ht="25.5" customHeight="1" x14ac:dyDescent="0.15">
      <c r="B8" s="697"/>
      <c r="C8" s="712" t="s">
        <v>237</v>
      </c>
      <c r="D8" s="713"/>
      <c r="E8" s="236" t="s">
        <v>712</v>
      </c>
      <c r="F8" s="703"/>
      <c r="G8" s="704"/>
      <c r="H8" s="704"/>
      <c r="I8" s="704"/>
      <c r="J8" s="704"/>
      <c r="K8" s="704"/>
      <c r="L8" s="705"/>
      <c r="M8" s="697"/>
      <c r="N8" s="712" t="s">
        <v>237</v>
      </c>
      <c r="O8" s="713"/>
      <c r="P8" s="236" t="s">
        <v>701</v>
      </c>
      <c r="Q8" s="703"/>
      <c r="R8" s="704"/>
      <c r="S8" s="704"/>
      <c r="T8" s="704"/>
      <c r="U8" s="704"/>
      <c r="V8" s="704"/>
      <c r="W8" s="705"/>
    </row>
    <row r="9" spans="2:23" s="25" customFormat="1" ht="25.5" customHeight="1" x14ac:dyDescent="0.15">
      <c r="B9" s="714" t="s">
        <v>239</v>
      </c>
      <c r="C9" s="715"/>
      <c r="D9" s="716"/>
      <c r="E9" s="236" t="s">
        <v>689</v>
      </c>
      <c r="F9" s="703"/>
      <c r="G9" s="704"/>
      <c r="H9" s="704"/>
      <c r="I9" s="704"/>
      <c r="J9" s="704"/>
      <c r="K9" s="704"/>
      <c r="L9" s="705"/>
      <c r="M9" s="714" t="s">
        <v>239</v>
      </c>
      <c r="N9" s="715"/>
      <c r="O9" s="716"/>
      <c r="P9" s="236" t="s">
        <v>689</v>
      </c>
      <c r="Q9" s="703"/>
      <c r="R9" s="704"/>
      <c r="S9" s="704"/>
      <c r="T9" s="704"/>
      <c r="U9" s="704"/>
      <c r="V9" s="704"/>
      <c r="W9" s="705"/>
    </row>
    <row r="10" spans="2:23" s="25" customFormat="1" ht="25.5" customHeight="1" x14ac:dyDescent="0.15">
      <c r="B10" s="696" t="s">
        <v>289</v>
      </c>
      <c r="C10" s="714" t="s">
        <v>290</v>
      </c>
      <c r="D10" s="716"/>
      <c r="E10" s="237" t="s">
        <v>689</v>
      </c>
      <c r="F10" s="703"/>
      <c r="G10" s="704"/>
      <c r="H10" s="704"/>
      <c r="I10" s="704"/>
      <c r="J10" s="704"/>
      <c r="K10" s="704"/>
      <c r="L10" s="705"/>
      <c r="M10" s="696" t="s">
        <v>289</v>
      </c>
      <c r="N10" s="714" t="s">
        <v>290</v>
      </c>
      <c r="O10" s="716"/>
      <c r="P10" s="237" t="s">
        <v>689</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767</v>
      </c>
      <c r="F13" s="694"/>
      <c r="G13" s="695"/>
      <c r="H13" s="680" t="s">
        <v>292</v>
      </c>
      <c r="I13" s="680"/>
      <c r="J13" s="681" t="s">
        <v>691</v>
      </c>
      <c r="K13" s="681"/>
      <c r="L13" s="681"/>
      <c r="M13" s="680" t="s">
        <v>291</v>
      </c>
      <c r="N13" s="680"/>
      <c r="O13" s="680"/>
      <c r="P13" s="693" t="s">
        <v>769</v>
      </c>
      <c r="Q13" s="694"/>
      <c r="R13" s="695"/>
      <c r="S13" s="680" t="s">
        <v>292</v>
      </c>
      <c r="T13" s="680"/>
      <c r="U13" s="681" t="s">
        <v>691</v>
      </c>
      <c r="V13" s="681"/>
      <c r="W13" s="681"/>
    </row>
    <row r="14" spans="2:23" s="25" customFormat="1" ht="25.5" customHeight="1" x14ac:dyDescent="0.15">
      <c r="B14" s="682" t="s">
        <v>293</v>
      </c>
      <c r="C14" s="682"/>
      <c r="D14" s="682"/>
      <c r="E14" s="556" t="s">
        <v>695</v>
      </c>
      <c r="F14" s="556"/>
      <c r="G14" s="556"/>
      <c r="H14" s="684" t="s">
        <v>294</v>
      </c>
      <c r="I14" s="685"/>
      <c r="J14" s="709"/>
      <c r="K14" s="710"/>
      <c r="L14" s="711"/>
      <c r="M14" s="684" t="s">
        <v>293</v>
      </c>
      <c r="N14" s="685"/>
      <c r="O14" s="689"/>
      <c r="P14" s="690" t="s">
        <v>695</v>
      </c>
      <c r="Q14" s="683"/>
      <c r="R14" s="683"/>
      <c r="S14" s="691" t="s">
        <v>294</v>
      </c>
      <c r="T14" s="692"/>
      <c r="U14" s="686"/>
      <c r="V14" s="687"/>
      <c r="W14" s="688"/>
    </row>
    <row r="15" spans="2:23" s="25" customFormat="1" ht="39.75" customHeight="1" x14ac:dyDescent="0.15">
      <c r="B15" s="673" t="s">
        <v>295</v>
      </c>
      <c r="C15" s="673"/>
      <c r="D15" s="673"/>
      <c r="E15" s="674" t="s">
        <v>903</v>
      </c>
      <c r="F15" s="675"/>
      <c r="G15" s="675"/>
      <c r="H15" s="675"/>
      <c r="I15" s="675"/>
      <c r="J15" s="675"/>
      <c r="K15" s="675"/>
      <c r="L15" s="676"/>
      <c r="M15" s="673" t="s">
        <v>295</v>
      </c>
      <c r="N15" s="673"/>
      <c r="O15" s="673"/>
      <c r="P15" s="674" t="s">
        <v>904</v>
      </c>
      <c r="Q15" s="675"/>
      <c r="R15" s="675"/>
      <c r="S15" s="675"/>
      <c r="T15" s="675"/>
      <c r="U15" s="675"/>
      <c r="V15" s="675"/>
      <c r="W15" s="676"/>
    </row>
    <row r="16" spans="2:23" s="25" customFormat="1" ht="25.5" customHeight="1" x14ac:dyDescent="0.15">
      <c r="B16" s="699" t="s">
        <v>285</v>
      </c>
      <c r="C16" s="699" t="s">
        <v>286</v>
      </c>
      <c r="D16" s="699"/>
      <c r="E16" s="236" t="s">
        <v>768</v>
      </c>
      <c r="F16" s="700"/>
      <c r="G16" s="701"/>
      <c r="H16" s="701"/>
      <c r="I16" s="701"/>
      <c r="J16" s="701"/>
      <c r="K16" s="701"/>
      <c r="L16" s="702"/>
      <c r="M16" s="699" t="s">
        <v>285</v>
      </c>
      <c r="N16" s="699" t="s">
        <v>286</v>
      </c>
      <c r="O16" s="699"/>
      <c r="P16" s="236" t="s">
        <v>768</v>
      </c>
      <c r="Q16" s="703"/>
      <c r="R16" s="704"/>
      <c r="S16" s="704"/>
      <c r="T16" s="704"/>
      <c r="U16" s="704"/>
      <c r="V16" s="704"/>
      <c r="W16" s="705"/>
    </row>
    <row r="17" spans="2:24" s="25" customFormat="1" ht="25.5" customHeight="1" x14ac:dyDescent="0.15">
      <c r="B17" s="699"/>
      <c r="C17" s="699" t="s">
        <v>287</v>
      </c>
      <c r="D17" s="699"/>
      <c r="E17" s="237">
        <v>2</v>
      </c>
      <c r="F17" s="703"/>
      <c r="G17" s="704"/>
      <c r="H17" s="704"/>
      <c r="I17" s="704"/>
      <c r="J17" s="704"/>
      <c r="K17" s="704"/>
      <c r="L17" s="705"/>
      <c r="M17" s="699"/>
      <c r="N17" s="699" t="s">
        <v>287</v>
      </c>
      <c r="O17" s="699"/>
      <c r="P17" s="237">
        <v>3</v>
      </c>
      <c r="Q17" s="703"/>
      <c r="R17" s="704"/>
      <c r="S17" s="704"/>
      <c r="T17" s="704"/>
      <c r="U17" s="704"/>
      <c r="V17" s="704"/>
      <c r="W17" s="705"/>
    </row>
    <row r="18" spans="2:24" s="25" customFormat="1" ht="25.5" customHeight="1" x14ac:dyDescent="0.15">
      <c r="B18" s="699" t="s">
        <v>288</v>
      </c>
      <c r="C18" s="699" t="s">
        <v>236</v>
      </c>
      <c r="D18" s="699"/>
      <c r="E18" s="237" t="s">
        <v>700</v>
      </c>
      <c r="F18" s="703"/>
      <c r="G18" s="704"/>
      <c r="H18" s="704"/>
      <c r="I18" s="704"/>
      <c r="J18" s="704"/>
      <c r="K18" s="704"/>
      <c r="L18" s="705"/>
      <c r="M18" s="699" t="s">
        <v>288</v>
      </c>
      <c r="N18" s="699" t="s">
        <v>236</v>
      </c>
      <c r="O18" s="699"/>
      <c r="P18" s="237" t="s">
        <v>700</v>
      </c>
      <c r="Q18" s="703"/>
      <c r="R18" s="704"/>
      <c r="S18" s="704"/>
      <c r="T18" s="704"/>
      <c r="U18" s="704"/>
      <c r="V18" s="704"/>
      <c r="W18" s="705"/>
    </row>
    <row r="19" spans="2:24" s="25" customFormat="1" ht="25.5" customHeight="1" x14ac:dyDescent="0.15">
      <c r="B19" s="699"/>
      <c r="C19" s="699" t="s">
        <v>237</v>
      </c>
      <c r="D19" s="699"/>
      <c r="E19" s="236" t="s">
        <v>701</v>
      </c>
      <c r="F19" s="703"/>
      <c r="G19" s="704"/>
      <c r="H19" s="704"/>
      <c r="I19" s="704"/>
      <c r="J19" s="704"/>
      <c r="K19" s="704"/>
      <c r="L19" s="705"/>
      <c r="M19" s="699"/>
      <c r="N19" s="699" t="s">
        <v>237</v>
      </c>
      <c r="O19" s="699"/>
      <c r="P19" s="236" t="s">
        <v>728</v>
      </c>
      <c r="Q19" s="703"/>
      <c r="R19" s="704"/>
      <c r="S19" s="704"/>
      <c r="T19" s="704"/>
      <c r="U19" s="704"/>
      <c r="V19" s="704"/>
      <c r="W19" s="705"/>
    </row>
    <row r="20" spans="2:24" s="25" customFormat="1" ht="25.5" customHeight="1" x14ac:dyDescent="0.15">
      <c r="B20" s="673" t="s">
        <v>239</v>
      </c>
      <c r="C20" s="673"/>
      <c r="D20" s="673"/>
      <c r="E20" s="236" t="s">
        <v>689</v>
      </c>
      <c r="F20" s="703"/>
      <c r="G20" s="704"/>
      <c r="H20" s="704"/>
      <c r="I20" s="704"/>
      <c r="J20" s="704"/>
      <c r="K20" s="704"/>
      <c r="L20" s="705"/>
      <c r="M20" s="673" t="s">
        <v>239</v>
      </c>
      <c r="N20" s="673"/>
      <c r="O20" s="673"/>
      <c r="P20" s="236" t="s">
        <v>689</v>
      </c>
      <c r="Q20" s="703"/>
      <c r="R20" s="704"/>
      <c r="S20" s="704"/>
      <c r="T20" s="704"/>
      <c r="U20" s="704"/>
      <c r="V20" s="704"/>
      <c r="W20" s="705"/>
    </row>
    <row r="21" spans="2:24" s="25" customFormat="1" ht="25.5" customHeight="1" x14ac:dyDescent="0.15">
      <c r="B21" s="696" t="s">
        <v>289</v>
      </c>
      <c r="C21" s="673" t="s">
        <v>290</v>
      </c>
      <c r="D21" s="673"/>
      <c r="E21" s="237" t="s">
        <v>689</v>
      </c>
      <c r="F21" s="703"/>
      <c r="G21" s="704"/>
      <c r="H21" s="704"/>
      <c r="I21" s="704"/>
      <c r="J21" s="704"/>
      <c r="K21" s="704"/>
      <c r="L21" s="705"/>
      <c r="M21" s="696" t="s">
        <v>289</v>
      </c>
      <c r="N21" s="673" t="s">
        <v>290</v>
      </c>
      <c r="O21" s="673"/>
      <c r="P21" s="237" t="s">
        <v>689</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587</v>
      </c>
      <c r="F23" s="706"/>
      <c r="G23" s="707"/>
      <c r="H23" s="707"/>
      <c r="I23" s="707"/>
      <c r="J23" s="707"/>
      <c r="K23" s="707"/>
      <c r="L23" s="708"/>
      <c r="M23" s="698"/>
      <c r="N23" s="673" t="s">
        <v>249</v>
      </c>
      <c r="O23" s="673"/>
      <c r="P23" s="180" t="s">
        <v>589</v>
      </c>
      <c r="Q23" s="703"/>
      <c r="R23" s="704"/>
      <c r="S23" s="704"/>
      <c r="T23" s="704"/>
      <c r="U23" s="704"/>
      <c r="V23" s="704"/>
      <c r="W23" s="705"/>
    </row>
    <row r="24" spans="2:24" s="25" customFormat="1" ht="25.5" customHeight="1" x14ac:dyDescent="0.15">
      <c r="B24" s="680" t="s">
        <v>291</v>
      </c>
      <c r="C24" s="680"/>
      <c r="D24" s="680"/>
      <c r="E24" s="693" t="s">
        <v>725</v>
      </c>
      <c r="F24" s="694"/>
      <c r="G24" s="695"/>
      <c r="H24" s="680" t="s">
        <v>292</v>
      </c>
      <c r="I24" s="680"/>
      <c r="J24" s="693" t="s">
        <v>691</v>
      </c>
      <c r="K24" s="694"/>
      <c r="L24" s="695"/>
      <c r="M24" s="680" t="s">
        <v>291</v>
      </c>
      <c r="N24" s="680"/>
      <c r="O24" s="680"/>
      <c r="P24" s="693" t="s">
        <v>770</v>
      </c>
      <c r="Q24" s="694"/>
      <c r="R24" s="695"/>
      <c r="S24" s="680" t="s">
        <v>292</v>
      </c>
      <c r="T24" s="680"/>
      <c r="U24" s="681" t="s">
        <v>691</v>
      </c>
      <c r="V24" s="681"/>
      <c r="W24" s="681"/>
    </row>
    <row r="25" spans="2:24" s="25" customFormat="1" ht="25.5" customHeight="1" x14ac:dyDescent="0.15">
      <c r="B25" s="682" t="s">
        <v>293</v>
      </c>
      <c r="C25" s="682"/>
      <c r="D25" s="682"/>
      <c r="E25" s="683" t="s">
        <v>695</v>
      </c>
      <c r="F25" s="683"/>
      <c r="G25" s="683"/>
      <c r="H25" s="684" t="s">
        <v>294</v>
      </c>
      <c r="I25" s="685"/>
      <c r="J25" s="686"/>
      <c r="K25" s="687"/>
      <c r="L25" s="688"/>
      <c r="M25" s="684" t="s">
        <v>293</v>
      </c>
      <c r="N25" s="685"/>
      <c r="O25" s="689"/>
      <c r="P25" s="690" t="s">
        <v>732</v>
      </c>
      <c r="Q25" s="683"/>
      <c r="R25" s="683"/>
      <c r="S25" s="691" t="s">
        <v>294</v>
      </c>
      <c r="T25" s="692"/>
      <c r="U25" s="686"/>
      <c r="V25" s="687"/>
      <c r="W25" s="688"/>
    </row>
    <row r="26" spans="2:24" s="25" customFormat="1" ht="39.75" customHeight="1" x14ac:dyDescent="0.15">
      <c r="B26" s="673" t="s">
        <v>295</v>
      </c>
      <c r="C26" s="673"/>
      <c r="D26" s="673"/>
      <c r="E26" s="674" t="s">
        <v>905</v>
      </c>
      <c r="F26" s="675"/>
      <c r="G26" s="675"/>
      <c r="H26" s="675"/>
      <c r="I26" s="675"/>
      <c r="J26" s="675"/>
      <c r="K26" s="675"/>
      <c r="L26" s="676"/>
      <c r="M26" s="673" t="s">
        <v>295</v>
      </c>
      <c r="N26" s="673"/>
      <c r="O26" s="673"/>
      <c r="P26" s="674" t="s">
        <v>906</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55BA7B2A-D689-4F30-83E1-E1C5BE0F6A04}"/>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D59E545-9E9A-4D51-B747-D96F6A60D82E}">
          <x14:formula1>
            <xm:f>'(参考)リスト'!$C$16:$C$47</xm:f>
          </x14:formula1>
          <xm:sqref>E8 P8 P19 E19</xm:sqref>
        </x14:dataValidation>
        <x14:dataValidation type="list" allowBlank="1" showInputMessage="1" showErrorMessage="1" xr:uid="{63D3CAD3-2DB9-4FAB-A21B-3E2DE9DBC59D}">
          <x14:formula1>
            <xm:f>'(参考)リスト'!$B$16:$B$21</xm:f>
          </x14:formula1>
          <xm:sqref>E7 E18 P7 P18</xm:sqref>
        </x14:dataValidation>
        <x14:dataValidation type="list" allowBlank="1" showInputMessage="1" showErrorMessage="1" xr:uid="{D8740203-32B4-40C3-BACB-75F8BAE1EBA5}">
          <x14:formula1>
            <xm:f>'(参考)リスト'!$E$16:$E$27</xm:f>
          </x14:formula1>
          <xm:sqref>E9 E20 P9 P20</xm:sqref>
        </x14:dataValidation>
        <x14:dataValidation type="list" allowBlank="1" showInputMessage="1" showErrorMessage="1" xr:uid="{D7F86A1C-0F2A-40C5-A7CD-4F22D83606FC}">
          <x14:formula1>
            <xm:f>'(参考)リスト'!$D$16:$D$18</xm:f>
          </x14:formula1>
          <xm:sqref>E10 E21 P10 P21</xm:sqref>
        </x14:dataValidation>
        <x14:dataValidation type="list" allowBlank="1" showInputMessage="1" showErrorMessage="1" xr:uid="{6DB08399-B654-41C1-93DB-D2392795EC5F}">
          <x14:formula1>
            <xm:f>'(参考)リスト'!$F$16:$F$21</xm:f>
          </x14:formula1>
          <xm:sqref>E22:E23 E11:E12 P11:P12 P22:P23</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B5C24-9FF1-4DB6-82E8-30102737ACCF}">
  <sheetPr codeName="Sheet48">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768</v>
      </c>
      <c r="F5" s="700"/>
      <c r="G5" s="701"/>
      <c r="H5" s="701"/>
      <c r="I5" s="701"/>
      <c r="J5" s="701"/>
      <c r="K5" s="701"/>
      <c r="L5" s="702"/>
      <c r="M5" s="696" t="s">
        <v>285</v>
      </c>
      <c r="N5" s="712" t="s">
        <v>286</v>
      </c>
      <c r="O5" s="713"/>
      <c r="P5" s="236" t="s">
        <v>772</v>
      </c>
      <c r="Q5" s="703"/>
      <c r="R5" s="704"/>
      <c r="S5" s="704"/>
      <c r="T5" s="704"/>
      <c r="U5" s="704"/>
      <c r="V5" s="704"/>
      <c r="W5" s="705"/>
    </row>
    <row r="6" spans="2:23" s="25" customFormat="1" ht="25.5" customHeight="1" x14ac:dyDescent="0.15">
      <c r="B6" s="698"/>
      <c r="C6" s="712" t="s">
        <v>287</v>
      </c>
      <c r="D6" s="713"/>
      <c r="E6" s="237">
        <v>4</v>
      </c>
      <c r="F6" s="703"/>
      <c r="G6" s="704"/>
      <c r="H6" s="704"/>
      <c r="I6" s="704"/>
      <c r="J6" s="704"/>
      <c r="K6" s="704"/>
      <c r="L6" s="705"/>
      <c r="M6" s="698"/>
      <c r="N6" s="712" t="s">
        <v>287</v>
      </c>
      <c r="O6" s="713"/>
      <c r="P6" s="237">
        <v>1</v>
      </c>
      <c r="Q6" s="703"/>
      <c r="R6" s="704"/>
      <c r="S6" s="704"/>
      <c r="T6" s="704"/>
      <c r="U6" s="704"/>
      <c r="V6" s="704"/>
      <c r="W6" s="705"/>
    </row>
    <row r="7" spans="2:23" s="25" customFormat="1" ht="25.5" customHeight="1" x14ac:dyDescent="0.15">
      <c r="B7" s="696" t="s">
        <v>288</v>
      </c>
      <c r="C7" s="712" t="s">
        <v>236</v>
      </c>
      <c r="D7" s="713"/>
      <c r="E7" s="237" t="s">
        <v>700</v>
      </c>
      <c r="F7" s="703"/>
      <c r="G7" s="704"/>
      <c r="H7" s="704"/>
      <c r="I7" s="704"/>
      <c r="J7" s="704"/>
      <c r="K7" s="704"/>
      <c r="L7" s="705"/>
      <c r="M7" s="696" t="s">
        <v>288</v>
      </c>
      <c r="N7" s="712" t="s">
        <v>236</v>
      </c>
      <c r="O7" s="713"/>
      <c r="P7" s="237" t="s">
        <v>700</v>
      </c>
      <c r="Q7" s="703"/>
      <c r="R7" s="704"/>
      <c r="S7" s="704"/>
      <c r="T7" s="704"/>
      <c r="U7" s="704"/>
      <c r="V7" s="704"/>
      <c r="W7" s="705"/>
    </row>
    <row r="8" spans="2:23" s="25" customFormat="1" ht="25.5" customHeight="1" x14ac:dyDescent="0.15">
      <c r="B8" s="697"/>
      <c r="C8" s="712" t="s">
        <v>237</v>
      </c>
      <c r="D8" s="713"/>
      <c r="E8" s="236" t="s">
        <v>727</v>
      </c>
      <c r="F8" s="703"/>
      <c r="G8" s="704"/>
      <c r="H8" s="704"/>
      <c r="I8" s="704"/>
      <c r="J8" s="704"/>
      <c r="K8" s="704"/>
      <c r="L8" s="705"/>
      <c r="M8" s="697"/>
      <c r="N8" s="712" t="s">
        <v>237</v>
      </c>
      <c r="O8" s="713"/>
      <c r="P8" s="236" t="s">
        <v>727</v>
      </c>
      <c r="Q8" s="703"/>
      <c r="R8" s="704"/>
      <c r="S8" s="704"/>
      <c r="T8" s="704"/>
      <c r="U8" s="704"/>
      <c r="V8" s="704"/>
      <c r="W8" s="705"/>
    </row>
    <row r="9" spans="2:23" s="25" customFormat="1" ht="25.5" customHeight="1" x14ac:dyDescent="0.15">
      <c r="B9" s="714" t="s">
        <v>239</v>
      </c>
      <c r="C9" s="715"/>
      <c r="D9" s="716"/>
      <c r="E9" s="236" t="s">
        <v>689</v>
      </c>
      <c r="F9" s="703"/>
      <c r="G9" s="704"/>
      <c r="H9" s="704"/>
      <c r="I9" s="704"/>
      <c r="J9" s="704"/>
      <c r="K9" s="704"/>
      <c r="L9" s="705"/>
      <c r="M9" s="714" t="s">
        <v>239</v>
      </c>
      <c r="N9" s="715"/>
      <c r="O9" s="716"/>
      <c r="P9" s="236" t="s">
        <v>689</v>
      </c>
      <c r="Q9" s="703"/>
      <c r="R9" s="704"/>
      <c r="S9" s="704"/>
      <c r="T9" s="704"/>
      <c r="U9" s="704"/>
      <c r="V9" s="704"/>
      <c r="W9" s="705"/>
    </row>
    <row r="10" spans="2:23" s="25" customFormat="1" ht="25.5" customHeight="1" x14ac:dyDescent="0.15">
      <c r="B10" s="696" t="s">
        <v>289</v>
      </c>
      <c r="C10" s="714" t="s">
        <v>290</v>
      </c>
      <c r="D10" s="716"/>
      <c r="E10" s="237" t="s">
        <v>689</v>
      </c>
      <c r="F10" s="703"/>
      <c r="G10" s="704"/>
      <c r="H10" s="704"/>
      <c r="I10" s="704"/>
      <c r="J10" s="704"/>
      <c r="K10" s="704"/>
      <c r="L10" s="705"/>
      <c r="M10" s="696" t="s">
        <v>289</v>
      </c>
      <c r="N10" s="714" t="s">
        <v>290</v>
      </c>
      <c r="O10" s="716"/>
      <c r="P10" s="237" t="s">
        <v>689</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771</v>
      </c>
      <c r="F13" s="694"/>
      <c r="G13" s="695"/>
      <c r="H13" s="680" t="s">
        <v>292</v>
      </c>
      <c r="I13" s="680"/>
      <c r="J13" s="681" t="s">
        <v>691</v>
      </c>
      <c r="K13" s="681"/>
      <c r="L13" s="681"/>
      <c r="M13" s="680" t="s">
        <v>291</v>
      </c>
      <c r="N13" s="680"/>
      <c r="O13" s="680"/>
      <c r="P13" s="693" t="s">
        <v>773</v>
      </c>
      <c r="Q13" s="694"/>
      <c r="R13" s="695"/>
      <c r="S13" s="680" t="s">
        <v>292</v>
      </c>
      <c r="T13" s="680"/>
      <c r="U13" s="681" t="s">
        <v>691</v>
      </c>
      <c r="V13" s="681"/>
      <c r="W13" s="681"/>
    </row>
    <row r="14" spans="2:23" s="25" customFormat="1" ht="25.5" customHeight="1" x14ac:dyDescent="0.15">
      <c r="B14" s="682" t="s">
        <v>293</v>
      </c>
      <c r="C14" s="682"/>
      <c r="D14" s="682"/>
      <c r="E14" s="556" t="s">
        <v>695</v>
      </c>
      <c r="F14" s="556"/>
      <c r="G14" s="556"/>
      <c r="H14" s="684" t="s">
        <v>294</v>
      </c>
      <c r="I14" s="685"/>
      <c r="J14" s="709"/>
      <c r="K14" s="710"/>
      <c r="L14" s="711"/>
      <c r="M14" s="684" t="s">
        <v>293</v>
      </c>
      <c r="N14" s="685"/>
      <c r="O14" s="689"/>
      <c r="P14" s="690" t="s">
        <v>695</v>
      </c>
      <c r="Q14" s="683"/>
      <c r="R14" s="683"/>
      <c r="S14" s="691" t="s">
        <v>294</v>
      </c>
      <c r="T14" s="692"/>
      <c r="U14" s="686"/>
      <c r="V14" s="687"/>
      <c r="W14" s="688"/>
    </row>
    <row r="15" spans="2:23" s="25" customFormat="1" ht="39.75" customHeight="1" x14ac:dyDescent="0.15">
      <c r="B15" s="673" t="s">
        <v>295</v>
      </c>
      <c r="C15" s="673"/>
      <c r="D15" s="673"/>
      <c r="E15" s="674" t="s">
        <v>907</v>
      </c>
      <c r="F15" s="675"/>
      <c r="G15" s="675"/>
      <c r="H15" s="675"/>
      <c r="I15" s="675"/>
      <c r="J15" s="675"/>
      <c r="K15" s="675"/>
      <c r="L15" s="676"/>
      <c r="M15" s="673" t="s">
        <v>295</v>
      </c>
      <c r="N15" s="673"/>
      <c r="O15" s="673"/>
      <c r="P15" s="674" t="s">
        <v>908</v>
      </c>
      <c r="Q15" s="675"/>
      <c r="R15" s="675"/>
      <c r="S15" s="675"/>
      <c r="T15" s="675"/>
      <c r="U15" s="675"/>
      <c r="V15" s="675"/>
      <c r="W15" s="676"/>
    </row>
    <row r="16" spans="2:23" s="25" customFormat="1" ht="25.5" customHeight="1" x14ac:dyDescent="0.15">
      <c r="B16" s="699" t="s">
        <v>285</v>
      </c>
      <c r="C16" s="699" t="s">
        <v>286</v>
      </c>
      <c r="D16" s="699"/>
      <c r="E16" s="236" t="s">
        <v>772</v>
      </c>
      <c r="F16" s="700"/>
      <c r="G16" s="701"/>
      <c r="H16" s="701"/>
      <c r="I16" s="701"/>
      <c r="J16" s="701"/>
      <c r="K16" s="701"/>
      <c r="L16" s="702"/>
      <c r="M16" s="699" t="s">
        <v>285</v>
      </c>
      <c r="N16" s="699" t="s">
        <v>286</v>
      </c>
      <c r="O16" s="699"/>
      <c r="P16" s="236" t="s">
        <v>772</v>
      </c>
      <c r="Q16" s="703"/>
      <c r="R16" s="704"/>
      <c r="S16" s="704"/>
      <c r="T16" s="704"/>
      <c r="U16" s="704"/>
      <c r="V16" s="704"/>
      <c r="W16" s="705"/>
    </row>
    <row r="17" spans="2:24" s="25" customFormat="1" ht="25.5" customHeight="1" x14ac:dyDescent="0.15">
      <c r="B17" s="699"/>
      <c r="C17" s="699" t="s">
        <v>287</v>
      </c>
      <c r="D17" s="699"/>
      <c r="E17" s="237">
        <v>2</v>
      </c>
      <c r="F17" s="703"/>
      <c r="G17" s="704"/>
      <c r="H17" s="704"/>
      <c r="I17" s="704"/>
      <c r="J17" s="704"/>
      <c r="K17" s="704"/>
      <c r="L17" s="705"/>
      <c r="M17" s="699"/>
      <c r="N17" s="699" t="s">
        <v>287</v>
      </c>
      <c r="O17" s="699"/>
      <c r="P17" s="237">
        <v>3</v>
      </c>
      <c r="Q17" s="703"/>
      <c r="R17" s="704"/>
      <c r="S17" s="704"/>
      <c r="T17" s="704"/>
      <c r="U17" s="704"/>
      <c r="V17" s="704"/>
      <c r="W17" s="705"/>
    </row>
    <row r="18" spans="2:24" s="25" customFormat="1" ht="25.5" customHeight="1" x14ac:dyDescent="0.15">
      <c r="B18" s="699" t="s">
        <v>288</v>
      </c>
      <c r="C18" s="699" t="s">
        <v>236</v>
      </c>
      <c r="D18" s="699"/>
      <c r="E18" s="237" t="s">
        <v>700</v>
      </c>
      <c r="F18" s="703"/>
      <c r="G18" s="704"/>
      <c r="H18" s="704"/>
      <c r="I18" s="704"/>
      <c r="J18" s="704"/>
      <c r="K18" s="704"/>
      <c r="L18" s="705"/>
      <c r="M18" s="699" t="s">
        <v>288</v>
      </c>
      <c r="N18" s="699" t="s">
        <v>236</v>
      </c>
      <c r="O18" s="699"/>
      <c r="P18" s="237" t="s">
        <v>700</v>
      </c>
      <c r="Q18" s="703"/>
      <c r="R18" s="704"/>
      <c r="S18" s="704"/>
      <c r="T18" s="704"/>
      <c r="U18" s="704"/>
      <c r="V18" s="704"/>
      <c r="W18" s="705"/>
    </row>
    <row r="19" spans="2:24" s="25" customFormat="1" ht="25.5" customHeight="1" x14ac:dyDescent="0.15">
      <c r="B19" s="699"/>
      <c r="C19" s="699" t="s">
        <v>237</v>
      </c>
      <c r="D19" s="699"/>
      <c r="E19" s="236" t="s">
        <v>701</v>
      </c>
      <c r="F19" s="703"/>
      <c r="G19" s="704"/>
      <c r="H19" s="704"/>
      <c r="I19" s="704"/>
      <c r="J19" s="704"/>
      <c r="K19" s="704"/>
      <c r="L19" s="705"/>
      <c r="M19" s="699"/>
      <c r="N19" s="699" t="s">
        <v>237</v>
      </c>
      <c r="O19" s="699"/>
      <c r="P19" s="236" t="s">
        <v>701</v>
      </c>
      <c r="Q19" s="703"/>
      <c r="R19" s="704"/>
      <c r="S19" s="704"/>
      <c r="T19" s="704"/>
      <c r="U19" s="704"/>
      <c r="V19" s="704"/>
      <c r="W19" s="705"/>
    </row>
    <row r="20" spans="2:24" s="25" customFormat="1" ht="25.5" customHeight="1" x14ac:dyDescent="0.15">
      <c r="B20" s="673" t="s">
        <v>239</v>
      </c>
      <c r="C20" s="673"/>
      <c r="D20" s="673"/>
      <c r="E20" s="236" t="s">
        <v>689</v>
      </c>
      <c r="F20" s="703"/>
      <c r="G20" s="704"/>
      <c r="H20" s="704"/>
      <c r="I20" s="704"/>
      <c r="J20" s="704"/>
      <c r="K20" s="704"/>
      <c r="L20" s="705"/>
      <c r="M20" s="673" t="s">
        <v>239</v>
      </c>
      <c r="N20" s="673"/>
      <c r="O20" s="673"/>
      <c r="P20" s="236" t="s">
        <v>708</v>
      </c>
      <c r="Q20" s="703"/>
      <c r="R20" s="704"/>
      <c r="S20" s="704"/>
      <c r="T20" s="704"/>
      <c r="U20" s="704"/>
      <c r="V20" s="704"/>
      <c r="W20" s="705"/>
    </row>
    <row r="21" spans="2:24" s="25" customFormat="1" ht="25.5" customHeight="1" x14ac:dyDescent="0.15">
      <c r="B21" s="696" t="s">
        <v>289</v>
      </c>
      <c r="C21" s="673" t="s">
        <v>290</v>
      </c>
      <c r="D21" s="673"/>
      <c r="E21" s="237" t="s">
        <v>689</v>
      </c>
      <c r="F21" s="703"/>
      <c r="G21" s="704"/>
      <c r="H21" s="704"/>
      <c r="I21" s="704"/>
      <c r="J21" s="704"/>
      <c r="K21" s="704"/>
      <c r="L21" s="705"/>
      <c r="M21" s="696" t="s">
        <v>289</v>
      </c>
      <c r="N21" s="673" t="s">
        <v>290</v>
      </c>
      <c r="O21" s="673"/>
      <c r="P21" s="237" t="s">
        <v>702</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589</v>
      </c>
      <c r="F23" s="706"/>
      <c r="G23" s="707"/>
      <c r="H23" s="707"/>
      <c r="I23" s="707"/>
      <c r="J23" s="707"/>
      <c r="K23" s="707"/>
      <c r="L23" s="708"/>
      <c r="M23" s="698"/>
      <c r="N23" s="673" t="s">
        <v>249</v>
      </c>
      <c r="O23" s="673"/>
      <c r="P23" s="180" t="s">
        <v>587</v>
      </c>
      <c r="Q23" s="703"/>
      <c r="R23" s="704"/>
      <c r="S23" s="704"/>
      <c r="T23" s="704"/>
      <c r="U23" s="704"/>
      <c r="V23" s="704"/>
      <c r="W23" s="705"/>
    </row>
    <row r="24" spans="2:24" s="25" customFormat="1" ht="25.5" customHeight="1" x14ac:dyDescent="0.15">
      <c r="B24" s="680" t="s">
        <v>291</v>
      </c>
      <c r="C24" s="680"/>
      <c r="D24" s="680"/>
      <c r="E24" s="693" t="s">
        <v>774</v>
      </c>
      <c r="F24" s="694"/>
      <c r="G24" s="695"/>
      <c r="H24" s="680" t="s">
        <v>292</v>
      </c>
      <c r="I24" s="680"/>
      <c r="J24" s="693" t="s">
        <v>691</v>
      </c>
      <c r="K24" s="694"/>
      <c r="L24" s="695"/>
      <c r="M24" s="680" t="s">
        <v>291</v>
      </c>
      <c r="N24" s="680"/>
      <c r="O24" s="680"/>
      <c r="P24" s="693" t="s">
        <v>1197</v>
      </c>
      <c r="Q24" s="694"/>
      <c r="R24" s="695"/>
      <c r="S24" s="680" t="s">
        <v>292</v>
      </c>
      <c r="T24" s="680"/>
      <c r="U24" s="681" t="s">
        <v>691</v>
      </c>
      <c r="V24" s="681"/>
      <c r="W24" s="681"/>
    </row>
    <row r="25" spans="2:24" s="25" customFormat="1" ht="25.5" customHeight="1" x14ac:dyDescent="0.15">
      <c r="B25" s="682" t="s">
        <v>293</v>
      </c>
      <c r="C25" s="682"/>
      <c r="D25" s="682"/>
      <c r="E25" s="683" t="s">
        <v>732</v>
      </c>
      <c r="F25" s="683"/>
      <c r="G25" s="683"/>
      <c r="H25" s="684" t="s">
        <v>294</v>
      </c>
      <c r="I25" s="685"/>
      <c r="J25" s="686"/>
      <c r="K25" s="687"/>
      <c r="L25" s="688"/>
      <c r="M25" s="684" t="s">
        <v>293</v>
      </c>
      <c r="N25" s="685"/>
      <c r="O25" s="689"/>
      <c r="P25" s="690" t="s">
        <v>695</v>
      </c>
      <c r="Q25" s="683"/>
      <c r="R25" s="683"/>
      <c r="S25" s="691" t="s">
        <v>294</v>
      </c>
      <c r="T25" s="692"/>
      <c r="U25" s="686"/>
      <c r="V25" s="687"/>
      <c r="W25" s="688"/>
    </row>
    <row r="26" spans="2:24" s="25" customFormat="1" ht="39.75" customHeight="1" x14ac:dyDescent="0.15">
      <c r="B26" s="673" t="s">
        <v>295</v>
      </c>
      <c r="C26" s="673"/>
      <c r="D26" s="673"/>
      <c r="E26" s="674" t="s">
        <v>909</v>
      </c>
      <c r="F26" s="675"/>
      <c r="G26" s="675"/>
      <c r="H26" s="675"/>
      <c r="I26" s="675"/>
      <c r="J26" s="675"/>
      <c r="K26" s="675"/>
      <c r="L26" s="676"/>
      <c r="M26" s="673" t="s">
        <v>295</v>
      </c>
      <c r="N26" s="673"/>
      <c r="O26" s="673"/>
      <c r="P26" s="674" t="s">
        <v>910</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EB1806AA-C837-41A0-9CAD-B430E66A2A61}"/>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12B4550-D2A8-45F6-B138-E0D38EBA0E51}">
          <x14:formula1>
            <xm:f>'(参考)リスト'!$C$16:$C$47</xm:f>
          </x14:formula1>
          <xm:sqref>E8 P8 P19 E19</xm:sqref>
        </x14:dataValidation>
        <x14:dataValidation type="list" allowBlank="1" showInputMessage="1" showErrorMessage="1" xr:uid="{4654D5E6-542E-4659-8FAC-052B2234EEE8}">
          <x14:formula1>
            <xm:f>'(参考)リスト'!$B$16:$B$21</xm:f>
          </x14:formula1>
          <xm:sqref>E7 E18 P7 P18</xm:sqref>
        </x14:dataValidation>
        <x14:dataValidation type="list" allowBlank="1" showInputMessage="1" showErrorMessage="1" xr:uid="{AB61944B-0471-4F2B-92A8-8ADD33009EA1}">
          <x14:formula1>
            <xm:f>'(参考)リスト'!$E$16:$E$27</xm:f>
          </x14:formula1>
          <xm:sqref>E9 E20 P9 P20</xm:sqref>
        </x14:dataValidation>
        <x14:dataValidation type="list" allowBlank="1" showInputMessage="1" showErrorMessage="1" xr:uid="{CFF96945-6267-4478-AFA5-4516B9D9DEB3}">
          <x14:formula1>
            <xm:f>'(参考)リスト'!$D$16:$D$18</xm:f>
          </x14:formula1>
          <xm:sqref>E10 E21 P10 P21</xm:sqref>
        </x14:dataValidation>
        <x14:dataValidation type="list" allowBlank="1" showInputMessage="1" showErrorMessage="1" xr:uid="{65CA6922-4FFC-4C23-90A3-66E68F8B2435}">
          <x14:formula1>
            <xm:f>'(参考)リスト'!$F$16:$F$21</xm:f>
          </x14:formula1>
          <xm:sqref>E11:E12 P11:P12 E22:E23 P22:P23</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CAB5E-AFF1-4A06-9B37-F2C2E130E780}">
  <sheetPr codeName="Sheet49">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772</v>
      </c>
      <c r="F5" s="700"/>
      <c r="G5" s="701"/>
      <c r="H5" s="701"/>
      <c r="I5" s="701"/>
      <c r="J5" s="701"/>
      <c r="K5" s="701"/>
      <c r="L5" s="702"/>
      <c r="M5" s="696" t="s">
        <v>285</v>
      </c>
      <c r="N5" s="712" t="s">
        <v>286</v>
      </c>
      <c r="O5" s="713"/>
      <c r="P5" s="236" t="s">
        <v>772</v>
      </c>
      <c r="Q5" s="703"/>
      <c r="R5" s="704"/>
      <c r="S5" s="704"/>
      <c r="T5" s="704"/>
      <c r="U5" s="704"/>
      <c r="V5" s="704"/>
      <c r="W5" s="705"/>
    </row>
    <row r="6" spans="2:23" s="25" customFormat="1" ht="25.5" customHeight="1" x14ac:dyDescent="0.15">
      <c r="B6" s="698"/>
      <c r="C6" s="712" t="s">
        <v>287</v>
      </c>
      <c r="D6" s="713"/>
      <c r="E6" s="237">
        <v>4</v>
      </c>
      <c r="F6" s="703"/>
      <c r="G6" s="704"/>
      <c r="H6" s="704"/>
      <c r="I6" s="704"/>
      <c r="J6" s="704"/>
      <c r="K6" s="704"/>
      <c r="L6" s="705"/>
      <c r="M6" s="698"/>
      <c r="N6" s="712" t="s">
        <v>287</v>
      </c>
      <c r="O6" s="713"/>
      <c r="P6" s="237">
        <v>5</v>
      </c>
      <c r="Q6" s="703"/>
      <c r="R6" s="704"/>
      <c r="S6" s="704"/>
      <c r="T6" s="704"/>
      <c r="U6" s="704"/>
      <c r="V6" s="704"/>
      <c r="W6" s="705"/>
    </row>
    <row r="7" spans="2:23" s="25" customFormat="1" ht="25.5" customHeight="1" x14ac:dyDescent="0.15">
      <c r="B7" s="696" t="s">
        <v>288</v>
      </c>
      <c r="C7" s="712" t="s">
        <v>236</v>
      </c>
      <c r="D7" s="713"/>
      <c r="E7" s="237" t="s">
        <v>700</v>
      </c>
      <c r="F7" s="703"/>
      <c r="G7" s="704"/>
      <c r="H7" s="704"/>
      <c r="I7" s="704"/>
      <c r="J7" s="704"/>
      <c r="K7" s="704"/>
      <c r="L7" s="705"/>
      <c r="M7" s="696" t="s">
        <v>288</v>
      </c>
      <c r="N7" s="712" t="s">
        <v>236</v>
      </c>
      <c r="O7" s="713"/>
      <c r="P7" s="237" t="s">
        <v>700</v>
      </c>
      <c r="Q7" s="703"/>
      <c r="R7" s="704"/>
      <c r="S7" s="704"/>
      <c r="T7" s="704"/>
      <c r="U7" s="704"/>
      <c r="V7" s="704"/>
      <c r="W7" s="705"/>
    </row>
    <row r="8" spans="2:23" s="25" customFormat="1" ht="25.5" customHeight="1" x14ac:dyDescent="0.15">
      <c r="B8" s="697"/>
      <c r="C8" s="712" t="s">
        <v>237</v>
      </c>
      <c r="D8" s="713"/>
      <c r="E8" s="236" t="s">
        <v>701</v>
      </c>
      <c r="F8" s="703"/>
      <c r="G8" s="704"/>
      <c r="H8" s="704"/>
      <c r="I8" s="704"/>
      <c r="J8" s="704"/>
      <c r="K8" s="704"/>
      <c r="L8" s="705"/>
      <c r="M8" s="697"/>
      <c r="N8" s="712" t="s">
        <v>237</v>
      </c>
      <c r="O8" s="713"/>
      <c r="P8" s="236" t="s">
        <v>744</v>
      </c>
      <c r="Q8" s="703"/>
      <c r="R8" s="704"/>
      <c r="S8" s="704"/>
      <c r="T8" s="704"/>
      <c r="U8" s="704"/>
      <c r="V8" s="704"/>
      <c r="W8" s="705"/>
    </row>
    <row r="9" spans="2:23" s="25" customFormat="1" ht="25.5" customHeight="1" x14ac:dyDescent="0.15">
      <c r="B9" s="714" t="s">
        <v>239</v>
      </c>
      <c r="C9" s="715"/>
      <c r="D9" s="716"/>
      <c r="E9" s="236" t="s">
        <v>689</v>
      </c>
      <c r="F9" s="703"/>
      <c r="G9" s="704"/>
      <c r="H9" s="704"/>
      <c r="I9" s="704"/>
      <c r="J9" s="704"/>
      <c r="K9" s="704"/>
      <c r="L9" s="705"/>
      <c r="M9" s="714" t="s">
        <v>239</v>
      </c>
      <c r="N9" s="715"/>
      <c r="O9" s="716"/>
      <c r="P9" s="236" t="s">
        <v>689</v>
      </c>
      <c r="Q9" s="703"/>
      <c r="R9" s="704"/>
      <c r="S9" s="704"/>
      <c r="T9" s="704"/>
      <c r="U9" s="704"/>
      <c r="V9" s="704"/>
      <c r="W9" s="705"/>
    </row>
    <row r="10" spans="2:23" s="25" customFormat="1" ht="25.5" customHeight="1" x14ac:dyDescent="0.15">
      <c r="B10" s="696" t="s">
        <v>289</v>
      </c>
      <c r="C10" s="714" t="s">
        <v>290</v>
      </c>
      <c r="D10" s="716"/>
      <c r="E10" s="237" t="s">
        <v>689</v>
      </c>
      <c r="F10" s="703"/>
      <c r="G10" s="704"/>
      <c r="H10" s="704"/>
      <c r="I10" s="704"/>
      <c r="J10" s="704"/>
      <c r="K10" s="704"/>
      <c r="L10" s="705"/>
      <c r="M10" s="696" t="s">
        <v>289</v>
      </c>
      <c r="N10" s="714" t="s">
        <v>290</v>
      </c>
      <c r="O10" s="716"/>
      <c r="P10" s="237" t="s">
        <v>689</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776</v>
      </c>
      <c r="F13" s="694"/>
      <c r="G13" s="695"/>
      <c r="H13" s="680" t="s">
        <v>292</v>
      </c>
      <c r="I13" s="680"/>
      <c r="J13" s="681" t="s">
        <v>691</v>
      </c>
      <c r="K13" s="681"/>
      <c r="L13" s="681"/>
      <c r="M13" s="680" t="s">
        <v>291</v>
      </c>
      <c r="N13" s="680"/>
      <c r="O13" s="680"/>
      <c r="P13" s="693" t="s">
        <v>1196</v>
      </c>
      <c r="Q13" s="694"/>
      <c r="R13" s="695"/>
      <c r="S13" s="680" t="s">
        <v>292</v>
      </c>
      <c r="T13" s="680"/>
      <c r="U13" s="681" t="s">
        <v>691</v>
      </c>
      <c r="V13" s="681"/>
      <c r="W13" s="681"/>
    </row>
    <row r="14" spans="2:23" s="25" customFormat="1" ht="25.5" customHeight="1" x14ac:dyDescent="0.15">
      <c r="B14" s="682" t="s">
        <v>293</v>
      </c>
      <c r="C14" s="682"/>
      <c r="D14" s="682"/>
      <c r="E14" s="556" t="s">
        <v>695</v>
      </c>
      <c r="F14" s="556"/>
      <c r="G14" s="556"/>
      <c r="H14" s="684" t="s">
        <v>294</v>
      </c>
      <c r="I14" s="685"/>
      <c r="J14" s="709"/>
      <c r="K14" s="710"/>
      <c r="L14" s="711"/>
      <c r="M14" s="684" t="s">
        <v>293</v>
      </c>
      <c r="N14" s="685"/>
      <c r="O14" s="689"/>
      <c r="P14" s="690" t="s">
        <v>695</v>
      </c>
      <c r="Q14" s="683"/>
      <c r="R14" s="683"/>
      <c r="S14" s="691" t="s">
        <v>294</v>
      </c>
      <c r="T14" s="692"/>
      <c r="U14" s="686"/>
      <c r="V14" s="687"/>
      <c r="W14" s="688"/>
    </row>
    <row r="15" spans="2:23" s="25" customFormat="1" ht="39.75" customHeight="1" x14ac:dyDescent="0.15">
      <c r="B15" s="673" t="s">
        <v>295</v>
      </c>
      <c r="C15" s="673"/>
      <c r="D15" s="673"/>
      <c r="E15" s="674" t="s">
        <v>911</v>
      </c>
      <c r="F15" s="675"/>
      <c r="G15" s="675"/>
      <c r="H15" s="675"/>
      <c r="I15" s="675"/>
      <c r="J15" s="675"/>
      <c r="K15" s="675"/>
      <c r="L15" s="676"/>
      <c r="M15" s="673" t="s">
        <v>295</v>
      </c>
      <c r="N15" s="673"/>
      <c r="O15" s="673"/>
      <c r="P15" s="674" t="s">
        <v>912</v>
      </c>
      <c r="Q15" s="675"/>
      <c r="R15" s="675"/>
      <c r="S15" s="675"/>
      <c r="T15" s="675"/>
      <c r="U15" s="675"/>
      <c r="V15" s="675"/>
      <c r="W15" s="676"/>
    </row>
    <row r="16" spans="2:23" s="25" customFormat="1" ht="25.5" customHeight="1" x14ac:dyDescent="0.15">
      <c r="B16" s="699" t="s">
        <v>285</v>
      </c>
      <c r="C16" s="699" t="s">
        <v>286</v>
      </c>
      <c r="D16" s="699"/>
      <c r="E16" s="236" t="s">
        <v>772</v>
      </c>
      <c r="F16" s="700"/>
      <c r="G16" s="701"/>
      <c r="H16" s="701"/>
      <c r="I16" s="701"/>
      <c r="J16" s="701"/>
      <c r="K16" s="701"/>
      <c r="L16" s="702"/>
      <c r="M16" s="699" t="s">
        <v>285</v>
      </c>
      <c r="N16" s="699" t="s">
        <v>286</v>
      </c>
      <c r="O16" s="699"/>
      <c r="P16" s="236" t="s">
        <v>772</v>
      </c>
      <c r="Q16" s="703"/>
      <c r="R16" s="704"/>
      <c r="S16" s="704"/>
      <c r="T16" s="704"/>
      <c r="U16" s="704"/>
      <c r="V16" s="704"/>
      <c r="W16" s="705"/>
    </row>
    <row r="17" spans="2:24" s="25" customFormat="1" ht="25.5" customHeight="1" x14ac:dyDescent="0.15">
      <c r="B17" s="699"/>
      <c r="C17" s="699" t="s">
        <v>287</v>
      </c>
      <c r="D17" s="699"/>
      <c r="E17" s="237">
        <v>6</v>
      </c>
      <c r="F17" s="703"/>
      <c r="G17" s="704"/>
      <c r="H17" s="704"/>
      <c r="I17" s="704"/>
      <c r="J17" s="704"/>
      <c r="K17" s="704"/>
      <c r="L17" s="705"/>
      <c r="M17" s="699"/>
      <c r="N17" s="699" t="s">
        <v>287</v>
      </c>
      <c r="O17" s="699"/>
      <c r="P17" s="237">
        <v>7</v>
      </c>
      <c r="Q17" s="703"/>
      <c r="R17" s="704"/>
      <c r="S17" s="704"/>
      <c r="T17" s="704"/>
      <c r="U17" s="704"/>
      <c r="V17" s="704"/>
      <c r="W17" s="705"/>
    </row>
    <row r="18" spans="2:24" s="25" customFormat="1" ht="25.5" customHeight="1" x14ac:dyDescent="0.15">
      <c r="B18" s="699" t="s">
        <v>288</v>
      </c>
      <c r="C18" s="699" t="s">
        <v>236</v>
      </c>
      <c r="D18" s="699"/>
      <c r="E18" s="237" t="s">
        <v>700</v>
      </c>
      <c r="F18" s="703"/>
      <c r="G18" s="704"/>
      <c r="H18" s="704"/>
      <c r="I18" s="704"/>
      <c r="J18" s="704"/>
      <c r="K18" s="704"/>
      <c r="L18" s="705"/>
      <c r="M18" s="699" t="s">
        <v>288</v>
      </c>
      <c r="N18" s="699" t="s">
        <v>236</v>
      </c>
      <c r="O18" s="699"/>
      <c r="P18" s="237" t="s">
        <v>700</v>
      </c>
      <c r="Q18" s="703"/>
      <c r="R18" s="704"/>
      <c r="S18" s="704"/>
      <c r="T18" s="704"/>
      <c r="U18" s="704"/>
      <c r="V18" s="704"/>
      <c r="W18" s="705"/>
    </row>
    <row r="19" spans="2:24" s="25" customFormat="1" ht="25.5" customHeight="1" x14ac:dyDescent="0.15">
      <c r="B19" s="699"/>
      <c r="C19" s="699" t="s">
        <v>237</v>
      </c>
      <c r="D19" s="699"/>
      <c r="E19" s="236" t="s">
        <v>744</v>
      </c>
      <c r="F19" s="703"/>
      <c r="G19" s="704"/>
      <c r="H19" s="704"/>
      <c r="I19" s="704"/>
      <c r="J19" s="704"/>
      <c r="K19" s="704"/>
      <c r="L19" s="705"/>
      <c r="M19" s="699"/>
      <c r="N19" s="699" t="s">
        <v>237</v>
      </c>
      <c r="O19" s="699"/>
      <c r="P19" s="236" t="s">
        <v>712</v>
      </c>
      <c r="Q19" s="703"/>
      <c r="R19" s="704"/>
      <c r="S19" s="704"/>
      <c r="T19" s="704"/>
      <c r="U19" s="704"/>
      <c r="V19" s="704"/>
      <c r="W19" s="705"/>
    </row>
    <row r="20" spans="2:24" s="25" customFormat="1" ht="25.5" customHeight="1" x14ac:dyDescent="0.15">
      <c r="B20" s="673" t="s">
        <v>239</v>
      </c>
      <c r="C20" s="673"/>
      <c r="D20" s="673"/>
      <c r="E20" s="236" t="s">
        <v>689</v>
      </c>
      <c r="F20" s="703"/>
      <c r="G20" s="704"/>
      <c r="H20" s="704"/>
      <c r="I20" s="704"/>
      <c r="J20" s="704"/>
      <c r="K20" s="704"/>
      <c r="L20" s="705"/>
      <c r="M20" s="673" t="s">
        <v>239</v>
      </c>
      <c r="N20" s="673"/>
      <c r="O20" s="673"/>
      <c r="P20" s="236" t="s">
        <v>689</v>
      </c>
      <c r="Q20" s="703"/>
      <c r="R20" s="704"/>
      <c r="S20" s="704"/>
      <c r="T20" s="704"/>
      <c r="U20" s="704"/>
      <c r="V20" s="704"/>
      <c r="W20" s="705"/>
    </row>
    <row r="21" spans="2:24" s="25" customFormat="1" ht="25.5" customHeight="1" x14ac:dyDescent="0.15">
      <c r="B21" s="696" t="s">
        <v>289</v>
      </c>
      <c r="C21" s="673" t="s">
        <v>290</v>
      </c>
      <c r="D21" s="673"/>
      <c r="E21" s="237" t="s">
        <v>689</v>
      </c>
      <c r="F21" s="703"/>
      <c r="G21" s="704"/>
      <c r="H21" s="704"/>
      <c r="I21" s="704"/>
      <c r="J21" s="704"/>
      <c r="K21" s="704"/>
      <c r="L21" s="705"/>
      <c r="M21" s="696" t="s">
        <v>289</v>
      </c>
      <c r="N21" s="673" t="s">
        <v>290</v>
      </c>
      <c r="O21" s="673"/>
      <c r="P21" s="237" t="s">
        <v>689</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587</v>
      </c>
      <c r="F23" s="706"/>
      <c r="G23" s="707"/>
      <c r="H23" s="707"/>
      <c r="I23" s="707"/>
      <c r="J23" s="707"/>
      <c r="K23" s="707"/>
      <c r="L23" s="708"/>
      <c r="M23" s="698"/>
      <c r="N23" s="673" t="s">
        <v>249</v>
      </c>
      <c r="O23" s="673"/>
      <c r="P23" s="180" t="s">
        <v>587</v>
      </c>
      <c r="Q23" s="703"/>
      <c r="R23" s="704"/>
      <c r="S23" s="704"/>
      <c r="T23" s="704"/>
      <c r="U23" s="704"/>
      <c r="V23" s="704"/>
      <c r="W23" s="705"/>
    </row>
    <row r="24" spans="2:24" s="25" customFormat="1" ht="25.5" customHeight="1" x14ac:dyDescent="0.15">
      <c r="B24" s="680" t="s">
        <v>291</v>
      </c>
      <c r="C24" s="680"/>
      <c r="D24" s="680"/>
      <c r="E24" s="693" t="s">
        <v>757</v>
      </c>
      <c r="F24" s="694"/>
      <c r="G24" s="695"/>
      <c r="H24" s="680" t="s">
        <v>292</v>
      </c>
      <c r="I24" s="680"/>
      <c r="J24" s="693" t="s">
        <v>691</v>
      </c>
      <c r="K24" s="694"/>
      <c r="L24" s="695"/>
      <c r="M24" s="680" t="s">
        <v>291</v>
      </c>
      <c r="N24" s="680"/>
      <c r="O24" s="680"/>
      <c r="P24" s="693" t="s">
        <v>777</v>
      </c>
      <c r="Q24" s="694"/>
      <c r="R24" s="695"/>
      <c r="S24" s="680" t="s">
        <v>292</v>
      </c>
      <c r="T24" s="680"/>
      <c r="U24" s="681" t="s">
        <v>691</v>
      </c>
      <c r="V24" s="681"/>
      <c r="W24" s="681"/>
    </row>
    <row r="25" spans="2:24" s="25" customFormat="1" ht="25.5" customHeight="1" x14ac:dyDescent="0.15">
      <c r="B25" s="682" t="s">
        <v>293</v>
      </c>
      <c r="C25" s="682"/>
      <c r="D25" s="682"/>
      <c r="E25" s="683" t="s">
        <v>695</v>
      </c>
      <c r="F25" s="683"/>
      <c r="G25" s="683"/>
      <c r="H25" s="684" t="s">
        <v>294</v>
      </c>
      <c r="I25" s="685"/>
      <c r="J25" s="686"/>
      <c r="K25" s="687"/>
      <c r="L25" s="688"/>
      <c r="M25" s="684" t="s">
        <v>293</v>
      </c>
      <c r="N25" s="685"/>
      <c r="O25" s="689"/>
      <c r="P25" s="690" t="s">
        <v>695</v>
      </c>
      <c r="Q25" s="683"/>
      <c r="R25" s="683"/>
      <c r="S25" s="691" t="s">
        <v>294</v>
      </c>
      <c r="T25" s="692"/>
      <c r="U25" s="686"/>
      <c r="V25" s="687"/>
      <c r="W25" s="688"/>
    </row>
    <row r="26" spans="2:24" s="25" customFormat="1" ht="39.75" customHeight="1" x14ac:dyDescent="0.15">
      <c r="B26" s="673" t="s">
        <v>295</v>
      </c>
      <c r="C26" s="673"/>
      <c r="D26" s="673"/>
      <c r="E26" s="674" t="s">
        <v>913</v>
      </c>
      <c r="F26" s="675"/>
      <c r="G26" s="675"/>
      <c r="H26" s="675"/>
      <c r="I26" s="675"/>
      <c r="J26" s="675"/>
      <c r="K26" s="675"/>
      <c r="L26" s="676"/>
      <c r="M26" s="673" t="s">
        <v>295</v>
      </c>
      <c r="N26" s="673"/>
      <c r="O26" s="673"/>
      <c r="P26" s="674" t="s">
        <v>914</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4A410B2C-6A83-4377-8971-9406DA54D623}"/>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CE1665D-653B-4DB7-85DA-3C859B8A9026}">
          <x14:formula1>
            <xm:f>'(参考)リスト'!$C$16:$C$47</xm:f>
          </x14:formula1>
          <xm:sqref>E8 P8 P19 E19</xm:sqref>
        </x14:dataValidation>
        <x14:dataValidation type="list" allowBlank="1" showInputMessage="1" showErrorMessage="1" xr:uid="{9AC5A9B2-E828-46B8-8FFC-8F2DB775C38B}">
          <x14:formula1>
            <xm:f>'(参考)リスト'!$B$16:$B$21</xm:f>
          </x14:formula1>
          <xm:sqref>E7 E18 P7 P18</xm:sqref>
        </x14:dataValidation>
        <x14:dataValidation type="list" allowBlank="1" showInputMessage="1" showErrorMessage="1" xr:uid="{984F129B-E35C-4953-AF6B-75A8F969B608}">
          <x14:formula1>
            <xm:f>'(参考)リスト'!$E$16:$E$27</xm:f>
          </x14:formula1>
          <xm:sqref>E9 E20 P9 P20</xm:sqref>
        </x14:dataValidation>
        <x14:dataValidation type="list" allowBlank="1" showInputMessage="1" showErrorMessage="1" xr:uid="{0ECE729D-5F6A-4576-809A-456B88D86F1F}">
          <x14:formula1>
            <xm:f>'(参考)リスト'!$D$16:$D$18</xm:f>
          </x14:formula1>
          <xm:sqref>E10 E21 P10 P21</xm:sqref>
        </x14:dataValidation>
        <x14:dataValidation type="list" allowBlank="1" showInputMessage="1" showErrorMessage="1" xr:uid="{6E41928D-D1B5-4DFF-9FCD-646D9C56A029}">
          <x14:formula1>
            <xm:f>'(参考)リスト'!$F$16:$F$21</xm:f>
          </x14:formula1>
          <xm:sqref>E11:E12 E22:E23 P11:P12 P22:P23</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3AC00-B8DB-40B0-8F2B-B81A72E0244F}">
  <sheetPr codeName="Sheet50">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915</v>
      </c>
      <c r="F5" s="700"/>
      <c r="G5" s="701"/>
      <c r="H5" s="701"/>
      <c r="I5" s="701"/>
      <c r="J5" s="701"/>
      <c r="K5" s="701"/>
      <c r="L5" s="702"/>
      <c r="M5" s="696" t="s">
        <v>285</v>
      </c>
      <c r="N5" s="712" t="s">
        <v>286</v>
      </c>
      <c r="O5" s="713"/>
      <c r="P5" s="236" t="s">
        <v>915</v>
      </c>
      <c r="Q5" s="703"/>
      <c r="R5" s="704"/>
      <c r="S5" s="704"/>
      <c r="T5" s="704"/>
      <c r="U5" s="704"/>
      <c r="V5" s="704"/>
      <c r="W5" s="705"/>
    </row>
    <row r="6" spans="2:23" s="25" customFormat="1" ht="25.5" customHeight="1" x14ac:dyDescent="0.15">
      <c r="B6" s="698"/>
      <c r="C6" s="712" t="s">
        <v>287</v>
      </c>
      <c r="D6" s="713"/>
      <c r="E6" s="237">
        <v>1</v>
      </c>
      <c r="F6" s="703"/>
      <c r="G6" s="704"/>
      <c r="H6" s="704"/>
      <c r="I6" s="704"/>
      <c r="J6" s="704"/>
      <c r="K6" s="704"/>
      <c r="L6" s="705"/>
      <c r="M6" s="698"/>
      <c r="N6" s="712" t="s">
        <v>287</v>
      </c>
      <c r="O6" s="713"/>
      <c r="P6" s="237">
        <v>2</v>
      </c>
      <c r="Q6" s="703"/>
      <c r="R6" s="704"/>
      <c r="S6" s="704"/>
      <c r="T6" s="704"/>
      <c r="U6" s="704"/>
      <c r="V6" s="704"/>
      <c r="W6" s="705"/>
    </row>
    <row r="7" spans="2:23" s="25" customFormat="1" ht="25.5" customHeight="1" x14ac:dyDescent="0.15">
      <c r="B7" s="696" t="s">
        <v>288</v>
      </c>
      <c r="C7" s="712" t="s">
        <v>236</v>
      </c>
      <c r="D7" s="713"/>
      <c r="E7" s="237" t="s">
        <v>916</v>
      </c>
      <c r="F7" s="703"/>
      <c r="G7" s="704"/>
      <c r="H7" s="704"/>
      <c r="I7" s="704"/>
      <c r="J7" s="704"/>
      <c r="K7" s="704"/>
      <c r="L7" s="705"/>
      <c r="M7" s="696" t="s">
        <v>288</v>
      </c>
      <c r="N7" s="712" t="s">
        <v>236</v>
      </c>
      <c r="O7" s="713"/>
      <c r="P7" s="237" t="s">
        <v>916</v>
      </c>
      <c r="Q7" s="703"/>
      <c r="R7" s="704"/>
      <c r="S7" s="704"/>
      <c r="T7" s="704"/>
      <c r="U7" s="704"/>
      <c r="V7" s="704"/>
      <c r="W7" s="705"/>
    </row>
    <row r="8" spans="2:23" s="25" customFormat="1" ht="25.5" customHeight="1" x14ac:dyDescent="0.15">
      <c r="B8" s="697"/>
      <c r="C8" s="712" t="s">
        <v>237</v>
      </c>
      <c r="D8" s="713"/>
      <c r="E8" s="236" t="s">
        <v>917</v>
      </c>
      <c r="F8" s="703"/>
      <c r="G8" s="704"/>
      <c r="H8" s="704"/>
      <c r="I8" s="704"/>
      <c r="J8" s="704"/>
      <c r="K8" s="704"/>
      <c r="L8" s="705"/>
      <c r="M8" s="697"/>
      <c r="N8" s="712" t="s">
        <v>237</v>
      </c>
      <c r="O8" s="713"/>
      <c r="P8" s="236" t="s">
        <v>923</v>
      </c>
      <c r="Q8" s="703"/>
      <c r="R8" s="704"/>
      <c r="S8" s="704"/>
      <c r="T8" s="704"/>
      <c r="U8" s="704"/>
      <c r="V8" s="704"/>
      <c r="W8" s="705"/>
    </row>
    <row r="9" spans="2:23" s="25" customFormat="1" ht="25.5" customHeight="1" x14ac:dyDescent="0.15">
      <c r="B9" s="714" t="s">
        <v>239</v>
      </c>
      <c r="C9" s="715"/>
      <c r="D9" s="716"/>
      <c r="E9" s="236" t="s">
        <v>918</v>
      </c>
      <c r="F9" s="703"/>
      <c r="G9" s="704"/>
      <c r="H9" s="704"/>
      <c r="I9" s="704"/>
      <c r="J9" s="704"/>
      <c r="K9" s="704"/>
      <c r="L9" s="705"/>
      <c r="M9" s="714" t="s">
        <v>239</v>
      </c>
      <c r="N9" s="715"/>
      <c r="O9" s="716"/>
      <c r="P9" s="236" t="s">
        <v>918</v>
      </c>
      <c r="Q9" s="703"/>
      <c r="R9" s="704"/>
      <c r="S9" s="704"/>
      <c r="T9" s="704"/>
      <c r="U9" s="704"/>
      <c r="V9" s="704"/>
      <c r="W9" s="705"/>
    </row>
    <row r="10" spans="2:23" s="25" customFormat="1" ht="25.5" customHeight="1" x14ac:dyDescent="0.15">
      <c r="B10" s="696" t="s">
        <v>289</v>
      </c>
      <c r="C10" s="714" t="s">
        <v>290</v>
      </c>
      <c r="D10" s="716"/>
      <c r="E10" s="237" t="s">
        <v>918</v>
      </c>
      <c r="F10" s="703"/>
      <c r="G10" s="704"/>
      <c r="H10" s="704"/>
      <c r="I10" s="704"/>
      <c r="J10" s="704"/>
      <c r="K10" s="704"/>
      <c r="L10" s="705"/>
      <c r="M10" s="696" t="s">
        <v>289</v>
      </c>
      <c r="N10" s="714" t="s">
        <v>290</v>
      </c>
      <c r="O10" s="716"/>
      <c r="P10" s="237" t="s">
        <v>918</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919</v>
      </c>
      <c r="F13" s="694"/>
      <c r="G13" s="695"/>
      <c r="H13" s="680" t="s">
        <v>292</v>
      </c>
      <c r="I13" s="680"/>
      <c r="J13" s="681" t="s">
        <v>920</v>
      </c>
      <c r="K13" s="681"/>
      <c r="L13" s="681"/>
      <c r="M13" s="680" t="s">
        <v>291</v>
      </c>
      <c r="N13" s="680"/>
      <c r="O13" s="680"/>
      <c r="P13" s="693" t="s">
        <v>1198</v>
      </c>
      <c r="Q13" s="694"/>
      <c r="R13" s="695"/>
      <c r="S13" s="680" t="s">
        <v>292</v>
      </c>
      <c r="T13" s="680"/>
      <c r="U13" s="681" t="s">
        <v>920</v>
      </c>
      <c r="V13" s="681"/>
      <c r="W13" s="681"/>
    </row>
    <row r="14" spans="2:23" s="25" customFormat="1" ht="25.5" customHeight="1" x14ac:dyDescent="0.15">
      <c r="B14" s="682" t="s">
        <v>293</v>
      </c>
      <c r="C14" s="682"/>
      <c r="D14" s="682"/>
      <c r="E14" s="556" t="s">
        <v>921</v>
      </c>
      <c r="F14" s="556"/>
      <c r="G14" s="556"/>
      <c r="H14" s="684" t="s">
        <v>294</v>
      </c>
      <c r="I14" s="685"/>
      <c r="J14" s="709"/>
      <c r="K14" s="710"/>
      <c r="L14" s="711"/>
      <c r="M14" s="684" t="s">
        <v>293</v>
      </c>
      <c r="N14" s="685"/>
      <c r="O14" s="689"/>
      <c r="P14" s="690" t="s">
        <v>921</v>
      </c>
      <c r="Q14" s="683"/>
      <c r="R14" s="683"/>
      <c r="S14" s="691" t="s">
        <v>294</v>
      </c>
      <c r="T14" s="692"/>
      <c r="U14" s="686"/>
      <c r="V14" s="687"/>
      <c r="W14" s="688"/>
    </row>
    <row r="15" spans="2:23" s="25" customFormat="1" ht="39.75" customHeight="1" x14ac:dyDescent="0.15">
      <c r="B15" s="673" t="s">
        <v>295</v>
      </c>
      <c r="C15" s="673"/>
      <c r="D15" s="673"/>
      <c r="E15" s="674" t="s">
        <v>922</v>
      </c>
      <c r="F15" s="675"/>
      <c r="G15" s="675"/>
      <c r="H15" s="675"/>
      <c r="I15" s="675"/>
      <c r="J15" s="675"/>
      <c r="K15" s="675"/>
      <c r="L15" s="676"/>
      <c r="M15" s="673" t="s">
        <v>295</v>
      </c>
      <c r="N15" s="673"/>
      <c r="O15" s="673"/>
      <c r="P15" s="674" t="s">
        <v>924</v>
      </c>
      <c r="Q15" s="675"/>
      <c r="R15" s="675"/>
      <c r="S15" s="675"/>
      <c r="T15" s="675"/>
      <c r="U15" s="675"/>
      <c r="V15" s="675"/>
      <c r="W15" s="676"/>
    </row>
    <row r="16" spans="2:23" s="25" customFormat="1" ht="25.5" customHeight="1" x14ac:dyDescent="0.15">
      <c r="B16" s="699" t="s">
        <v>285</v>
      </c>
      <c r="C16" s="699" t="s">
        <v>286</v>
      </c>
      <c r="D16" s="699"/>
      <c r="E16" s="236" t="s">
        <v>915</v>
      </c>
      <c r="F16" s="700"/>
      <c r="G16" s="701"/>
      <c r="H16" s="701"/>
      <c r="I16" s="701"/>
      <c r="J16" s="701"/>
      <c r="K16" s="701"/>
      <c r="L16" s="702"/>
      <c r="M16" s="699" t="s">
        <v>285</v>
      </c>
      <c r="N16" s="699" t="s">
        <v>286</v>
      </c>
      <c r="O16" s="699"/>
      <c r="P16" s="236" t="s">
        <v>928</v>
      </c>
      <c r="Q16" s="703"/>
      <c r="R16" s="704"/>
      <c r="S16" s="704"/>
      <c r="T16" s="704"/>
      <c r="U16" s="704"/>
      <c r="V16" s="704"/>
      <c r="W16" s="705"/>
    </row>
    <row r="17" spans="2:24" s="25" customFormat="1" ht="25.5" customHeight="1" x14ac:dyDescent="0.15">
      <c r="B17" s="699"/>
      <c r="C17" s="699" t="s">
        <v>287</v>
      </c>
      <c r="D17" s="699"/>
      <c r="E17" s="237">
        <v>3</v>
      </c>
      <c r="F17" s="703"/>
      <c r="G17" s="704"/>
      <c r="H17" s="704"/>
      <c r="I17" s="704"/>
      <c r="J17" s="704"/>
      <c r="K17" s="704"/>
      <c r="L17" s="705"/>
      <c r="M17" s="699"/>
      <c r="N17" s="699" t="s">
        <v>287</v>
      </c>
      <c r="O17" s="699"/>
      <c r="P17" s="237">
        <v>1</v>
      </c>
      <c r="Q17" s="703"/>
      <c r="R17" s="704"/>
      <c r="S17" s="704"/>
      <c r="T17" s="704"/>
      <c r="U17" s="704"/>
      <c r="V17" s="704"/>
      <c r="W17" s="705"/>
    </row>
    <row r="18" spans="2:24" s="25" customFormat="1" ht="25.5" customHeight="1" x14ac:dyDescent="0.15">
      <c r="B18" s="699" t="s">
        <v>288</v>
      </c>
      <c r="C18" s="699" t="s">
        <v>236</v>
      </c>
      <c r="D18" s="699"/>
      <c r="E18" s="237" t="s">
        <v>916</v>
      </c>
      <c r="F18" s="703"/>
      <c r="G18" s="704"/>
      <c r="H18" s="704"/>
      <c r="I18" s="704"/>
      <c r="J18" s="704"/>
      <c r="K18" s="704"/>
      <c r="L18" s="705"/>
      <c r="M18" s="699" t="s">
        <v>288</v>
      </c>
      <c r="N18" s="699" t="s">
        <v>236</v>
      </c>
      <c r="O18" s="699"/>
      <c r="P18" s="237" t="s">
        <v>916</v>
      </c>
      <c r="Q18" s="703"/>
      <c r="R18" s="704"/>
      <c r="S18" s="704"/>
      <c r="T18" s="704"/>
      <c r="U18" s="704"/>
      <c r="V18" s="704"/>
      <c r="W18" s="705"/>
    </row>
    <row r="19" spans="2:24" s="25" customFormat="1" ht="25.5" customHeight="1" x14ac:dyDescent="0.15">
      <c r="B19" s="699"/>
      <c r="C19" s="699" t="s">
        <v>237</v>
      </c>
      <c r="D19" s="699"/>
      <c r="E19" s="236" t="s">
        <v>925</v>
      </c>
      <c r="F19" s="703"/>
      <c r="G19" s="704"/>
      <c r="H19" s="704"/>
      <c r="I19" s="704"/>
      <c r="J19" s="704"/>
      <c r="K19" s="704"/>
      <c r="L19" s="705"/>
      <c r="M19" s="699"/>
      <c r="N19" s="699" t="s">
        <v>237</v>
      </c>
      <c r="O19" s="699"/>
      <c r="P19" s="236" t="s">
        <v>917</v>
      </c>
      <c r="Q19" s="703"/>
      <c r="R19" s="704"/>
      <c r="S19" s="704"/>
      <c r="T19" s="704"/>
      <c r="U19" s="704"/>
      <c r="V19" s="704"/>
      <c r="W19" s="705"/>
    </row>
    <row r="20" spans="2:24" s="25" customFormat="1" ht="25.5" customHeight="1" x14ac:dyDescent="0.15">
      <c r="B20" s="673" t="s">
        <v>239</v>
      </c>
      <c r="C20" s="673"/>
      <c r="D20" s="673"/>
      <c r="E20" s="236" t="s">
        <v>918</v>
      </c>
      <c r="F20" s="703"/>
      <c r="G20" s="704"/>
      <c r="H20" s="704"/>
      <c r="I20" s="704"/>
      <c r="J20" s="704"/>
      <c r="K20" s="704"/>
      <c r="L20" s="705"/>
      <c r="M20" s="673" t="s">
        <v>239</v>
      </c>
      <c r="N20" s="673"/>
      <c r="O20" s="673"/>
      <c r="P20" s="236" t="s">
        <v>918</v>
      </c>
      <c r="Q20" s="703"/>
      <c r="R20" s="704"/>
      <c r="S20" s="704"/>
      <c r="T20" s="704"/>
      <c r="U20" s="704"/>
      <c r="V20" s="704"/>
      <c r="W20" s="705"/>
    </row>
    <row r="21" spans="2:24" s="25" customFormat="1" ht="25.5" customHeight="1" x14ac:dyDescent="0.15">
      <c r="B21" s="696" t="s">
        <v>289</v>
      </c>
      <c r="C21" s="673" t="s">
        <v>290</v>
      </c>
      <c r="D21" s="673"/>
      <c r="E21" s="237" t="s">
        <v>918</v>
      </c>
      <c r="F21" s="703"/>
      <c r="G21" s="704"/>
      <c r="H21" s="704"/>
      <c r="I21" s="704"/>
      <c r="J21" s="704"/>
      <c r="K21" s="704"/>
      <c r="L21" s="705"/>
      <c r="M21" s="696" t="s">
        <v>289</v>
      </c>
      <c r="N21" s="673" t="s">
        <v>290</v>
      </c>
      <c r="O21" s="673"/>
      <c r="P21" s="237" t="s">
        <v>918</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587</v>
      </c>
      <c r="F23" s="706"/>
      <c r="G23" s="707"/>
      <c r="H23" s="707"/>
      <c r="I23" s="707"/>
      <c r="J23" s="707"/>
      <c r="K23" s="707"/>
      <c r="L23" s="708"/>
      <c r="M23" s="698"/>
      <c r="N23" s="673" t="s">
        <v>249</v>
      </c>
      <c r="O23" s="673"/>
      <c r="P23" s="180" t="s">
        <v>587</v>
      </c>
      <c r="Q23" s="703"/>
      <c r="R23" s="704"/>
      <c r="S23" s="704"/>
      <c r="T23" s="704"/>
      <c r="U23" s="704"/>
      <c r="V23" s="704"/>
      <c r="W23" s="705"/>
    </row>
    <row r="24" spans="2:24" s="25" customFormat="1" ht="25.5" customHeight="1" x14ac:dyDescent="0.15">
      <c r="B24" s="680" t="s">
        <v>291</v>
      </c>
      <c r="C24" s="680"/>
      <c r="D24" s="680"/>
      <c r="E24" s="693" t="s">
        <v>926</v>
      </c>
      <c r="F24" s="694"/>
      <c r="G24" s="695"/>
      <c r="H24" s="680" t="s">
        <v>292</v>
      </c>
      <c r="I24" s="680"/>
      <c r="J24" s="693" t="s">
        <v>920</v>
      </c>
      <c r="K24" s="694"/>
      <c r="L24" s="695"/>
      <c r="M24" s="680" t="s">
        <v>291</v>
      </c>
      <c r="N24" s="680"/>
      <c r="O24" s="680"/>
      <c r="P24" s="693" t="s">
        <v>1199</v>
      </c>
      <c r="Q24" s="694"/>
      <c r="R24" s="695"/>
      <c r="S24" s="680" t="s">
        <v>292</v>
      </c>
      <c r="T24" s="680"/>
      <c r="U24" s="681" t="s">
        <v>920</v>
      </c>
      <c r="V24" s="681"/>
      <c r="W24" s="681"/>
    </row>
    <row r="25" spans="2:24" s="25" customFormat="1" ht="25.5" customHeight="1" x14ac:dyDescent="0.15">
      <c r="B25" s="682" t="s">
        <v>293</v>
      </c>
      <c r="C25" s="682"/>
      <c r="D25" s="682"/>
      <c r="E25" s="683" t="s">
        <v>921</v>
      </c>
      <c r="F25" s="683"/>
      <c r="G25" s="683"/>
      <c r="H25" s="684" t="s">
        <v>294</v>
      </c>
      <c r="I25" s="685"/>
      <c r="J25" s="686"/>
      <c r="K25" s="687"/>
      <c r="L25" s="688"/>
      <c r="M25" s="684" t="s">
        <v>293</v>
      </c>
      <c r="N25" s="685"/>
      <c r="O25" s="689"/>
      <c r="P25" s="690" t="s">
        <v>921</v>
      </c>
      <c r="Q25" s="683"/>
      <c r="R25" s="683"/>
      <c r="S25" s="691" t="s">
        <v>294</v>
      </c>
      <c r="T25" s="692"/>
      <c r="U25" s="686"/>
      <c r="V25" s="687"/>
      <c r="W25" s="688"/>
    </row>
    <row r="26" spans="2:24" s="25" customFormat="1" ht="39.75" customHeight="1" x14ac:dyDescent="0.15">
      <c r="B26" s="673" t="s">
        <v>295</v>
      </c>
      <c r="C26" s="673"/>
      <c r="D26" s="673"/>
      <c r="E26" s="674" t="s">
        <v>927</v>
      </c>
      <c r="F26" s="675"/>
      <c r="G26" s="675"/>
      <c r="H26" s="675"/>
      <c r="I26" s="675"/>
      <c r="J26" s="675"/>
      <c r="K26" s="675"/>
      <c r="L26" s="676"/>
      <c r="M26" s="673" t="s">
        <v>295</v>
      </c>
      <c r="N26" s="673"/>
      <c r="O26" s="673"/>
      <c r="P26" s="674" t="s">
        <v>929</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BC77FEF2-9802-413C-8105-F70A60E48F01}"/>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D3A3F07-FBCA-43B5-88D9-800529D8E358}">
          <x14:formula1>
            <xm:f>'(参考)リスト'!$C$16:$C$47</xm:f>
          </x14:formula1>
          <xm:sqref>E8 P8 P19 E19</xm:sqref>
        </x14:dataValidation>
        <x14:dataValidation type="list" allowBlank="1" showInputMessage="1" showErrorMessage="1" xr:uid="{3E46FBA1-88E8-44B1-A6D1-D5D49377F39D}">
          <x14:formula1>
            <xm:f>'(参考)リスト'!$B$16:$B$21</xm:f>
          </x14:formula1>
          <xm:sqref>E7 E18 P7 P18</xm:sqref>
        </x14:dataValidation>
        <x14:dataValidation type="list" allowBlank="1" showInputMessage="1" showErrorMessage="1" xr:uid="{E29AF3F6-7C59-464E-971A-E41ED5806C12}">
          <x14:formula1>
            <xm:f>'(参考)リスト'!$E$16:$E$27</xm:f>
          </x14:formula1>
          <xm:sqref>E9 E20 P9 P20</xm:sqref>
        </x14:dataValidation>
        <x14:dataValidation type="list" allowBlank="1" showInputMessage="1" showErrorMessage="1" xr:uid="{811BAC0B-5510-4291-9D7B-D53098B34BBC}">
          <x14:formula1>
            <xm:f>'(参考)リスト'!$D$16:$D$18</xm:f>
          </x14:formula1>
          <xm:sqref>E10 E21 P10 P21</xm:sqref>
        </x14:dataValidation>
        <x14:dataValidation type="list" allowBlank="1" showInputMessage="1" showErrorMessage="1" xr:uid="{2CAB287C-1D15-4B57-B700-A87232403D59}">
          <x14:formula1>
            <xm:f>'(参考)リスト'!$F$16:$F$21</xm:f>
          </x14:formula1>
          <xm:sqref>P11:P12 E11:E12 E22:E23 P22:P23</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58659-D310-407E-86FE-F14128606AA4}">
  <sheetPr codeName="Sheet51">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928</v>
      </c>
      <c r="F5" s="700"/>
      <c r="G5" s="701"/>
      <c r="H5" s="701"/>
      <c r="I5" s="701"/>
      <c r="J5" s="701"/>
      <c r="K5" s="701"/>
      <c r="L5" s="702"/>
      <c r="M5" s="696" t="s">
        <v>285</v>
      </c>
      <c r="N5" s="712" t="s">
        <v>286</v>
      </c>
      <c r="O5" s="713"/>
      <c r="P5" s="236" t="s">
        <v>928</v>
      </c>
      <c r="Q5" s="703"/>
      <c r="R5" s="704"/>
      <c r="S5" s="704"/>
      <c r="T5" s="704"/>
      <c r="U5" s="704"/>
      <c r="V5" s="704"/>
      <c r="W5" s="705"/>
    </row>
    <row r="6" spans="2:23" s="25" customFormat="1" ht="25.5" customHeight="1" x14ac:dyDescent="0.15">
      <c r="B6" s="698"/>
      <c r="C6" s="712" t="s">
        <v>287</v>
      </c>
      <c r="D6" s="713"/>
      <c r="E6" s="237">
        <v>2</v>
      </c>
      <c r="F6" s="703"/>
      <c r="G6" s="704"/>
      <c r="H6" s="704"/>
      <c r="I6" s="704"/>
      <c r="J6" s="704"/>
      <c r="K6" s="704"/>
      <c r="L6" s="705"/>
      <c r="M6" s="698"/>
      <c r="N6" s="712" t="s">
        <v>287</v>
      </c>
      <c r="O6" s="713"/>
      <c r="P6" s="237">
        <v>3</v>
      </c>
      <c r="Q6" s="703"/>
      <c r="R6" s="704"/>
      <c r="S6" s="704"/>
      <c r="T6" s="704"/>
      <c r="U6" s="704"/>
      <c r="V6" s="704"/>
      <c r="W6" s="705"/>
    </row>
    <row r="7" spans="2:23" s="25" customFormat="1" ht="25.5" customHeight="1" x14ac:dyDescent="0.15">
      <c r="B7" s="696" t="s">
        <v>288</v>
      </c>
      <c r="C7" s="712" t="s">
        <v>236</v>
      </c>
      <c r="D7" s="713"/>
      <c r="E7" s="237" t="s">
        <v>916</v>
      </c>
      <c r="F7" s="703"/>
      <c r="G7" s="704"/>
      <c r="H7" s="704"/>
      <c r="I7" s="704"/>
      <c r="J7" s="704"/>
      <c r="K7" s="704"/>
      <c r="L7" s="705"/>
      <c r="M7" s="696" t="s">
        <v>288</v>
      </c>
      <c r="N7" s="712" t="s">
        <v>236</v>
      </c>
      <c r="O7" s="713"/>
      <c r="P7" s="237" t="s">
        <v>916</v>
      </c>
      <c r="Q7" s="703"/>
      <c r="R7" s="704"/>
      <c r="S7" s="704"/>
      <c r="T7" s="704"/>
      <c r="U7" s="704"/>
      <c r="V7" s="704"/>
      <c r="W7" s="705"/>
    </row>
    <row r="8" spans="2:23" s="25" customFormat="1" ht="25.5" customHeight="1" x14ac:dyDescent="0.15">
      <c r="B8" s="697"/>
      <c r="C8" s="712" t="s">
        <v>237</v>
      </c>
      <c r="D8" s="713"/>
      <c r="E8" s="236" t="s">
        <v>930</v>
      </c>
      <c r="F8" s="703"/>
      <c r="G8" s="704"/>
      <c r="H8" s="704"/>
      <c r="I8" s="704"/>
      <c r="J8" s="704"/>
      <c r="K8" s="704"/>
      <c r="L8" s="705"/>
      <c r="M8" s="697"/>
      <c r="N8" s="712" t="s">
        <v>237</v>
      </c>
      <c r="O8" s="713"/>
      <c r="P8" s="236" t="s">
        <v>930</v>
      </c>
      <c r="Q8" s="703"/>
      <c r="R8" s="704"/>
      <c r="S8" s="704"/>
      <c r="T8" s="704"/>
      <c r="U8" s="704"/>
      <c r="V8" s="704"/>
      <c r="W8" s="705"/>
    </row>
    <row r="9" spans="2:23" s="25" customFormat="1" ht="25.5" customHeight="1" x14ac:dyDescent="0.15">
      <c r="B9" s="714" t="s">
        <v>239</v>
      </c>
      <c r="C9" s="715"/>
      <c r="D9" s="716"/>
      <c r="E9" s="236" t="s">
        <v>918</v>
      </c>
      <c r="F9" s="703"/>
      <c r="G9" s="704"/>
      <c r="H9" s="704"/>
      <c r="I9" s="704"/>
      <c r="J9" s="704"/>
      <c r="K9" s="704"/>
      <c r="L9" s="705"/>
      <c r="M9" s="714" t="s">
        <v>239</v>
      </c>
      <c r="N9" s="715"/>
      <c r="O9" s="716"/>
      <c r="P9" s="236" t="s">
        <v>918</v>
      </c>
      <c r="Q9" s="703"/>
      <c r="R9" s="704"/>
      <c r="S9" s="704"/>
      <c r="T9" s="704"/>
      <c r="U9" s="704"/>
      <c r="V9" s="704"/>
      <c r="W9" s="705"/>
    </row>
    <row r="10" spans="2:23" s="25" customFormat="1" ht="25.5" customHeight="1" x14ac:dyDescent="0.15">
      <c r="B10" s="696" t="s">
        <v>289</v>
      </c>
      <c r="C10" s="714" t="s">
        <v>290</v>
      </c>
      <c r="D10" s="716"/>
      <c r="E10" s="237" t="s">
        <v>918</v>
      </c>
      <c r="F10" s="703"/>
      <c r="G10" s="704"/>
      <c r="H10" s="704"/>
      <c r="I10" s="704"/>
      <c r="J10" s="704"/>
      <c r="K10" s="704"/>
      <c r="L10" s="705"/>
      <c r="M10" s="696" t="s">
        <v>289</v>
      </c>
      <c r="N10" s="714" t="s">
        <v>290</v>
      </c>
      <c r="O10" s="716"/>
      <c r="P10" s="237" t="s">
        <v>918</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1200</v>
      </c>
      <c r="F13" s="694"/>
      <c r="G13" s="695"/>
      <c r="H13" s="680" t="s">
        <v>292</v>
      </c>
      <c r="I13" s="680"/>
      <c r="J13" s="681" t="s">
        <v>920</v>
      </c>
      <c r="K13" s="681"/>
      <c r="L13" s="681"/>
      <c r="M13" s="680" t="s">
        <v>291</v>
      </c>
      <c r="N13" s="680"/>
      <c r="O13" s="680"/>
      <c r="P13" s="693" t="s">
        <v>932</v>
      </c>
      <c r="Q13" s="694"/>
      <c r="R13" s="695"/>
      <c r="S13" s="680" t="s">
        <v>292</v>
      </c>
      <c r="T13" s="680"/>
      <c r="U13" s="681" t="s">
        <v>920</v>
      </c>
      <c r="V13" s="681"/>
      <c r="W13" s="681"/>
    </row>
    <row r="14" spans="2:23" s="25" customFormat="1" ht="25.5" customHeight="1" x14ac:dyDescent="0.15">
      <c r="B14" s="682" t="s">
        <v>293</v>
      </c>
      <c r="C14" s="682"/>
      <c r="D14" s="682"/>
      <c r="E14" s="556" t="s">
        <v>921</v>
      </c>
      <c r="F14" s="556"/>
      <c r="G14" s="556"/>
      <c r="H14" s="684" t="s">
        <v>294</v>
      </c>
      <c r="I14" s="685"/>
      <c r="J14" s="709"/>
      <c r="K14" s="710"/>
      <c r="L14" s="711"/>
      <c r="M14" s="684" t="s">
        <v>293</v>
      </c>
      <c r="N14" s="685"/>
      <c r="O14" s="689"/>
      <c r="P14" s="690" t="s">
        <v>921</v>
      </c>
      <c r="Q14" s="683"/>
      <c r="R14" s="683"/>
      <c r="S14" s="691" t="s">
        <v>294</v>
      </c>
      <c r="T14" s="692"/>
      <c r="U14" s="686"/>
      <c r="V14" s="687"/>
      <c r="W14" s="688"/>
    </row>
    <row r="15" spans="2:23" s="25" customFormat="1" ht="39.75" customHeight="1" x14ac:dyDescent="0.15">
      <c r="B15" s="673" t="s">
        <v>295</v>
      </c>
      <c r="C15" s="673"/>
      <c r="D15" s="673"/>
      <c r="E15" s="674" t="s">
        <v>931</v>
      </c>
      <c r="F15" s="675"/>
      <c r="G15" s="675"/>
      <c r="H15" s="675"/>
      <c r="I15" s="675"/>
      <c r="J15" s="675"/>
      <c r="K15" s="675"/>
      <c r="L15" s="676"/>
      <c r="M15" s="673" t="s">
        <v>295</v>
      </c>
      <c r="N15" s="673"/>
      <c r="O15" s="673"/>
      <c r="P15" s="674" t="s">
        <v>933</v>
      </c>
      <c r="Q15" s="675"/>
      <c r="R15" s="675"/>
      <c r="S15" s="675"/>
      <c r="T15" s="675"/>
      <c r="U15" s="675"/>
      <c r="V15" s="675"/>
      <c r="W15" s="676"/>
    </row>
    <row r="16" spans="2:23" s="25" customFormat="1" ht="25.5" customHeight="1" x14ac:dyDescent="0.15">
      <c r="B16" s="699" t="s">
        <v>285</v>
      </c>
      <c r="C16" s="699" t="s">
        <v>286</v>
      </c>
      <c r="D16" s="699"/>
      <c r="E16" s="236" t="s">
        <v>928</v>
      </c>
      <c r="F16" s="700"/>
      <c r="G16" s="701"/>
      <c r="H16" s="701"/>
      <c r="I16" s="701"/>
      <c r="J16" s="701"/>
      <c r="K16" s="701"/>
      <c r="L16" s="702"/>
      <c r="M16" s="699" t="s">
        <v>285</v>
      </c>
      <c r="N16" s="699" t="s">
        <v>286</v>
      </c>
      <c r="O16" s="699"/>
      <c r="P16" s="236" t="s">
        <v>928</v>
      </c>
      <c r="Q16" s="703"/>
      <c r="R16" s="704"/>
      <c r="S16" s="704"/>
      <c r="T16" s="704"/>
      <c r="U16" s="704"/>
      <c r="V16" s="704"/>
      <c r="W16" s="705"/>
    </row>
    <row r="17" spans="2:24" s="25" customFormat="1" ht="25.5" customHeight="1" x14ac:dyDescent="0.15">
      <c r="B17" s="699"/>
      <c r="C17" s="699" t="s">
        <v>287</v>
      </c>
      <c r="D17" s="699"/>
      <c r="E17" s="237">
        <v>4</v>
      </c>
      <c r="F17" s="703"/>
      <c r="G17" s="704"/>
      <c r="H17" s="704"/>
      <c r="I17" s="704"/>
      <c r="J17" s="704"/>
      <c r="K17" s="704"/>
      <c r="L17" s="705"/>
      <c r="M17" s="699"/>
      <c r="N17" s="699" t="s">
        <v>287</v>
      </c>
      <c r="O17" s="699"/>
      <c r="P17" s="237">
        <v>5</v>
      </c>
      <c r="Q17" s="703"/>
      <c r="R17" s="704"/>
      <c r="S17" s="704"/>
      <c r="T17" s="704"/>
      <c r="U17" s="704"/>
      <c r="V17" s="704"/>
      <c r="W17" s="705"/>
    </row>
    <row r="18" spans="2:24" s="25" customFormat="1" ht="25.5" customHeight="1" x14ac:dyDescent="0.15">
      <c r="B18" s="699" t="s">
        <v>288</v>
      </c>
      <c r="C18" s="699" t="s">
        <v>236</v>
      </c>
      <c r="D18" s="699"/>
      <c r="E18" s="237" t="s">
        <v>916</v>
      </c>
      <c r="F18" s="703"/>
      <c r="G18" s="704"/>
      <c r="H18" s="704"/>
      <c r="I18" s="704"/>
      <c r="J18" s="704"/>
      <c r="K18" s="704"/>
      <c r="L18" s="705"/>
      <c r="M18" s="699" t="s">
        <v>288</v>
      </c>
      <c r="N18" s="699" t="s">
        <v>236</v>
      </c>
      <c r="O18" s="699"/>
      <c r="P18" s="237" t="s">
        <v>916</v>
      </c>
      <c r="Q18" s="703"/>
      <c r="R18" s="704"/>
      <c r="S18" s="704"/>
      <c r="T18" s="704"/>
      <c r="U18" s="704"/>
      <c r="V18" s="704"/>
      <c r="W18" s="705"/>
    </row>
    <row r="19" spans="2:24" s="25" customFormat="1" ht="25.5" customHeight="1" x14ac:dyDescent="0.15">
      <c r="B19" s="699"/>
      <c r="C19" s="699" t="s">
        <v>237</v>
      </c>
      <c r="D19" s="699"/>
      <c r="E19" s="236" t="s">
        <v>925</v>
      </c>
      <c r="F19" s="703"/>
      <c r="G19" s="704"/>
      <c r="H19" s="704"/>
      <c r="I19" s="704"/>
      <c r="J19" s="704"/>
      <c r="K19" s="704"/>
      <c r="L19" s="705"/>
      <c r="M19" s="699"/>
      <c r="N19" s="699" t="s">
        <v>237</v>
      </c>
      <c r="O19" s="699"/>
      <c r="P19" s="236" t="s">
        <v>940</v>
      </c>
      <c r="Q19" s="703"/>
      <c r="R19" s="704"/>
      <c r="S19" s="704"/>
      <c r="T19" s="704"/>
      <c r="U19" s="704"/>
      <c r="V19" s="704"/>
      <c r="W19" s="705"/>
    </row>
    <row r="20" spans="2:24" s="25" customFormat="1" ht="25.5" customHeight="1" x14ac:dyDescent="0.15">
      <c r="B20" s="673" t="s">
        <v>239</v>
      </c>
      <c r="C20" s="673"/>
      <c r="D20" s="673"/>
      <c r="E20" s="236" t="s">
        <v>934</v>
      </c>
      <c r="F20" s="703"/>
      <c r="G20" s="704"/>
      <c r="H20" s="704"/>
      <c r="I20" s="704"/>
      <c r="J20" s="704"/>
      <c r="K20" s="704"/>
      <c r="L20" s="705"/>
      <c r="M20" s="673" t="s">
        <v>239</v>
      </c>
      <c r="N20" s="673"/>
      <c r="O20" s="673"/>
      <c r="P20" s="236" t="s">
        <v>918</v>
      </c>
      <c r="Q20" s="703"/>
      <c r="R20" s="704"/>
      <c r="S20" s="704"/>
      <c r="T20" s="704"/>
      <c r="U20" s="704"/>
      <c r="V20" s="704"/>
      <c r="W20" s="705"/>
    </row>
    <row r="21" spans="2:24" s="25" customFormat="1" ht="25.5" customHeight="1" x14ac:dyDescent="0.15">
      <c r="B21" s="696" t="s">
        <v>289</v>
      </c>
      <c r="C21" s="673" t="s">
        <v>290</v>
      </c>
      <c r="D21" s="673"/>
      <c r="E21" s="237" t="s">
        <v>935</v>
      </c>
      <c r="F21" s="703"/>
      <c r="G21" s="704"/>
      <c r="H21" s="704"/>
      <c r="I21" s="704"/>
      <c r="J21" s="704"/>
      <c r="K21" s="704"/>
      <c r="L21" s="705"/>
      <c r="M21" s="696" t="s">
        <v>289</v>
      </c>
      <c r="N21" s="673" t="s">
        <v>290</v>
      </c>
      <c r="O21" s="673"/>
      <c r="P21" s="237" t="s">
        <v>918</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524</v>
      </c>
      <c r="F23" s="706"/>
      <c r="G23" s="707"/>
      <c r="H23" s="707"/>
      <c r="I23" s="707"/>
      <c r="J23" s="707"/>
      <c r="K23" s="707"/>
      <c r="L23" s="708"/>
      <c r="M23" s="698"/>
      <c r="N23" s="673" t="s">
        <v>249</v>
      </c>
      <c r="O23" s="673"/>
      <c r="P23" s="180" t="s">
        <v>587</v>
      </c>
      <c r="Q23" s="703"/>
      <c r="R23" s="704"/>
      <c r="S23" s="704"/>
      <c r="T23" s="704"/>
      <c r="U23" s="704"/>
      <c r="V23" s="704"/>
      <c r="W23" s="705"/>
    </row>
    <row r="24" spans="2:24" s="25" customFormat="1" ht="25.5" customHeight="1" x14ac:dyDescent="0.15">
      <c r="B24" s="680" t="s">
        <v>291</v>
      </c>
      <c r="C24" s="680"/>
      <c r="D24" s="680"/>
      <c r="E24" s="693" t="s">
        <v>920</v>
      </c>
      <c r="F24" s="694"/>
      <c r="G24" s="695"/>
      <c r="H24" s="680" t="s">
        <v>292</v>
      </c>
      <c r="I24" s="680"/>
      <c r="J24" s="693" t="s">
        <v>937</v>
      </c>
      <c r="K24" s="694"/>
      <c r="L24" s="695"/>
      <c r="M24" s="680" t="s">
        <v>291</v>
      </c>
      <c r="N24" s="680"/>
      <c r="O24" s="680"/>
      <c r="P24" s="693" t="s">
        <v>941</v>
      </c>
      <c r="Q24" s="694"/>
      <c r="R24" s="695"/>
      <c r="S24" s="680" t="s">
        <v>292</v>
      </c>
      <c r="T24" s="680"/>
      <c r="U24" s="681" t="s">
        <v>920</v>
      </c>
      <c r="V24" s="681"/>
      <c r="W24" s="681"/>
    </row>
    <row r="25" spans="2:24" s="25" customFormat="1" ht="25.5" customHeight="1" x14ac:dyDescent="0.15">
      <c r="B25" s="682" t="s">
        <v>293</v>
      </c>
      <c r="C25" s="682"/>
      <c r="D25" s="682"/>
      <c r="E25" s="683" t="s">
        <v>938</v>
      </c>
      <c r="F25" s="683"/>
      <c r="G25" s="683"/>
      <c r="H25" s="684" t="s">
        <v>294</v>
      </c>
      <c r="I25" s="685"/>
      <c r="J25" s="686"/>
      <c r="K25" s="687"/>
      <c r="L25" s="688"/>
      <c r="M25" s="684" t="s">
        <v>293</v>
      </c>
      <c r="N25" s="685"/>
      <c r="O25" s="689"/>
      <c r="P25" s="690" t="s">
        <v>921</v>
      </c>
      <c r="Q25" s="683"/>
      <c r="R25" s="683"/>
      <c r="S25" s="691" t="s">
        <v>294</v>
      </c>
      <c r="T25" s="692"/>
      <c r="U25" s="686"/>
      <c r="V25" s="687"/>
      <c r="W25" s="688"/>
    </row>
    <row r="26" spans="2:24" s="25" customFormat="1" ht="39.75" customHeight="1" x14ac:dyDescent="0.15">
      <c r="B26" s="673" t="s">
        <v>295</v>
      </c>
      <c r="C26" s="673"/>
      <c r="D26" s="673"/>
      <c r="E26" s="674" t="s">
        <v>939</v>
      </c>
      <c r="F26" s="675"/>
      <c r="G26" s="675"/>
      <c r="H26" s="675"/>
      <c r="I26" s="675"/>
      <c r="J26" s="675"/>
      <c r="K26" s="675"/>
      <c r="L26" s="676"/>
      <c r="M26" s="673" t="s">
        <v>295</v>
      </c>
      <c r="N26" s="673"/>
      <c r="O26" s="673"/>
      <c r="P26" s="674" t="s">
        <v>942</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49981208-5CBD-4418-911D-B9DE8601B568}"/>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6B50282-9419-4342-82B5-B2DF940D3FF1}">
          <x14:formula1>
            <xm:f>'(参考)リスト'!$C$16:$C$47</xm:f>
          </x14:formula1>
          <xm:sqref>E8 P8 P19 E19</xm:sqref>
        </x14:dataValidation>
        <x14:dataValidation type="list" allowBlank="1" showInputMessage="1" showErrorMessage="1" xr:uid="{EE7BE950-5E2C-4F71-ABFD-E64B728DFEEC}">
          <x14:formula1>
            <xm:f>'(参考)リスト'!$B$16:$B$21</xm:f>
          </x14:formula1>
          <xm:sqref>E7 E18 P7 P18</xm:sqref>
        </x14:dataValidation>
        <x14:dataValidation type="list" allowBlank="1" showInputMessage="1" showErrorMessage="1" xr:uid="{26E42452-CA35-4572-80BF-392AA863A278}">
          <x14:formula1>
            <xm:f>'(参考)リスト'!$E$16:$E$27</xm:f>
          </x14:formula1>
          <xm:sqref>E9 E20 P9 P20</xm:sqref>
        </x14:dataValidation>
        <x14:dataValidation type="list" allowBlank="1" showInputMessage="1" showErrorMessage="1" xr:uid="{4100216A-F236-47EE-BC61-02D15C013308}">
          <x14:formula1>
            <xm:f>'(参考)リスト'!$D$16:$D$18</xm:f>
          </x14:formula1>
          <xm:sqref>E10 E21 P10 P21</xm:sqref>
        </x14:dataValidation>
        <x14:dataValidation type="list" allowBlank="1" showInputMessage="1" showErrorMessage="1" xr:uid="{DAA2BBEF-7926-4FEF-8EF0-27F469029AF6}">
          <x14:formula1>
            <xm:f>'(参考)リスト'!$F$16:$F$21</xm:f>
          </x14:formula1>
          <xm:sqref>E11:E12 P11:P12 E22:E23 P22:P23</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2C52C-9F89-4C5F-BB69-6B79BC4FEF7E}">
  <sheetPr codeName="Sheet52">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943</v>
      </c>
      <c r="F5" s="700"/>
      <c r="G5" s="701"/>
      <c r="H5" s="701"/>
      <c r="I5" s="701"/>
      <c r="J5" s="701"/>
      <c r="K5" s="701"/>
      <c r="L5" s="702"/>
      <c r="M5" s="696" t="s">
        <v>285</v>
      </c>
      <c r="N5" s="712" t="s">
        <v>286</v>
      </c>
      <c r="O5" s="713"/>
      <c r="P5" s="236" t="s">
        <v>943</v>
      </c>
      <c r="Q5" s="703"/>
      <c r="R5" s="704"/>
      <c r="S5" s="704"/>
      <c r="T5" s="704"/>
      <c r="U5" s="704"/>
      <c r="V5" s="704"/>
      <c r="W5" s="705"/>
    </row>
    <row r="6" spans="2:23" s="25" customFormat="1" ht="25.5" customHeight="1" x14ac:dyDescent="0.15">
      <c r="B6" s="698"/>
      <c r="C6" s="712" t="s">
        <v>287</v>
      </c>
      <c r="D6" s="713"/>
      <c r="E6" s="237">
        <v>1</v>
      </c>
      <c r="F6" s="703"/>
      <c r="G6" s="704"/>
      <c r="H6" s="704"/>
      <c r="I6" s="704"/>
      <c r="J6" s="704"/>
      <c r="K6" s="704"/>
      <c r="L6" s="705"/>
      <c r="M6" s="698"/>
      <c r="N6" s="712" t="s">
        <v>287</v>
      </c>
      <c r="O6" s="713"/>
      <c r="P6" s="237">
        <v>2</v>
      </c>
      <c r="Q6" s="703"/>
      <c r="R6" s="704"/>
      <c r="S6" s="704"/>
      <c r="T6" s="704"/>
      <c r="U6" s="704"/>
      <c r="V6" s="704"/>
      <c r="W6" s="705"/>
    </row>
    <row r="7" spans="2:23" s="25" customFormat="1" ht="25.5" customHeight="1" x14ac:dyDescent="0.15">
      <c r="B7" s="696" t="s">
        <v>288</v>
      </c>
      <c r="C7" s="712" t="s">
        <v>236</v>
      </c>
      <c r="D7" s="713"/>
      <c r="E7" s="237" t="s">
        <v>916</v>
      </c>
      <c r="F7" s="703"/>
      <c r="G7" s="704"/>
      <c r="H7" s="704"/>
      <c r="I7" s="704"/>
      <c r="J7" s="704"/>
      <c r="K7" s="704"/>
      <c r="L7" s="705"/>
      <c r="M7" s="696" t="s">
        <v>288</v>
      </c>
      <c r="N7" s="712" t="s">
        <v>236</v>
      </c>
      <c r="O7" s="713"/>
      <c r="P7" s="237" t="s">
        <v>916</v>
      </c>
      <c r="Q7" s="703"/>
      <c r="R7" s="704"/>
      <c r="S7" s="704"/>
      <c r="T7" s="704"/>
      <c r="U7" s="704"/>
      <c r="V7" s="704"/>
      <c r="W7" s="705"/>
    </row>
    <row r="8" spans="2:23" s="25" customFormat="1" ht="25.5" customHeight="1" x14ac:dyDescent="0.15">
      <c r="B8" s="697"/>
      <c r="C8" s="712" t="s">
        <v>237</v>
      </c>
      <c r="D8" s="713"/>
      <c r="E8" s="236" t="s">
        <v>944</v>
      </c>
      <c r="F8" s="703"/>
      <c r="G8" s="704"/>
      <c r="H8" s="704"/>
      <c r="I8" s="704"/>
      <c r="J8" s="704"/>
      <c r="K8" s="704"/>
      <c r="L8" s="705"/>
      <c r="M8" s="697"/>
      <c r="N8" s="712" t="s">
        <v>237</v>
      </c>
      <c r="O8" s="713"/>
      <c r="P8" s="236" t="s">
        <v>923</v>
      </c>
      <c r="Q8" s="703"/>
      <c r="R8" s="704"/>
      <c r="S8" s="704"/>
      <c r="T8" s="704"/>
      <c r="U8" s="704"/>
      <c r="V8" s="704"/>
      <c r="W8" s="705"/>
    </row>
    <row r="9" spans="2:23" s="25" customFormat="1" ht="25.5" customHeight="1" x14ac:dyDescent="0.15">
      <c r="B9" s="714" t="s">
        <v>239</v>
      </c>
      <c r="C9" s="715"/>
      <c r="D9" s="716"/>
      <c r="E9" s="236" t="s">
        <v>918</v>
      </c>
      <c r="F9" s="703"/>
      <c r="G9" s="704"/>
      <c r="H9" s="704"/>
      <c r="I9" s="704"/>
      <c r="J9" s="704"/>
      <c r="K9" s="704"/>
      <c r="L9" s="705"/>
      <c r="M9" s="714" t="s">
        <v>239</v>
      </c>
      <c r="N9" s="715"/>
      <c r="O9" s="716"/>
      <c r="P9" s="236" t="s">
        <v>934</v>
      </c>
      <c r="Q9" s="703"/>
      <c r="R9" s="704"/>
      <c r="S9" s="704"/>
      <c r="T9" s="704"/>
      <c r="U9" s="704"/>
      <c r="V9" s="704"/>
      <c r="W9" s="705"/>
    </row>
    <row r="10" spans="2:23" s="25" customFormat="1" ht="25.5" customHeight="1" x14ac:dyDescent="0.15">
      <c r="B10" s="696" t="s">
        <v>289</v>
      </c>
      <c r="C10" s="714" t="s">
        <v>290</v>
      </c>
      <c r="D10" s="716"/>
      <c r="E10" s="237" t="s">
        <v>918</v>
      </c>
      <c r="F10" s="703"/>
      <c r="G10" s="704"/>
      <c r="H10" s="704"/>
      <c r="I10" s="704"/>
      <c r="J10" s="704"/>
      <c r="K10" s="704"/>
      <c r="L10" s="705"/>
      <c r="M10" s="696" t="s">
        <v>289</v>
      </c>
      <c r="N10" s="714" t="s">
        <v>290</v>
      </c>
      <c r="O10" s="716"/>
      <c r="P10" s="237" t="s">
        <v>935</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1201</v>
      </c>
      <c r="F13" s="694"/>
      <c r="G13" s="695"/>
      <c r="H13" s="680" t="s">
        <v>292</v>
      </c>
      <c r="I13" s="680"/>
      <c r="J13" s="681" t="s">
        <v>920</v>
      </c>
      <c r="K13" s="681"/>
      <c r="L13" s="681"/>
      <c r="M13" s="680" t="s">
        <v>291</v>
      </c>
      <c r="N13" s="680"/>
      <c r="O13" s="680"/>
      <c r="P13" s="693" t="s">
        <v>946</v>
      </c>
      <c r="Q13" s="694"/>
      <c r="R13" s="695"/>
      <c r="S13" s="680" t="s">
        <v>292</v>
      </c>
      <c r="T13" s="680"/>
      <c r="U13" s="681" t="s">
        <v>920</v>
      </c>
      <c r="V13" s="681"/>
      <c r="W13" s="681"/>
    </row>
    <row r="14" spans="2:23" s="25" customFormat="1" ht="25.5" customHeight="1" x14ac:dyDescent="0.15">
      <c r="B14" s="682" t="s">
        <v>293</v>
      </c>
      <c r="C14" s="682"/>
      <c r="D14" s="682"/>
      <c r="E14" s="556" t="s">
        <v>921</v>
      </c>
      <c r="F14" s="556"/>
      <c r="G14" s="556"/>
      <c r="H14" s="684" t="s">
        <v>294</v>
      </c>
      <c r="I14" s="685"/>
      <c r="J14" s="709"/>
      <c r="K14" s="710"/>
      <c r="L14" s="711"/>
      <c r="M14" s="684" t="s">
        <v>293</v>
      </c>
      <c r="N14" s="685"/>
      <c r="O14" s="689"/>
      <c r="P14" s="690" t="s">
        <v>921</v>
      </c>
      <c r="Q14" s="683"/>
      <c r="R14" s="683"/>
      <c r="S14" s="691" t="s">
        <v>294</v>
      </c>
      <c r="T14" s="692"/>
      <c r="U14" s="686"/>
      <c r="V14" s="687"/>
      <c r="W14" s="688"/>
    </row>
    <row r="15" spans="2:23" s="25" customFormat="1" ht="39.75" customHeight="1" x14ac:dyDescent="0.15">
      <c r="B15" s="673" t="s">
        <v>295</v>
      </c>
      <c r="C15" s="673"/>
      <c r="D15" s="673"/>
      <c r="E15" s="674" t="s">
        <v>945</v>
      </c>
      <c r="F15" s="675"/>
      <c r="G15" s="675"/>
      <c r="H15" s="675"/>
      <c r="I15" s="675"/>
      <c r="J15" s="675"/>
      <c r="K15" s="675"/>
      <c r="L15" s="676"/>
      <c r="M15" s="673" t="s">
        <v>295</v>
      </c>
      <c r="N15" s="673"/>
      <c r="O15" s="673"/>
      <c r="P15" s="674" t="s">
        <v>947</v>
      </c>
      <c r="Q15" s="675"/>
      <c r="R15" s="675"/>
      <c r="S15" s="675"/>
      <c r="T15" s="675"/>
      <c r="U15" s="675"/>
      <c r="V15" s="675"/>
      <c r="W15" s="676"/>
    </row>
    <row r="16" spans="2:23" s="25" customFormat="1" ht="25.5" customHeight="1" x14ac:dyDescent="0.15">
      <c r="B16" s="699" t="s">
        <v>285</v>
      </c>
      <c r="C16" s="699" t="s">
        <v>286</v>
      </c>
      <c r="D16" s="699"/>
      <c r="E16" s="236" t="s">
        <v>948</v>
      </c>
      <c r="F16" s="700"/>
      <c r="G16" s="701"/>
      <c r="H16" s="701"/>
      <c r="I16" s="701"/>
      <c r="J16" s="701"/>
      <c r="K16" s="701"/>
      <c r="L16" s="702"/>
      <c r="M16" s="699" t="s">
        <v>285</v>
      </c>
      <c r="N16" s="699" t="s">
        <v>286</v>
      </c>
      <c r="O16" s="699"/>
      <c r="P16" s="236" t="s">
        <v>948</v>
      </c>
      <c r="Q16" s="703"/>
      <c r="R16" s="704"/>
      <c r="S16" s="704"/>
      <c r="T16" s="704"/>
      <c r="U16" s="704"/>
      <c r="V16" s="704"/>
      <c r="W16" s="705"/>
    </row>
    <row r="17" spans="2:24" s="25" customFormat="1" ht="25.5" customHeight="1" x14ac:dyDescent="0.15">
      <c r="B17" s="699"/>
      <c r="C17" s="699" t="s">
        <v>287</v>
      </c>
      <c r="D17" s="699"/>
      <c r="E17" s="237">
        <v>1</v>
      </c>
      <c r="F17" s="703"/>
      <c r="G17" s="704"/>
      <c r="H17" s="704"/>
      <c r="I17" s="704"/>
      <c r="J17" s="704"/>
      <c r="K17" s="704"/>
      <c r="L17" s="705"/>
      <c r="M17" s="699"/>
      <c r="N17" s="699" t="s">
        <v>287</v>
      </c>
      <c r="O17" s="699"/>
      <c r="P17" s="237">
        <v>2</v>
      </c>
      <c r="Q17" s="703"/>
      <c r="R17" s="704"/>
      <c r="S17" s="704"/>
      <c r="T17" s="704"/>
      <c r="U17" s="704"/>
      <c r="V17" s="704"/>
      <c r="W17" s="705"/>
    </row>
    <row r="18" spans="2:24" s="25" customFormat="1" ht="25.5" customHeight="1" x14ac:dyDescent="0.15">
      <c r="B18" s="699" t="s">
        <v>288</v>
      </c>
      <c r="C18" s="699" t="s">
        <v>236</v>
      </c>
      <c r="D18" s="699"/>
      <c r="E18" s="237" t="s">
        <v>916</v>
      </c>
      <c r="F18" s="703"/>
      <c r="G18" s="704"/>
      <c r="H18" s="704"/>
      <c r="I18" s="704"/>
      <c r="J18" s="704"/>
      <c r="K18" s="704"/>
      <c r="L18" s="705"/>
      <c r="M18" s="699" t="s">
        <v>288</v>
      </c>
      <c r="N18" s="699" t="s">
        <v>236</v>
      </c>
      <c r="O18" s="699"/>
      <c r="P18" s="237" t="s">
        <v>916</v>
      </c>
      <c r="Q18" s="703"/>
      <c r="R18" s="704"/>
      <c r="S18" s="704"/>
      <c r="T18" s="704"/>
      <c r="U18" s="704"/>
      <c r="V18" s="704"/>
      <c r="W18" s="705"/>
    </row>
    <row r="19" spans="2:24" s="25" customFormat="1" ht="25.5" customHeight="1" x14ac:dyDescent="0.15">
      <c r="B19" s="699"/>
      <c r="C19" s="699" t="s">
        <v>237</v>
      </c>
      <c r="D19" s="699"/>
      <c r="E19" s="236" t="s">
        <v>930</v>
      </c>
      <c r="F19" s="703"/>
      <c r="G19" s="704"/>
      <c r="H19" s="704"/>
      <c r="I19" s="704"/>
      <c r="J19" s="704"/>
      <c r="K19" s="704"/>
      <c r="L19" s="705"/>
      <c r="M19" s="699"/>
      <c r="N19" s="699" t="s">
        <v>237</v>
      </c>
      <c r="O19" s="699"/>
      <c r="P19" s="236" t="s">
        <v>917</v>
      </c>
      <c r="Q19" s="703"/>
      <c r="R19" s="704"/>
      <c r="S19" s="704"/>
      <c r="T19" s="704"/>
      <c r="U19" s="704"/>
      <c r="V19" s="704"/>
      <c r="W19" s="705"/>
    </row>
    <row r="20" spans="2:24" s="25" customFormat="1" ht="25.5" customHeight="1" x14ac:dyDescent="0.15">
      <c r="B20" s="673" t="s">
        <v>239</v>
      </c>
      <c r="C20" s="673"/>
      <c r="D20" s="673"/>
      <c r="E20" s="236" t="s">
        <v>918</v>
      </c>
      <c r="F20" s="703"/>
      <c r="G20" s="704"/>
      <c r="H20" s="704"/>
      <c r="I20" s="704"/>
      <c r="J20" s="704"/>
      <c r="K20" s="704"/>
      <c r="L20" s="705"/>
      <c r="M20" s="673" t="s">
        <v>239</v>
      </c>
      <c r="N20" s="673"/>
      <c r="O20" s="673"/>
      <c r="P20" s="236" t="s">
        <v>918</v>
      </c>
      <c r="Q20" s="703"/>
      <c r="R20" s="704"/>
      <c r="S20" s="704"/>
      <c r="T20" s="704"/>
      <c r="U20" s="704"/>
      <c r="V20" s="704"/>
      <c r="W20" s="705"/>
    </row>
    <row r="21" spans="2:24" s="25" customFormat="1" ht="25.5" customHeight="1" x14ac:dyDescent="0.15">
      <c r="B21" s="696" t="s">
        <v>289</v>
      </c>
      <c r="C21" s="673" t="s">
        <v>290</v>
      </c>
      <c r="D21" s="673"/>
      <c r="E21" s="237" t="s">
        <v>918</v>
      </c>
      <c r="F21" s="703"/>
      <c r="G21" s="704"/>
      <c r="H21" s="704"/>
      <c r="I21" s="704"/>
      <c r="J21" s="704"/>
      <c r="K21" s="704"/>
      <c r="L21" s="705"/>
      <c r="M21" s="696" t="s">
        <v>289</v>
      </c>
      <c r="N21" s="673" t="s">
        <v>290</v>
      </c>
      <c r="O21" s="673"/>
      <c r="P21" s="237" t="s">
        <v>918</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587</v>
      </c>
      <c r="F23" s="706"/>
      <c r="G23" s="707"/>
      <c r="H23" s="707"/>
      <c r="I23" s="707"/>
      <c r="J23" s="707"/>
      <c r="K23" s="707"/>
      <c r="L23" s="708"/>
      <c r="M23" s="698"/>
      <c r="N23" s="673" t="s">
        <v>249</v>
      </c>
      <c r="O23" s="673"/>
      <c r="P23" s="180" t="s">
        <v>587</v>
      </c>
      <c r="Q23" s="703"/>
      <c r="R23" s="704"/>
      <c r="S23" s="704"/>
      <c r="T23" s="704"/>
      <c r="U23" s="704"/>
      <c r="V23" s="704"/>
      <c r="W23" s="705"/>
    </row>
    <row r="24" spans="2:24" s="25" customFormat="1" ht="25.5" customHeight="1" x14ac:dyDescent="0.15">
      <c r="B24" s="680" t="s">
        <v>291</v>
      </c>
      <c r="C24" s="680"/>
      <c r="D24" s="680"/>
      <c r="E24" s="693" t="s">
        <v>1202</v>
      </c>
      <c r="F24" s="694"/>
      <c r="G24" s="695"/>
      <c r="H24" s="680" t="s">
        <v>292</v>
      </c>
      <c r="I24" s="680"/>
      <c r="J24" s="693" t="s">
        <v>920</v>
      </c>
      <c r="K24" s="694"/>
      <c r="L24" s="695"/>
      <c r="M24" s="680" t="s">
        <v>291</v>
      </c>
      <c r="N24" s="680"/>
      <c r="O24" s="680"/>
      <c r="P24" s="693" t="s">
        <v>950</v>
      </c>
      <c r="Q24" s="694"/>
      <c r="R24" s="695"/>
      <c r="S24" s="680" t="s">
        <v>292</v>
      </c>
      <c r="T24" s="680"/>
      <c r="U24" s="681" t="s">
        <v>920</v>
      </c>
      <c r="V24" s="681"/>
      <c r="W24" s="681"/>
    </row>
    <row r="25" spans="2:24" s="25" customFormat="1" ht="25.5" customHeight="1" x14ac:dyDescent="0.15">
      <c r="B25" s="682" t="s">
        <v>293</v>
      </c>
      <c r="C25" s="682"/>
      <c r="D25" s="682"/>
      <c r="E25" s="683" t="s">
        <v>921</v>
      </c>
      <c r="F25" s="683"/>
      <c r="G25" s="683"/>
      <c r="H25" s="684" t="s">
        <v>294</v>
      </c>
      <c r="I25" s="685"/>
      <c r="J25" s="686"/>
      <c r="K25" s="687"/>
      <c r="L25" s="688"/>
      <c r="M25" s="684" t="s">
        <v>293</v>
      </c>
      <c r="N25" s="685"/>
      <c r="O25" s="689"/>
      <c r="P25" s="690" t="s">
        <v>921</v>
      </c>
      <c r="Q25" s="683"/>
      <c r="R25" s="683"/>
      <c r="S25" s="691" t="s">
        <v>294</v>
      </c>
      <c r="T25" s="692"/>
      <c r="U25" s="686"/>
      <c r="V25" s="687"/>
      <c r="W25" s="688"/>
    </row>
    <row r="26" spans="2:24" s="25" customFormat="1" ht="39.75" customHeight="1" x14ac:dyDescent="0.15">
      <c r="B26" s="673" t="s">
        <v>295</v>
      </c>
      <c r="C26" s="673"/>
      <c r="D26" s="673"/>
      <c r="E26" s="674" t="s">
        <v>949</v>
      </c>
      <c r="F26" s="675"/>
      <c r="G26" s="675"/>
      <c r="H26" s="675"/>
      <c r="I26" s="675"/>
      <c r="J26" s="675"/>
      <c r="K26" s="675"/>
      <c r="L26" s="676"/>
      <c r="M26" s="673" t="s">
        <v>295</v>
      </c>
      <c r="N26" s="673"/>
      <c r="O26" s="673"/>
      <c r="P26" s="674" t="s">
        <v>951</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3B9A2FC0-A39E-4DB6-9194-471DDAEC3D8E}"/>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3ACC3D1-4B1A-4E9D-8D52-9A4DF26EDAEE}">
          <x14:formula1>
            <xm:f>'(参考)リスト'!$C$16:$C$47</xm:f>
          </x14:formula1>
          <xm:sqref>E8 P8 P19 E19</xm:sqref>
        </x14:dataValidation>
        <x14:dataValidation type="list" allowBlank="1" showInputMessage="1" showErrorMessage="1" xr:uid="{36C1F49F-C9C3-4FE4-B9F3-EC71E838BA5B}">
          <x14:formula1>
            <xm:f>'(参考)リスト'!$B$16:$B$21</xm:f>
          </x14:formula1>
          <xm:sqref>E7 E18 P7 P18</xm:sqref>
        </x14:dataValidation>
        <x14:dataValidation type="list" allowBlank="1" showInputMessage="1" showErrorMessage="1" xr:uid="{8D0218A2-1ABF-4628-83E0-0970DB50C45A}">
          <x14:formula1>
            <xm:f>'(参考)リスト'!$E$16:$E$27</xm:f>
          </x14:formula1>
          <xm:sqref>E9 E20 P9 P20</xm:sqref>
        </x14:dataValidation>
        <x14:dataValidation type="list" allowBlank="1" showInputMessage="1" showErrorMessage="1" xr:uid="{81E9DFB5-DEED-4549-A1B3-C4F9D97742D3}">
          <x14:formula1>
            <xm:f>'(参考)リスト'!$D$16:$D$18</xm:f>
          </x14:formula1>
          <xm:sqref>E10 E21 P10 P21</xm:sqref>
        </x14:dataValidation>
        <x14:dataValidation type="list" allowBlank="1" showInputMessage="1" showErrorMessage="1" xr:uid="{36075AE6-D47D-4C63-8FA1-F9310C6C73DF}">
          <x14:formula1>
            <xm:f>'(参考)リスト'!$F$16:$F$21</xm:f>
          </x14:formula1>
          <xm:sqref>E11:E12 E22:E23 P11:P12 P22:P23</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43383-8BDC-45C7-AD67-63904C264FB2}">
  <sheetPr codeName="Sheet53">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952</v>
      </c>
      <c r="F5" s="700"/>
      <c r="G5" s="701"/>
      <c r="H5" s="701"/>
      <c r="I5" s="701"/>
      <c r="J5" s="701"/>
      <c r="K5" s="701"/>
      <c r="L5" s="702"/>
      <c r="M5" s="696" t="s">
        <v>285</v>
      </c>
      <c r="N5" s="712" t="s">
        <v>286</v>
      </c>
      <c r="O5" s="713"/>
      <c r="P5" s="236" t="s">
        <v>952</v>
      </c>
      <c r="Q5" s="703"/>
      <c r="R5" s="704"/>
      <c r="S5" s="704"/>
      <c r="T5" s="704"/>
      <c r="U5" s="704"/>
      <c r="V5" s="704"/>
      <c r="W5" s="705"/>
    </row>
    <row r="6" spans="2:23" s="25" customFormat="1" ht="25.5" customHeight="1" x14ac:dyDescent="0.15">
      <c r="B6" s="698"/>
      <c r="C6" s="712" t="s">
        <v>287</v>
      </c>
      <c r="D6" s="713"/>
      <c r="E6" s="237">
        <v>1</v>
      </c>
      <c r="F6" s="703"/>
      <c r="G6" s="704"/>
      <c r="H6" s="704"/>
      <c r="I6" s="704"/>
      <c r="J6" s="704"/>
      <c r="K6" s="704"/>
      <c r="L6" s="705"/>
      <c r="M6" s="698"/>
      <c r="N6" s="712" t="s">
        <v>287</v>
      </c>
      <c r="O6" s="713"/>
      <c r="P6" s="237">
        <v>2</v>
      </c>
      <c r="Q6" s="703"/>
      <c r="R6" s="704"/>
      <c r="S6" s="704"/>
      <c r="T6" s="704"/>
      <c r="U6" s="704"/>
      <c r="V6" s="704"/>
      <c r="W6" s="705"/>
    </row>
    <row r="7" spans="2:23" s="25" customFormat="1" ht="25.5" customHeight="1" x14ac:dyDescent="0.15">
      <c r="B7" s="696" t="s">
        <v>288</v>
      </c>
      <c r="C7" s="712" t="s">
        <v>236</v>
      </c>
      <c r="D7" s="713"/>
      <c r="E7" s="237" t="s">
        <v>916</v>
      </c>
      <c r="F7" s="703"/>
      <c r="G7" s="704"/>
      <c r="H7" s="704"/>
      <c r="I7" s="704"/>
      <c r="J7" s="704"/>
      <c r="K7" s="704"/>
      <c r="L7" s="705"/>
      <c r="M7" s="696" t="s">
        <v>288</v>
      </c>
      <c r="N7" s="712" t="s">
        <v>236</v>
      </c>
      <c r="O7" s="713"/>
      <c r="P7" s="237" t="s">
        <v>916</v>
      </c>
      <c r="Q7" s="703"/>
      <c r="R7" s="704"/>
      <c r="S7" s="704"/>
      <c r="T7" s="704"/>
      <c r="U7" s="704"/>
      <c r="V7" s="704"/>
      <c r="W7" s="705"/>
    </row>
    <row r="8" spans="2:23" s="25" customFormat="1" ht="25.5" customHeight="1" x14ac:dyDescent="0.15">
      <c r="B8" s="697"/>
      <c r="C8" s="712" t="s">
        <v>237</v>
      </c>
      <c r="D8" s="713"/>
      <c r="E8" s="236" t="s">
        <v>930</v>
      </c>
      <c r="F8" s="703"/>
      <c r="G8" s="704"/>
      <c r="H8" s="704"/>
      <c r="I8" s="704"/>
      <c r="J8" s="704"/>
      <c r="K8" s="704"/>
      <c r="L8" s="705"/>
      <c r="M8" s="697"/>
      <c r="N8" s="712" t="s">
        <v>237</v>
      </c>
      <c r="O8" s="713"/>
      <c r="P8" s="236" t="s">
        <v>940</v>
      </c>
      <c r="Q8" s="703"/>
      <c r="R8" s="704"/>
      <c r="S8" s="704"/>
      <c r="T8" s="704"/>
      <c r="U8" s="704"/>
      <c r="V8" s="704"/>
      <c r="W8" s="705"/>
    </row>
    <row r="9" spans="2:23" s="25" customFormat="1" ht="25.5" customHeight="1" x14ac:dyDescent="0.15">
      <c r="B9" s="714" t="s">
        <v>239</v>
      </c>
      <c r="C9" s="715"/>
      <c r="D9" s="716"/>
      <c r="E9" s="236" t="s">
        <v>918</v>
      </c>
      <c r="F9" s="703"/>
      <c r="G9" s="704"/>
      <c r="H9" s="704"/>
      <c r="I9" s="704"/>
      <c r="J9" s="704"/>
      <c r="K9" s="704"/>
      <c r="L9" s="705"/>
      <c r="M9" s="714" t="s">
        <v>239</v>
      </c>
      <c r="N9" s="715"/>
      <c r="O9" s="716"/>
      <c r="P9" s="236" t="s">
        <v>955</v>
      </c>
      <c r="Q9" s="703"/>
      <c r="R9" s="704"/>
      <c r="S9" s="704"/>
      <c r="T9" s="704"/>
      <c r="U9" s="704"/>
      <c r="V9" s="704"/>
      <c r="W9" s="705"/>
    </row>
    <row r="10" spans="2:23" s="25" customFormat="1" ht="25.5" customHeight="1" x14ac:dyDescent="0.15">
      <c r="B10" s="696" t="s">
        <v>289</v>
      </c>
      <c r="C10" s="714" t="s">
        <v>290</v>
      </c>
      <c r="D10" s="716"/>
      <c r="E10" s="237" t="s">
        <v>918</v>
      </c>
      <c r="F10" s="703"/>
      <c r="G10" s="704"/>
      <c r="H10" s="704"/>
      <c r="I10" s="704"/>
      <c r="J10" s="704"/>
      <c r="K10" s="704"/>
      <c r="L10" s="705"/>
      <c r="M10" s="696" t="s">
        <v>289</v>
      </c>
      <c r="N10" s="714" t="s">
        <v>290</v>
      </c>
      <c r="O10" s="716"/>
      <c r="P10" s="237" t="s">
        <v>935</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953</v>
      </c>
      <c r="F13" s="694"/>
      <c r="G13" s="695"/>
      <c r="H13" s="680" t="s">
        <v>292</v>
      </c>
      <c r="I13" s="680"/>
      <c r="J13" s="681" t="s">
        <v>920</v>
      </c>
      <c r="K13" s="681"/>
      <c r="L13" s="681"/>
      <c r="M13" s="680" t="s">
        <v>291</v>
      </c>
      <c r="N13" s="680"/>
      <c r="O13" s="680"/>
      <c r="P13" s="693" t="s">
        <v>1203</v>
      </c>
      <c r="Q13" s="694"/>
      <c r="R13" s="695"/>
      <c r="S13" s="680" t="s">
        <v>292</v>
      </c>
      <c r="T13" s="680"/>
      <c r="U13" s="681" t="s">
        <v>920</v>
      </c>
      <c r="V13" s="681"/>
      <c r="W13" s="681"/>
    </row>
    <row r="14" spans="2:23" s="25" customFormat="1" ht="25.5" customHeight="1" x14ac:dyDescent="0.15">
      <c r="B14" s="682" t="s">
        <v>293</v>
      </c>
      <c r="C14" s="682"/>
      <c r="D14" s="682"/>
      <c r="E14" s="556" t="s">
        <v>921</v>
      </c>
      <c r="F14" s="556"/>
      <c r="G14" s="556"/>
      <c r="H14" s="684" t="s">
        <v>294</v>
      </c>
      <c r="I14" s="685"/>
      <c r="J14" s="709"/>
      <c r="K14" s="710"/>
      <c r="L14" s="711"/>
      <c r="M14" s="684" t="s">
        <v>293</v>
      </c>
      <c r="N14" s="685"/>
      <c r="O14" s="689"/>
      <c r="P14" s="690" t="s">
        <v>921</v>
      </c>
      <c r="Q14" s="683"/>
      <c r="R14" s="683"/>
      <c r="S14" s="691" t="s">
        <v>294</v>
      </c>
      <c r="T14" s="692"/>
      <c r="U14" s="686"/>
      <c r="V14" s="687"/>
      <c r="W14" s="688"/>
    </row>
    <row r="15" spans="2:23" s="25" customFormat="1" ht="39.75" customHeight="1" x14ac:dyDescent="0.15">
      <c r="B15" s="673" t="s">
        <v>295</v>
      </c>
      <c r="C15" s="673"/>
      <c r="D15" s="673"/>
      <c r="E15" s="674" t="s">
        <v>954</v>
      </c>
      <c r="F15" s="675"/>
      <c r="G15" s="675"/>
      <c r="H15" s="675"/>
      <c r="I15" s="675"/>
      <c r="J15" s="675"/>
      <c r="K15" s="675"/>
      <c r="L15" s="676"/>
      <c r="M15" s="673" t="s">
        <v>295</v>
      </c>
      <c r="N15" s="673"/>
      <c r="O15" s="673"/>
      <c r="P15" s="674" t="s">
        <v>956</v>
      </c>
      <c r="Q15" s="675"/>
      <c r="R15" s="675"/>
      <c r="S15" s="675"/>
      <c r="T15" s="675"/>
      <c r="U15" s="675"/>
      <c r="V15" s="675"/>
      <c r="W15" s="676"/>
    </row>
    <row r="16" spans="2:23" s="25" customFormat="1" ht="25.5" customHeight="1" x14ac:dyDescent="0.15">
      <c r="B16" s="699" t="s">
        <v>285</v>
      </c>
      <c r="C16" s="699" t="s">
        <v>286</v>
      </c>
      <c r="D16" s="699"/>
      <c r="E16" s="236" t="s">
        <v>952</v>
      </c>
      <c r="F16" s="700"/>
      <c r="G16" s="701"/>
      <c r="H16" s="701"/>
      <c r="I16" s="701"/>
      <c r="J16" s="701"/>
      <c r="K16" s="701"/>
      <c r="L16" s="702"/>
      <c r="M16" s="699" t="s">
        <v>285</v>
      </c>
      <c r="N16" s="699" t="s">
        <v>286</v>
      </c>
      <c r="O16" s="699"/>
      <c r="P16" s="236" t="s">
        <v>959</v>
      </c>
      <c r="Q16" s="703"/>
      <c r="R16" s="704"/>
      <c r="S16" s="704"/>
      <c r="T16" s="704"/>
      <c r="U16" s="704"/>
      <c r="V16" s="704"/>
      <c r="W16" s="705"/>
    </row>
    <row r="17" spans="2:24" s="25" customFormat="1" ht="25.5" customHeight="1" x14ac:dyDescent="0.15">
      <c r="B17" s="699"/>
      <c r="C17" s="699" t="s">
        <v>287</v>
      </c>
      <c r="D17" s="699"/>
      <c r="E17" s="237">
        <v>3</v>
      </c>
      <c r="F17" s="703"/>
      <c r="G17" s="704"/>
      <c r="H17" s="704"/>
      <c r="I17" s="704"/>
      <c r="J17" s="704"/>
      <c r="K17" s="704"/>
      <c r="L17" s="705"/>
      <c r="M17" s="699"/>
      <c r="N17" s="699" t="s">
        <v>287</v>
      </c>
      <c r="O17" s="699"/>
      <c r="P17" s="237">
        <v>1</v>
      </c>
      <c r="Q17" s="703"/>
      <c r="R17" s="704"/>
      <c r="S17" s="704"/>
      <c r="T17" s="704"/>
      <c r="U17" s="704"/>
      <c r="V17" s="704"/>
      <c r="W17" s="705"/>
    </row>
    <row r="18" spans="2:24" s="25" customFormat="1" ht="25.5" customHeight="1" x14ac:dyDescent="0.15">
      <c r="B18" s="699" t="s">
        <v>288</v>
      </c>
      <c r="C18" s="699" t="s">
        <v>236</v>
      </c>
      <c r="D18" s="699"/>
      <c r="E18" s="237" t="s">
        <v>916</v>
      </c>
      <c r="F18" s="703"/>
      <c r="G18" s="704"/>
      <c r="H18" s="704"/>
      <c r="I18" s="704"/>
      <c r="J18" s="704"/>
      <c r="K18" s="704"/>
      <c r="L18" s="705"/>
      <c r="M18" s="699" t="s">
        <v>288</v>
      </c>
      <c r="N18" s="699" t="s">
        <v>236</v>
      </c>
      <c r="O18" s="699"/>
      <c r="P18" s="237" t="s">
        <v>916</v>
      </c>
      <c r="Q18" s="703"/>
      <c r="R18" s="704"/>
      <c r="S18" s="704"/>
      <c r="T18" s="704"/>
      <c r="U18" s="704"/>
      <c r="V18" s="704"/>
      <c r="W18" s="705"/>
    </row>
    <row r="19" spans="2:24" s="25" customFormat="1" ht="25.5" customHeight="1" x14ac:dyDescent="0.15">
      <c r="B19" s="699"/>
      <c r="C19" s="699" t="s">
        <v>237</v>
      </c>
      <c r="D19" s="699"/>
      <c r="E19" s="236" t="s">
        <v>940</v>
      </c>
      <c r="F19" s="703"/>
      <c r="G19" s="704"/>
      <c r="H19" s="704"/>
      <c r="I19" s="704"/>
      <c r="J19" s="704"/>
      <c r="K19" s="704"/>
      <c r="L19" s="705"/>
      <c r="M19" s="699"/>
      <c r="N19" s="699" t="s">
        <v>237</v>
      </c>
      <c r="O19" s="699"/>
      <c r="P19" s="236" t="s">
        <v>930</v>
      </c>
      <c r="Q19" s="703"/>
      <c r="R19" s="704"/>
      <c r="S19" s="704"/>
      <c r="T19" s="704"/>
      <c r="U19" s="704"/>
      <c r="V19" s="704"/>
      <c r="W19" s="705"/>
    </row>
    <row r="20" spans="2:24" s="25" customFormat="1" ht="25.5" customHeight="1" x14ac:dyDescent="0.15">
      <c r="B20" s="673" t="s">
        <v>239</v>
      </c>
      <c r="C20" s="673"/>
      <c r="D20" s="673"/>
      <c r="E20" s="236" t="s">
        <v>918</v>
      </c>
      <c r="F20" s="703"/>
      <c r="G20" s="704"/>
      <c r="H20" s="704"/>
      <c r="I20" s="704"/>
      <c r="J20" s="704"/>
      <c r="K20" s="704"/>
      <c r="L20" s="705"/>
      <c r="M20" s="673" t="s">
        <v>239</v>
      </c>
      <c r="N20" s="673"/>
      <c r="O20" s="673"/>
      <c r="P20" s="236" t="s">
        <v>918</v>
      </c>
      <c r="Q20" s="703"/>
      <c r="R20" s="704"/>
      <c r="S20" s="704"/>
      <c r="T20" s="704"/>
      <c r="U20" s="704"/>
      <c r="V20" s="704"/>
      <c r="W20" s="705"/>
    </row>
    <row r="21" spans="2:24" s="25" customFormat="1" ht="25.5" customHeight="1" x14ac:dyDescent="0.15">
      <c r="B21" s="696" t="s">
        <v>289</v>
      </c>
      <c r="C21" s="673" t="s">
        <v>290</v>
      </c>
      <c r="D21" s="673"/>
      <c r="E21" s="237" t="s">
        <v>918</v>
      </c>
      <c r="F21" s="703"/>
      <c r="G21" s="704"/>
      <c r="H21" s="704"/>
      <c r="I21" s="704"/>
      <c r="J21" s="704"/>
      <c r="K21" s="704"/>
      <c r="L21" s="705"/>
      <c r="M21" s="696" t="s">
        <v>289</v>
      </c>
      <c r="N21" s="673" t="s">
        <v>290</v>
      </c>
      <c r="O21" s="673"/>
      <c r="P21" s="237" t="s">
        <v>918</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587</v>
      </c>
      <c r="F23" s="706"/>
      <c r="G23" s="707"/>
      <c r="H23" s="707"/>
      <c r="I23" s="707"/>
      <c r="J23" s="707"/>
      <c r="K23" s="707"/>
      <c r="L23" s="708"/>
      <c r="M23" s="698"/>
      <c r="N23" s="673" t="s">
        <v>249</v>
      </c>
      <c r="O23" s="673"/>
      <c r="P23" s="180" t="s">
        <v>587</v>
      </c>
      <c r="Q23" s="703"/>
      <c r="R23" s="704"/>
      <c r="S23" s="704"/>
      <c r="T23" s="704"/>
      <c r="U23" s="704"/>
      <c r="V23" s="704"/>
      <c r="W23" s="705"/>
    </row>
    <row r="24" spans="2:24" s="25" customFormat="1" ht="25.5" customHeight="1" x14ac:dyDescent="0.15">
      <c r="B24" s="680" t="s">
        <v>291</v>
      </c>
      <c r="C24" s="680"/>
      <c r="D24" s="680"/>
      <c r="E24" s="693" t="s">
        <v>957</v>
      </c>
      <c r="F24" s="694"/>
      <c r="G24" s="695"/>
      <c r="H24" s="680" t="s">
        <v>292</v>
      </c>
      <c r="I24" s="680"/>
      <c r="J24" s="693" t="s">
        <v>920</v>
      </c>
      <c r="K24" s="694"/>
      <c r="L24" s="695"/>
      <c r="M24" s="680" t="s">
        <v>291</v>
      </c>
      <c r="N24" s="680"/>
      <c r="O24" s="680"/>
      <c r="P24" s="693" t="s">
        <v>960</v>
      </c>
      <c r="Q24" s="694"/>
      <c r="R24" s="695"/>
      <c r="S24" s="680" t="s">
        <v>292</v>
      </c>
      <c r="T24" s="680"/>
      <c r="U24" s="681" t="s">
        <v>920</v>
      </c>
      <c r="V24" s="681"/>
      <c r="W24" s="681"/>
    </row>
    <row r="25" spans="2:24" s="25" customFormat="1" ht="25.5" customHeight="1" x14ac:dyDescent="0.15">
      <c r="B25" s="682" t="s">
        <v>293</v>
      </c>
      <c r="C25" s="682"/>
      <c r="D25" s="682"/>
      <c r="E25" s="683" t="s">
        <v>921</v>
      </c>
      <c r="F25" s="683"/>
      <c r="G25" s="683"/>
      <c r="H25" s="684" t="s">
        <v>294</v>
      </c>
      <c r="I25" s="685"/>
      <c r="J25" s="686"/>
      <c r="K25" s="687"/>
      <c r="L25" s="688"/>
      <c r="M25" s="684" t="s">
        <v>293</v>
      </c>
      <c r="N25" s="685"/>
      <c r="O25" s="689"/>
      <c r="P25" s="690" t="s">
        <v>921</v>
      </c>
      <c r="Q25" s="683"/>
      <c r="R25" s="683"/>
      <c r="S25" s="691" t="s">
        <v>294</v>
      </c>
      <c r="T25" s="692"/>
      <c r="U25" s="686"/>
      <c r="V25" s="687"/>
      <c r="W25" s="688"/>
    </row>
    <row r="26" spans="2:24" s="25" customFormat="1" ht="39.75" customHeight="1" x14ac:dyDescent="0.15">
      <c r="B26" s="673" t="s">
        <v>295</v>
      </c>
      <c r="C26" s="673"/>
      <c r="D26" s="673"/>
      <c r="E26" s="674" t="s">
        <v>958</v>
      </c>
      <c r="F26" s="675"/>
      <c r="G26" s="675"/>
      <c r="H26" s="675"/>
      <c r="I26" s="675"/>
      <c r="J26" s="675"/>
      <c r="K26" s="675"/>
      <c r="L26" s="676"/>
      <c r="M26" s="673" t="s">
        <v>295</v>
      </c>
      <c r="N26" s="673"/>
      <c r="O26" s="673"/>
      <c r="P26" s="674" t="s">
        <v>961</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F848E34F-8354-411B-9B7F-36ED09A51CCF}"/>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6313BAA-01D1-4981-9896-70432335AB0B}">
          <x14:formula1>
            <xm:f>'(参考)リスト'!$C$16:$C$47</xm:f>
          </x14:formula1>
          <xm:sqref>E8 P8 P19 E19</xm:sqref>
        </x14:dataValidation>
        <x14:dataValidation type="list" allowBlank="1" showInputMessage="1" showErrorMessage="1" xr:uid="{E59A554F-682A-41D1-82D0-DF23ABF8C65A}">
          <x14:formula1>
            <xm:f>'(参考)リスト'!$B$16:$B$21</xm:f>
          </x14:formula1>
          <xm:sqref>E7 E18 P7 P18</xm:sqref>
        </x14:dataValidation>
        <x14:dataValidation type="list" allowBlank="1" showInputMessage="1" showErrorMessage="1" xr:uid="{0DE42A75-FA89-47FF-A105-A038C0343298}">
          <x14:formula1>
            <xm:f>'(参考)リスト'!$E$16:$E$27</xm:f>
          </x14:formula1>
          <xm:sqref>E9 E20 P9 P20</xm:sqref>
        </x14:dataValidation>
        <x14:dataValidation type="list" allowBlank="1" showInputMessage="1" showErrorMessage="1" xr:uid="{4A7270E5-F2E1-43B4-9A42-724BE1EA0E20}">
          <x14:formula1>
            <xm:f>'(参考)リスト'!$D$16:$D$18</xm:f>
          </x14:formula1>
          <xm:sqref>E10 E21 P10 P21</xm:sqref>
        </x14:dataValidation>
        <x14:dataValidation type="list" allowBlank="1" showInputMessage="1" showErrorMessage="1" xr:uid="{F8185037-8D63-4F86-BC6F-9DC1E88DE1E1}">
          <x14:formula1>
            <xm:f>'(参考)リスト'!$F$16:$F$21</xm:f>
          </x14:formula1>
          <xm:sqref>E11:E12 E22:E23 P11:P12 P22:P23</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8597C-4002-4751-9506-D835F92B19D3}">
  <sheetPr codeName="Sheet54">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959</v>
      </c>
      <c r="F5" s="700"/>
      <c r="G5" s="701"/>
      <c r="H5" s="701"/>
      <c r="I5" s="701"/>
      <c r="J5" s="701"/>
      <c r="K5" s="701"/>
      <c r="L5" s="702"/>
      <c r="M5" s="696" t="s">
        <v>285</v>
      </c>
      <c r="N5" s="712" t="s">
        <v>286</v>
      </c>
      <c r="O5" s="713"/>
      <c r="P5" s="236" t="s">
        <v>959</v>
      </c>
      <c r="Q5" s="703"/>
      <c r="R5" s="704"/>
      <c r="S5" s="704"/>
      <c r="T5" s="704"/>
      <c r="U5" s="704"/>
      <c r="V5" s="704"/>
      <c r="W5" s="705"/>
    </row>
    <row r="6" spans="2:23" s="25" customFormat="1" ht="25.5" customHeight="1" x14ac:dyDescent="0.15">
      <c r="B6" s="698"/>
      <c r="C6" s="712" t="s">
        <v>287</v>
      </c>
      <c r="D6" s="713"/>
      <c r="E6" s="237">
        <v>2</v>
      </c>
      <c r="F6" s="703"/>
      <c r="G6" s="704"/>
      <c r="H6" s="704"/>
      <c r="I6" s="704"/>
      <c r="J6" s="704"/>
      <c r="K6" s="704"/>
      <c r="L6" s="705"/>
      <c r="M6" s="698"/>
      <c r="N6" s="712" t="s">
        <v>287</v>
      </c>
      <c r="O6" s="713"/>
      <c r="P6" s="237">
        <v>3</v>
      </c>
      <c r="Q6" s="703"/>
      <c r="R6" s="704"/>
      <c r="S6" s="704"/>
      <c r="T6" s="704"/>
      <c r="U6" s="704"/>
      <c r="V6" s="704"/>
      <c r="W6" s="705"/>
    </row>
    <row r="7" spans="2:23" s="25" customFormat="1" ht="25.5" customHeight="1" x14ac:dyDescent="0.15">
      <c r="B7" s="696" t="s">
        <v>288</v>
      </c>
      <c r="C7" s="712" t="s">
        <v>236</v>
      </c>
      <c r="D7" s="713"/>
      <c r="E7" s="237" t="s">
        <v>916</v>
      </c>
      <c r="F7" s="703"/>
      <c r="G7" s="704"/>
      <c r="H7" s="704"/>
      <c r="I7" s="704"/>
      <c r="J7" s="704"/>
      <c r="K7" s="704"/>
      <c r="L7" s="705"/>
      <c r="M7" s="696" t="s">
        <v>288</v>
      </c>
      <c r="N7" s="712" t="s">
        <v>236</v>
      </c>
      <c r="O7" s="713"/>
      <c r="P7" s="237" t="s">
        <v>916</v>
      </c>
      <c r="Q7" s="703"/>
      <c r="R7" s="704"/>
      <c r="S7" s="704"/>
      <c r="T7" s="704"/>
      <c r="U7" s="704"/>
      <c r="V7" s="704"/>
      <c r="W7" s="705"/>
    </row>
    <row r="8" spans="2:23" s="25" customFormat="1" ht="25.5" customHeight="1" x14ac:dyDescent="0.15">
      <c r="B8" s="697"/>
      <c r="C8" s="712" t="s">
        <v>237</v>
      </c>
      <c r="D8" s="713"/>
      <c r="E8" s="236" t="s">
        <v>917</v>
      </c>
      <c r="F8" s="703"/>
      <c r="G8" s="704"/>
      <c r="H8" s="704"/>
      <c r="I8" s="704"/>
      <c r="J8" s="704"/>
      <c r="K8" s="704"/>
      <c r="L8" s="705"/>
      <c r="M8" s="697"/>
      <c r="N8" s="712" t="s">
        <v>237</v>
      </c>
      <c r="O8" s="713"/>
      <c r="P8" s="236" t="s">
        <v>940</v>
      </c>
      <c r="Q8" s="703"/>
      <c r="R8" s="704"/>
      <c r="S8" s="704"/>
      <c r="T8" s="704"/>
      <c r="U8" s="704"/>
      <c r="V8" s="704"/>
      <c r="W8" s="705"/>
    </row>
    <row r="9" spans="2:23" s="25" customFormat="1" ht="25.5" customHeight="1" x14ac:dyDescent="0.15">
      <c r="B9" s="714" t="s">
        <v>239</v>
      </c>
      <c r="C9" s="715"/>
      <c r="D9" s="716"/>
      <c r="E9" s="236" t="s">
        <v>918</v>
      </c>
      <c r="F9" s="703"/>
      <c r="G9" s="704"/>
      <c r="H9" s="704"/>
      <c r="I9" s="704"/>
      <c r="J9" s="704"/>
      <c r="K9" s="704"/>
      <c r="L9" s="705"/>
      <c r="M9" s="714" t="s">
        <v>239</v>
      </c>
      <c r="N9" s="715"/>
      <c r="O9" s="716"/>
      <c r="P9" s="236" t="s">
        <v>918</v>
      </c>
      <c r="Q9" s="703"/>
      <c r="R9" s="704"/>
      <c r="S9" s="704"/>
      <c r="T9" s="704"/>
      <c r="U9" s="704"/>
      <c r="V9" s="704"/>
      <c r="W9" s="705"/>
    </row>
    <row r="10" spans="2:23" s="25" customFormat="1" ht="25.5" customHeight="1" x14ac:dyDescent="0.15">
      <c r="B10" s="696" t="s">
        <v>289</v>
      </c>
      <c r="C10" s="714" t="s">
        <v>290</v>
      </c>
      <c r="D10" s="716"/>
      <c r="E10" s="237" t="s">
        <v>918</v>
      </c>
      <c r="F10" s="703"/>
      <c r="G10" s="704"/>
      <c r="H10" s="704"/>
      <c r="I10" s="704"/>
      <c r="J10" s="704"/>
      <c r="K10" s="704"/>
      <c r="L10" s="705"/>
      <c r="M10" s="696" t="s">
        <v>289</v>
      </c>
      <c r="N10" s="714" t="s">
        <v>290</v>
      </c>
      <c r="O10" s="716"/>
      <c r="P10" s="237" t="s">
        <v>918</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1204</v>
      </c>
      <c r="F13" s="694"/>
      <c r="G13" s="695"/>
      <c r="H13" s="680" t="s">
        <v>292</v>
      </c>
      <c r="I13" s="680"/>
      <c r="J13" s="681" t="s">
        <v>920</v>
      </c>
      <c r="K13" s="681"/>
      <c r="L13" s="681"/>
      <c r="M13" s="680" t="s">
        <v>291</v>
      </c>
      <c r="N13" s="680"/>
      <c r="O13" s="680"/>
      <c r="P13" s="693" t="s">
        <v>1205</v>
      </c>
      <c r="Q13" s="694"/>
      <c r="R13" s="695"/>
      <c r="S13" s="680" t="s">
        <v>292</v>
      </c>
      <c r="T13" s="680"/>
      <c r="U13" s="681" t="s">
        <v>920</v>
      </c>
      <c r="V13" s="681"/>
      <c r="W13" s="681"/>
    </row>
    <row r="14" spans="2:23" s="25" customFormat="1" ht="25.5" customHeight="1" x14ac:dyDescent="0.15">
      <c r="B14" s="682" t="s">
        <v>293</v>
      </c>
      <c r="C14" s="682"/>
      <c r="D14" s="682"/>
      <c r="E14" s="556" t="s">
        <v>921</v>
      </c>
      <c r="F14" s="556"/>
      <c r="G14" s="556"/>
      <c r="H14" s="684" t="s">
        <v>294</v>
      </c>
      <c r="I14" s="685"/>
      <c r="J14" s="709"/>
      <c r="K14" s="710"/>
      <c r="L14" s="711"/>
      <c r="M14" s="684" t="s">
        <v>293</v>
      </c>
      <c r="N14" s="685"/>
      <c r="O14" s="689"/>
      <c r="P14" s="690" t="s">
        <v>921</v>
      </c>
      <c r="Q14" s="683"/>
      <c r="R14" s="683"/>
      <c r="S14" s="691" t="s">
        <v>294</v>
      </c>
      <c r="T14" s="692"/>
      <c r="U14" s="686"/>
      <c r="V14" s="687"/>
      <c r="W14" s="688"/>
    </row>
    <row r="15" spans="2:23" s="25" customFormat="1" ht="39.75" customHeight="1" x14ac:dyDescent="0.15">
      <c r="B15" s="673" t="s">
        <v>295</v>
      </c>
      <c r="C15" s="673"/>
      <c r="D15" s="673"/>
      <c r="E15" s="674" t="s">
        <v>962</v>
      </c>
      <c r="F15" s="675"/>
      <c r="G15" s="675"/>
      <c r="H15" s="675"/>
      <c r="I15" s="675"/>
      <c r="J15" s="675"/>
      <c r="K15" s="675"/>
      <c r="L15" s="676"/>
      <c r="M15" s="673" t="s">
        <v>295</v>
      </c>
      <c r="N15" s="673"/>
      <c r="O15" s="673"/>
      <c r="P15" s="674" t="s">
        <v>963</v>
      </c>
      <c r="Q15" s="675"/>
      <c r="R15" s="675"/>
      <c r="S15" s="675"/>
      <c r="T15" s="675"/>
      <c r="U15" s="675"/>
      <c r="V15" s="675"/>
      <c r="W15" s="676"/>
    </row>
    <row r="16" spans="2:23" s="25" customFormat="1" ht="25.5" customHeight="1" x14ac:dyDescent="0.15">
      <c r="B16" s="699" t="s">
        <v>285</v>
      </c>
      <c r="C16" s="699" t="s">
        <v>286</v>
      </c>
      <c r="D16" s="699"/>
      <c r="E16" s="236" t="s">
        <v>959</v>
      </c>
      <c r="F16" s="700"/>
      <c r="G16" s="701"/>
      <c r="H16" s="701"/>
      <c r="I16" s="701"/>
      <c r="J16" s="701"/>
      <c r="K16" s="701"/>
      <c r="L16" s="702"/>
      <c r="M16" s="699" t="s">
        <v>285</v>
      </c>
      <c r="N16" s="699" t="s">
        <v>286</v>
      </c>
      <c r="O16" s="699"/>
      <c r="P16" s="236" t="s">
        <v>965</v>
      </c>
      <c r="Q16" s="703"/>
      <c r="R16" s="704"/>
      <c r="S16" s="704"/>
      <c r="T16" s="704"/>
      <c r="U16" s="704"/>
      <c r="V16" s="704"/>
      <c r="W16" s="705"/>
    </row>
    <row r="17" spans="2:24" s="25" customFormat="1" ht="25.5" customHeight="1" x14ac:dyDescent="0.15">
      <c r="B17" s="699"/>
      <c r="C17" s="699" t="s">
        <v>287</v>
      </c>
      <c r="D17" s="699"/>
      <c r="E17" s="237">
        <v>4</v>
      </c>
      <c r="F17" s="703"/>
      <c r="G17" s="704"/>
      <c r="H17" s="704"/>
      <c r="I17" s="704"/>
      <c r="J17" s="704"/>
      <c r="K17" s="704"/>
      <c r="L17" s="705"/>
      <c r="M17" s="699"/>
      <c r="N17" s="699" t="s">
        <v>287</v>
      </c>
      <c r="O17" s="699"/>
      <c r="P17" s="237">
        <v>1</v>
      </c>
      <c r="Q17" s="703"/>
      <c r="R17" s="704"/>
      <c r="S17" s="704"/>
      <c r="T17" s="704"/>
      <c r="U17" s="704"/>
      <c r="V17" s="704"/>
      <c r="W17" s="705"/>
    </row>
    <row r="18" spans="2:24" s="25" customFormat="1" ht="25.5" customHeight="1" x14ac:dyDescent="0.15">
      <c r="B18" s="699" t="s">
        <v>288</v>
      </c>
      <c r="C18" s="699" t="s">
        <v>236</v>
      </c>
      <c r="D18" s="699"/>
      <c r="E18" s="237" t="s">
        <v>916</v>
      </c>
      <c r="F18" s="703"/>
      <c r="G18" s="704"/>
      <c r="H18" s="704"/>
      <c r="I18" s="704"/>
      <c r="J18" s="704"/>
      <c r="K18" s="704"/>
      <c r="L18" s="705"/>
      <c r="M18" s="699" t="s">
        <v>288</v>
      </c>
      <c r="N18" s="699" t="s">
        <v>236</v>
      </c>
      <c r="O18" s="699"/>
      <c r="P18" s="237" t="s">
        <v>916</v>
      </c>
      <c r="Q18" s="703"/>
      <c r="R18" s="704"/>
      <c r="S18" s="704"/>
      <c r="T18" s="704"/>
      <c r="U18" s="704"/>
      <c r="V18" s="704"/>
      <c r="W18" s="705"/>
    </row>
    <row r="19" spans="2:24" s="25" customFormat="1" ht="25.5" customHeight="1" x14ac:dyDescent="0.15">
      <c r="B19" s="699"/>
      <c r="C19" s="699" t="s">
        <v>237</v>
      </c>
      <c r="D19" s="699"/>
      <c r="E19" s="236" t="s">
        <v>940</v>
      </c>
      <c r="F19" s="703"/>
      <c r="G19" s="704"/>
      <c r="H19" s="704"/>
      <c r="I19" s="704"/>
      <c r="J19" s="704"/>
      <c r="K19" s="704"/>
      <c r="L19" s="705"/>
      <c r="M19" s="699"/>
      <c r="N19" s="699" t="s">
        <v>237</v>
      </c>
      <c r="O19" s="699"/>
      <c r="P19" s="236" t="s">
        <v>923</v>
      </c>
      <c r="Q19" s="703"/>
      <c r="R19" s="704"/>
      <c r="S19" s="704"/>
      <c r="T19" s="704"/>
      <c r="U19" s="704"/>
      <c r="V19" s="704"/>
      <c r="W19" s="705"/>
    </row>
    <row r="20" spans="2:24" s="25" customFormat="1" ht="25.5" customHeight="1" x14ac:dyDescent="0.15">
      <c r="B20" s="673" t="s">
        <v>239</v>
      </c>
      <c r="C20" s="673"/>
      <c r="D20" s="673"/>
      <c r="E20" s="236" t="s">
        <v>918</v>
      </c>
      <c r="F20" s="703"/>
      <c r="G20" s="704"/>
      <c r="H20" s="704"/>
      <c r="I20" s="704"/>
      <c r="J20" s="704"/>
      <c r="K20" s="704"/>
      <c r="L20" s="705"/>
      <c r="M20" s="673" t="s">
        <v>239</v>
      </c>
      <c r="N20" s="673"/>
      <c r="O20" s="673"/>
      <c r="P20" s="236" t="s">
        <v>918</v>
      </c>
      <c r="Q20" s="703"/>
      <c r="R20" s="704"/>
      <c r="S20" s="704"/>
      <c r="T20" s="704"/>
      <c r="U20" s="704"/>
      <c r="V20" s="704"/>
      <c r="W20" s="705"/>
    </row>
    <row r="21" spans="2:24" s="25" customFormat="1" ht="25.5" customHeight="1" x14ac:dyDescent="0.15">
      <c r="B21" s="696" t="s">
        <v>289</v>
      </c>
      <c r="C21" s="673" t="s">
        <v>290</v>
      </c>
      <c r="D21" s="673"/>
      <c r="E21" s="237" t="s">
        <v>918</v>
      </c>
      <c r="F21" s="703"/>
      <c r="G21" s="704"/>
      <c r="H21" s="704"/>
      <c r="I21" s="704"/>
      <c r="J21" s="704"/>
      <c r="K21" s="704"/>
      <c r="L21" s="705"/>
      <c r="M21" s="696" t="s">
        <v>289</v>
      </c>
      <c r="N21" s="673" t="s">
        <v>290</v>
      </c>
      <c r="O21" s="673"/>
      <c r="P21" s="237" t="s">
        <v>918</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587</v>
      </c>
      <c r="F23" s="706"/>
      <c r="G23" s="707"/>
      <c r="H23" s="707"/>
      <c r="I23" s="707"/>
      <c r="J23" s="707"/>
      <c r="K23" s="707"/>
      <c r="L23" s="708"/>
      <c r="M23" s="698"/>
      <c r="N23" s="673" t="s">
        <v>249</v>
      </c>
      <c r="O23" s="673"/>
      <c r="P23" s="180" t="s">
        <v>587</v>
      </c>
      <c r="Q23" s="703"/>
      <c r="R23" s="704"/>
      <c r="S23" s="704"/>
      <c r="T23" s="704"/>
      <c r="U23" s="704"/>
      <c r="V23" s="704"/>
      <c r="W23" s="705"/>
    </row>
    <row r="24" spans="2:24" s="25" customFormat="1" ht="25.5" customHeight="1" x14ac:dyDescent="0.15">
      <c r="B24" s="680" t="s">
        <v>291</v>
      </c>
      <c r="C24" s="680"/>
      <c r="D24" s="680"/>
      <c r="E24" s="693" t="s">
        <v>1205</v>
      </c>
      <c r="F24" s="694"/>
      <c r="G24" s="695"/>
      <c r="H24" s="680" t="s">
        <v>292</v>
      </c>
      <c r="I24" s="680"/>
      <c r="J24" s="693" t="s">
        <v>920</v>
      </c>
      <c r="K24" s="694"/>
      <c r="L24" s="695"/>
      <c r="M24" s="680" t="s">
        <v>291</v>
      </c>
      <c r="N24" s="680"/>
      <c r="O24" s="680"/>
      <c r="P24" s="693" t="s">
        <v>1206</v>
      </c>
      <c r="Q24" s="694"/>
      <c r="R24" s="695"/>
      <c r="S24" s="680" t="s">
        <v>292</v>
      </c>
      <c r="T24" s="680"/>
      <c r="U24" s="681" t="s">
        <v>920</v>
      </c>
      <c r="V24" s="681"/>
      <c r="W24" s="681"/>
    </row>
    <row r="25" spans="2:24" s="25" customFormat="1" ht="25.5" customHeight="1" x14ac:dyDescent="0.15">
      <c r="B25" s="682" t="s">
        <v>293</v>
      </c>
      <c r="C25" s="682"/>
      <c r="D25" s="682"/>
      <c r="E25" s="683" t="s">
        <v>921</v>
      </c>
      <c r="F25" s="683"/>
      <c r="G25" s="683"/>
      <c r="H25" s="684" t="s">
        <v>294</v>
      </c>
      <c r="I25" s="685"/>
      <c r="J25" s="686"/>
      <c r="K25" s="687"/>
      <c r="L25" s="688"/>
      <c r="M25" s="684" t="s">
        <v>293</v>
      </c>
      <c r="N25" s="685"/>
      <c r="O25" s="689"/>
      <c r="P25" s="690" t="s">
        <v>921</v>
      </c>
      <c r="Q25" s="683"/>
      <c r="R25" s="683"/>
      <c r="S25" s="691" t="s">
        <v>294</v>
      </c>
      <c r="T25" s="692"/>
      <c r="U25" s="686"/>
      <c r="V25" s="687"/>
      <c r="W25" s="688"/>
    </row>
    <row r="26" spans="2:24" s="25" customFormat="1" ht="39.75" customHeight="1" x14ac:dyDescent="0.15">
      <c r="B26" s="673" t="s">
        <v>295</v>
      </c>
      <c r="C26" s="673"/>
      <c r="D26" s="673"/>
      <c r="E26" s="674" t="s">
        <v>964</v>
      </c>
      <c r="F26" s="675"/>
      <c r="G26" s="675"/>
      <c r="H26" s="675"/>
      <c r="I26" s="675"/>
      <c r="J26" s="675"/>
      <c r="K26" s="675"/>
      <c r="L26" s="676"/>
      <c r="M26" s="673" t="s">
        <v>295</v>
      </c>
      <c r="N26" s="673"/>
      <c r="O26" s="673"/>
      <c r="P26" s="674" t="s">
        <v>966</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B10DE827-9ABB-4D4B-A2D3-4CC3B30C0E78}"/>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52D1489-7D47-4FB9-89AD-738DEB79B34A}">
          <x14:formula1>
            <xm:f>'(参考)リスト'!$C$16:$C$47</xm:f>
          </x14:formula1>
          <xm:sqref>E8 P8 P19 E19</xm:sqref>
        </x14:dataValidation>
        <x14:dataValidation type="list" allowBlank="1" showInputMessage="1" showErrorMessage="1" xr:uid="{EB0FB808-1C6A-495D-8FD5-8005E75131AA}">
          <x14:formula1>
            <xm:f>'(参考)リスト'!$B$16:$B$21</xm:f>
          </x14:formula1>
          <xm:sqref>E7 E18 P7 P18</xm:sqref>
        </x14:dataValidation>
        <x14:dataValidation type="list" allowBlank="1" showInputMessage="1" showErrorMessage="1" xr:uid="{93857357-4755-450A-86A2-55C057C15A1F}">
          <x14:formula1>
            <xm:f>'(参考)リスト'!$E$16:$E$27</xm:f>
          </x14:formula1>
          <xm:sqref>E9 E20 P9 P20</xm:sqref>
        </x14:dataValidation>
        <x14:dataValidation type="list" allowBlank="1" showInputMessage="1" showErrorMessage="1" xr:uid="{B2305CD1-B065-4A2E-9405-D4968D436845}">
          <x14:formula1>
            <xm:f>'(参考)リスト'!$D$16:$D$18</xm:f>
          </x14:formula1>
          <xm:sqref>E10 E21 P10 P21</xm:sqref>
        </x14:dataValidation>
        <x14:dataValidation type="list" allowBlank="1" showInputMessage="1" showErrorMessage="1" xr:uid="{AB9FCB10-0D96-4B10-B62D-CB99AE665E79}">
          <x14:formula1>
            <xm:f>'(参考)リスト'!$F$16:$F$21</xm:f>
          </x14:formula1>
          <xm:sqref>P11:P12 E11:E12 E22:E23 P22:P23</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51585-268E-4E22-B75A-EF5E9BFD27B9}">
  <sheetPr codeName="Sheet55">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965</v>
      </c>
      <c r="F5" s="700"/>
      <c r="G5" s="701"/>
      <c r="H5" s="701"/>
      <c r="I5" s="701"/>
      <c r="J5" s="701"/>
      <c r="K5" s="701"/>
      <c r="L5" s="702"/>
      <c r="M5" s="696" t="s">
        <v>285</v>
      </c>
      <c r="N5" s="712" t="s">
        <v>286</v>
      </c>
      <c r="O5" s="713"/>
      <c r="P5" s="236" t="s">
        <v>965</v>
      </c>
      <c r="Q5" s="703"/>
      <c r="R5" s="704"/>
      <c r="S5" s="704"/>
      <c r="T5" s="704"/>
      <c r="U5" s="704"/>
      <c r="V5" s="704"/>
      <c r="W5" s="705"/>
    </row>
    <row r="6" spans="2:23" s="25" customFormat="1" ht="25.5" customHeight="1" x14ac:dyDescent="0.15">
      <c r="B6" s="698"/>
      <c r="C6" s="712" t="s">
        <v>287</v>
      </c>
      <c r="D6" s="713"/>
      <c r="E6" s="237">
        <v>2</v>
      </c>
      <c r="F6" s="703"/>
      <c r="G6" s="704"/>
      <c r="H6" s="704"/>
      <c r="I6" s="704"/>
      <c r="J6" s="704"/>
      <c r="K6" s="704"/>
      <c r="L6" s="705"/>
      <c r="M6" s="698"/>
      <c r="N6" s="712" t="s">
        <v>287</v>
      </c>
      <c r="O6" s="713"/>
      <c r="P6" s="237">
        <v>3</v>
      </c>
      <c r="Q6" s="703"/>
      <c r="R6" s="704"/>
      <c r="S6" s="704"/>
      <c r="T6" s="704"/>
      <c r="U6" s="704"/>
      <c r="V6" s="704"/>
      <c r="W6" s="705"/>
    </row>
    <row r="7" spans="2:23" s="25" customFormat="1" ht="25.5" customHeight="1" x14ac:dyDescent="0.15">
      <c r="B7" s="696" t="s">
        <v>288</v>
      </c>
      <c r="C7" s="712" t="s">
        <v>236</v>
      </c>
      <c r="D7" s="713"/>
      <c r="E7" s="237" t="s">
        <v>916</v>
      </c>
      <c r="F7" s="703"/>
      <c r="G7" s="704"/>
      <c r="H7" s="704"/>
      <c r="I7" s="704"/>
      <c r="J7" s="704"/>
      <c r="K7" s="704"/>
      <c r="L7" s="705"/>
      <c r="M7" s="696" t="s">
        <v>288</v>
      </c>
      <c r="N7" s="712" t="s">
        <v>236</v>
      </c>
      <c r="O7" s="713"/>
      <c r="P7" s="237" t="s">
        <v>916</v>
      </c>
      <c r="Q7" s="703"/>
      <c r="R7" s="704"/>
      <c r="S7" s="704"/>
      <c r="T7" s="704"/>
      <c r="U7" s="704"/>
      <c r="V7" s="704"/>
      <c r="W7" s="705"/>
    </row>
    <row r="8" spans="2:23" s="25" customFormat="1" ht="25.5" customHeight="1" x14ac:dyDescent="0.15">
      <c r="B8" s="697"/>
      <c r="C8" s="712" t="s">
        <v>237</v>
      </c>
      <c r="D8" s="713"/>
      <c r="E8" s="236" t="s">
        <v>940</v>
      </c>
      <c r="F8" s="703"/>
      <c r="G8" s="704"/>
      <c r="H8" s="704"/>
      <c r="I8" s="704"/>
      <c r="J8" s="704"/>
      <c r="K8" s="704"/>
      <c r="L8" s="705"/>
      <c r="M8" s="697"/>
      <c r="N8" s="712" t="s">
        <v>237</v>
      </c>
      <c r="O8" s="713"/>
      <c r="P8" s="236" t="s">
        <v>925</v>
      </c>
      <c r="Q8" s="703"/>
      <c r="R8" s="704"/>
      <c r="S8" s="704"/>
      <c r="T8" s="704"/>
      <c r="U8" s="704"/>
      <c r="V8" s="704"/>
      <c r="W8" s="705"/>
    </row>
    <row r="9" spans="2:23" s="25" customFormat="1" ht="25.5" customHeight="1" x14ac:dyDescent="0.15">
      <c r="B9" s="714" t="s">
        <v>239</v>
      </c>
      <c r="C9" s="715"/>
      <c r="D9" s="716"/>
      <c r="E9" s="236" t="s">
        <v>918</v>
      </c>
      <c r="F9" s="703"/>
      <c r="G9" s="704"/>
      <c r="H9" s="704"/>
      <c r="I9" s="704"/>
      <c r="J9" s="704"/>
      <c r="K9" s="704"/>
      <c r="L9" s="705"/>
      <c r="M9" s="714" t="s">
        <v>239</v>
      </c>
      <c r="N9" s="715"/>
      <c r="O9" s="716"/>
      <c r="P9" s="236" t="s">
        <v>918</v>
      </c>
      <c r="Q9" s="703"/>
      <c r="R9" s="704"/>
      <c r="S9" s="704"/>
      <c r="T9" s="704"/>
      <c r="U9" s="704"/>
      <c r="V9" s="704"/>
      <c r="W9" s="705"/>
    </row>
    <row r="10" spans="2:23" s="25" customFormat="1" ht="25.5" customHeight="1" x14ac:dyDescent="0.15">
      <c r="B10" s="696" t="s">
        <v>289</v>
      </c>
      <c r="C10" s="714" t="s">
        <v>290</v>
      </c>
      <c r="D10" s="716"/>
      <c r="E10" s="237" t="s">
        <v>918</v>
      </c>
      <c r="F10" s="703"/>
      <c r="G10" s="704"/>
      <c r="H10" s="704"/>
      <c r="I10" s="704"/>
      <c r="J10" s="704"/>
      <c r="K10" s="704"/>
      <c r="L10" s="705"/>
      <c r="M10" s="696" t="s">
        <v>289</v>
      </c>
      <c r="N10" s="714" t="s">
        <v>290</v>
      </c>
      <c r="O10" s="716"/>
      <c r="P10" s="237" t="s">
        <v>918</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967</v>
      </c>
      <c r="F13" s="694"/>
      <c r="G13" s="695"/>
      <c r="H13" s="680" t="s">
        <v>292</v>
      </c>
      <c r="I13" s="680"/>
      <c r="J13" s="681" t="s">
        <v>920</v>
      </c>
      <c r="K13" s="681"/>
      <c r="L13" s="681"/>
      <c r="M13" s="680" t="s">
        <v>291</v>
      </c>
      <c r="N13" s="680"/>
      <c r="O13" s="680"/>
      <c r="P13" s="693" t="s">
        <v>969</v>
      </c>
      <c r="Q13" s="694"/>
      <c r="R13" s="695"/>
      <c r="S13" s="680" t="s">
        <v>292</v>
      </c>
      <c r="T13" s="680"/>
      <c r="U13" s="681" t="s">
        <v>920</v>
      </c>
      <c r="V13" s="681"/>
      <c r="W13" s="681"/>
    </row>
    <row r="14" spans="2:23" s="25" customFormat="1" ht="25.5" customHeight="1" x14ac:dyDescent="0.15">
      <c r="B14" s="682" t="s">
        <v>293</v>
      </c>
      <c r="C14" s="682"/>
      <c r="D14" s="682"/>
      <c r="E14" s="556" t="s">
        <v>921</v>
      </c>
      <c r="F14" s="556"/>
      <c r="G14" s="556"/>
      <c r="H14" s="684" t="s">
        <v>294</v>
      </c>
      <c r="I14" s="685"/>
      <c r="J14" s="709"/>
      <c r="K14" s="710"/>
      <c r="L14" s="711"/>
      <c r="M14" s="684" t="s">
        <v>293</v>
      </c>
      <c r="N14" s="685"/>
      <c r="O14" s="689"/>
      <c r="P14" s="690" t="s">
        <v>921</v>
      </c>
      <c r="Q14" s="683"/>
      <c r="R14" s="683"/>
      <c r="S14" s="691" t="s">
        <v>294</v>
      </c>
      <c r="T14" s="692"/>
      <c r="U14" s="686"/>
      <c r="V14" s="687"/>
      <c r="W14" s="688"/>
    </row>
    <row r="15" spans="2:23" s="25" customFormat="1" ht="39.75" customHeight="1" x14ac:dyDescent="0.15">
      <c r="B15" s="673" t="s">
        <v>295</v>
      </c>
      <c r="C15" s="673"/>
      <c r="D15" s="673"/>
      <c r="E15" s="674" t="s">
        <v>968</v>
      </c>
      <c r="F15" s="675"/>
      <c r="G15" s="675"/>
      <c r="H15" s="675"/>
      <c r="I15" s="675"/>
      <c r="J15" s="675"/>
      <c r="K15" s="675"/>
      <c r="L15" s="676"/>
      <c r="M15" s="673" t="s">
        <v>295</v>
      </c>
      <c r="N15" s="673"/>
      <c r="O15" s="673"/>
      <c r="P15" s="674" t="s">
        <v>970</v>
      </c>
      <c r="Q15" s="675"/>
      <c r="R15" s="675"/>
      <c r="S15" s="675"/>
      <c r="T15" s="675"/>
      <c r="U15" s="675"/>
      <c r="V15" s="675"/>
      <c r="W15" s="676"/>
    </row>
    <row r="16" spans="2:23" s="25" customFormat="1" ht="25.5" customHeight="1" x14ac:dyDescent="0.15">
      <c r="B16" s="699" t="s">
        <v>285</v>
      </c>
      <c r="C16" s="699" t="s">
        <v>286</v>
      </c>
      <c r="D16" s="699"/>
      <c r="E16" s="236" t="s">
        <v>971</v>
      </c>
      <c r="F16" s="700"/>
      <c r="G16" s="701"/>
      <c r="H16" s="701"/>
      <c r="I16" s="701"/>
      <c r="J16" s="701"/>
      <c r="K16" s="701"/>
      <c r="L16" s="702"/>
      <c r="M16" s="699" t="s">
        <v>285</v>
      </c>
      <c r="N16" s="699" t="s">
        <v>286</v>
      </c>
      <c r="O16" s="699"/>
      <c r="P16" s="236" t="s">
        <v>973</v>
      </c>
      <c r="Q16" s="703"/>
      <c r="R16" s="704"/>
      <c r="S16" s="704"/>
      <c r="T16" s="704"/>
      <c r="U16" s="704"/>
      <c r="V16" s="704"/>
      <c r="W16" s="705"/>
    </row>
    <row r="17" spans="2:24" s="25" customFormat="1" ht="25.5" customHeight="1" x14ac:dyDescent="0.15">
      <c r="B17" s="699"/>
      <c r="C17" s="699" t="s">
        <v>287</v>
      </c>
      <c r="D17" s="699"/>
      <c r="E17" s="237">
        <v>1</v>
      </c>
      <c r="F17" s="703"/>
      <c r="G17" s="704"/>
      <c r="H17" s="704"/>
      <c r="I17" s="704"/>
      <c r="J17" s="704"/>
      <c r="K17" s="704"/>
      <c r="L17" s="705"/>
      <c r="M17" s="699"/>
      <c r="N17" s="699" t="s">
        <v>287</v>
      </c>
      <c r="O17" s="699"/>
      <c r="P17" s="237">
        <v>1</v>
      </c>
      <c r="Q17" s="703"/>
      <c r="R17" s="704"/>
      <c r="S17" s="704"/>
      <c r="T17" s="704"/>
      <c r="U17" s="704"/>
      <c r="V17" s="704"/>
      <c r="W17" s="705"/>
    </row>
    <row r="18" spans="2:24" s="25" customFormat="1" ht="25.5" customHeight="1" x14ac:dyDescent="0.15">
      <c r="B18" s="699" t="s">
        <v>288</v>
      </c>
      <c r="C18" s="699" t="s">
        <v>236</v>
      </c>
      <c r="D18" s="699"/>
      <c r="E18" s="237" t="s">
        <v>916</v>
      </c>
      <c r="F18" s="703"/>
      <c r="G18" s="704"/>
      <c r="H18" s="704"/>
      <c r="I18" s="704"/>
      <c r="J18" s="704"/>
      <c r="K18" s="704"/>
      <c r="L18" s="705"/>
      <c r="M18" s="699" t="s">
        <v>288</v>
      </c>
      <c r="N18" s="699" t="s">
        <v>236</v>
      </c>
      <c r="O18" s="699"/>
      <c r="P18" s="237" t="s">
        <v>916</v>
      </c>
      <c r="Q18" s="703"/>
      <c r="R18" s="704"/>
      <c r="S18" s="704"/>
      <c r="T18" s="704"/>
      <c r="U18" s="704"/>
      <c r="V18" s="704"/>
      <c r="W18" s="705"/>
    </row>
    <row r="19" spans="2:24" s="25" customFormat="1" ht="25.5" customHeight="1" x14ac:dyDescent="0.15">
      <c r="B19" s="699"/>
      <c r="C19" s="699" t="s">
        <v>237</v>
      </c>
      <c r="D19" s="699"/>
      <c r="E19" s="236" t="s">
        <v>940</v>
      </c>
      <c r="F19" s="703"/>
      <c r="G19" s="704"/>
      <c r="H19" s="704"/>
      <c r="I19" s="704"/>
      <c r="J19" s="704"/>
      <c r="K19" s="704"/>
      <c r="L19" s="705"/>
      <c r="M19" s="699"/>
      <c r="N19" s="699" t="s">
        <v>237</v>
      </c>
      <c r="O19" s="699"/>
      <c r="P19" s="236" t="s">
        <v>930</v>
      </c>
      <c r="Q19" s="703"/>
      <c r="R19" s="704"/>
      <c r="S19" s="704"/>
      <c r="T19" s="704"/>
      <c r="U19" s="704"/>
      <c r="V19" s="704"/>
      <c r="W19" s="705"/>
    </row>
    <row r="20" spans="2:24" s="25" customFormat="1" ht="25.5" customHeight="1" x14ac:dyDescent="0.15">
      <c r="B20" s="673" t="s">
        <v>239</v>
      </c>
      <c r="C20" s="673"/>
      <c r="D20" s="673"/>
      <c r="E20" s="236" t="s">
        <v>918</v>
      </c>
      <c r="F20" s="703"/>
      <c r="G20" s="704"/>
      <c r="H20" s="704"/>
      <c r="I20" s="704"/>
      <c r="J20" s="704"/>
      <c r="K20" s="704"/>
      <c r="L20" s="705"/>
      <c r="M20" s="673" t="s">
        <v>239</v>
      </c>
      <c r="N20" s="673"/>
      <c r="O20" s="673"/>
      <c r="P20" s="236" t="s">
        <v>918</v>
      </c>
      <c r="Q20" s="703"/>
      <c r="R20" s="704"/>
      <c r="S20" s="704"/>
      <c r="T20" s="704"/>
      <c r="U20" s="704"/>
      <c r="V20" s="704"/>
      <c r="W20" s="705"/>
    </row>
    <row r="21" spans="2:24" s="25" customFormat="1" ht="25.5" customHeight="1" x14ac:dyDescent="0.15">
      <c r="B21" s="696" t="s">
        <v>289</v>
      </c>
      <c r="C21" s="673" t="s">
        <v>290</v>
      </c>
      <c r="D21" s="673"/>
      <c r="E21" s="237" t="s">
        <v>918</v>
      </c>
      <c r="F21" s="703"/>
      <c r="G21" s="704"/>
      <c r="H21" s="704"/>
      <c r="I21" s="704"/>
      <c r="J21" s="704"/>
      <c r="K21" s="704"/>
      <c r="L21" s="705"/>
      <c r="M21" s="696" t="s">
        <v>289</v>
      </c>
      <c r="N21" s="673" t="s">
        <v>290</v>
      </c>
      <c r="O21" s="673"/>
      <c r="P21" s="237" t="s">
        <v>918</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587</v>
      </c>
      <c r="F23" s="706"/>
      <c r="G23" s="707"/>
      <c r="H23" s="707"/>
      <c r="I23" s="707"/>
      <c r="J23" s="707"/>
      <c r="K23" s="707"/>
      <c r="L23" s="708"/>
      <c r="M23" s="698"/>
      <c r="N23" s="673" t="s">
        <v>249</v>
      </c>
      <c r="O23" s="673"/>
      <c r="P23" s="180" t="s">
        <v>587</v>
      </c>
      <c r="Q23" s="703"/>
      <c r="R23" s="704"/>
      <c r="S23" s="704"/>
      <c r="T23" s="704"/>
      <c r="U23" s="704"/>
      <c r="V23" s="704"/>
      <c r="W23" s="705"/>
    </row>
    <row r="24" spans="2:24" s="25" customFormat="1" ht="25.5" customHeight="1" x14ac:dyDescent="0.15">
      <c r="B24" s="680" t="s">
        <v>291</v>
      </c>
      <c r="C24" s="680"/>
      <c r="D24" s="680"/>
      <c r="E24" s="693" t="s">
        <v>1207</v>
      </c>
      <c r="F24" s="694"/>
      <c r="G24" s="695"/>
      <c r="H24" s="680" t="s">
        <v>292</v>
      </c>
      <c r="I24" s="680"/>
      <c r="J24" s="693" t="s">
        <v>920</v>
      </c>
      <c r="K24" s="694"/>
      <c r="L24" s="695"/>
      <c r="M24" s="680" t="s">
        <v>291</v>
      </c>
      <c r="N24" s="680"/>
      <c r="O24" s="680"/>
      <c r="P24" s="693" t="s">
        <v>974</v>
      </c>
      <c r="Q24" s="694"/>
      <c r="R24" s="695"/>
      <c r="S24" s="680" t="s">
        <v>292</v>
      </c>
      <c r="T24" s="680"/>
      <c r="U24" s="681" t="s">
        <v>920</v>
      </c>
      <c r="V24" s="681"/>
      <c r="W24" s="681"/>
    </row>
    <row r="25" spans="2:24" s="25" customFormat="1" ht="25.5" customHeight="1" x14ac:dyDescent="0.15">
      <c r="B25" s="682" t="s">
        <v>293</v>
      </c>
      <c r="C25" s="682"/>
      <c r="D25" s="682"/>
      <c r="E25" s="683" t="s">
        <v>921</v>
      </c>
      <c r="F25" s="683"/>
      <c r="G25" s="683"/>
      <c r="H25" s="684" t="s">
        <v>294</v>
      </c>
      <c r="I25" s="685"/>
      <c r="J25" s="686"/>
      <c r="K25" s="687"/>
      <c r="L25" s="688"/>
      <c r="M25" s="684" t="s">
        <v>293</v>
      </c>
      <c r="N25" s="685"/>
      <c r="O25" s="689"/>
      <c r="P25" s="690" t="s">
        <v>921</v>
      </c>
      <c r="Q25" s="683"/>
      <c r="R25" s="683"/>
      <c r="S25" s="691" t="s">
        <v>294</v>
      </c>
      <c r="T25" s="692"/>
      <c r="U25" s="686"/>
      <c r="V25" s="687"/>
      <c r="W25" s="688"/>
    </row>
    <row r="26" spans="2:24" s="25" customFormat="1" ht="39.75" customHeight="1" x14ac:dyDescent="0.15">
      <c r="B26" s="673" t="s">
        <v>295</v>
      </c>
      <c r="C26" s="673"/>
      <c r="D26" s="673"/>
      <c r="E26" s="674" t="s">
        <v>972</v>
      </c>
      <c r="F26" s="675"/>
      <c r="G26" s="675"/>
      <c r="H26" s="675"/>
      <c r="I26" s="675"/>
      <c r="J26" s="675"/>
      <c r="K26" s="675"/>
      <c r="L26" s="676"/>
      <c r="M26" s="673" t="s">
        <v>295</v>
      </c>
      <c r="N26" s="673"/>
      <c r="O26" s="673"/>
      <c r="P26" s="674" t="s">
        <v>975</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31D08713-B0ED-4234-9EA2-3E67574BF661}"/>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D3E173C-2360-4ECE-9BFF-6B81F04570D9}">
          <x14:formula1>
            <xm:f>'(参考)リスト'!$C$16:$C$47</xm:f>
          </x14:formula1>
          <xm:sqref>E8 P8 P19 E19</xm:sqref>
        </x14:dataValidation>
        <x14:dataValidation type="list" allowBlank="1" showInputMessage="1" showErrorMessage="1" xr:uid="{91F0B612-0E3F-40F5-85EC-67757A5FCA0D}">
          <x14:formula1>
            <xm:f>'(参考)リスト'!$B$16:$B$21</xm:f>
          </x14:formula1>
          <xm:sqref>E7 E18 P7 P18</xm:sqref>
        </x14:dataValidation>
        <x14:dataValidation type="list" allowBlank="1" showInputMessage="1" showErrorMessage="1" xr:uid="{84963CC7-65B5-4F2A-A9E0-E6460569A0DC}">
          <x14:formula1>
            <xm:f>'(参考)リスト'!$E$16:$E$27</xm:f>
          </x14:formula1>
          <xm:sqref>E9 E20 P9 P20</xm:sqref>
        </x14:dataValidation>
        <x14:dataValidation type="list" allowBlank="1" showInputMessage="1" showErrorMessage="1" xr:uid="{9C2EA158-D6C2-40BE-ABFE-8CA0D4BE9E94}">
          <x14:formula1>
            <xm:f>'(参考)リスト'!$D$16:$D$18</xm:f>
          </x14:formula1>
          <xm:sqref>E10 E21 P10 P21</xm:sqref>
        </x14:dataValidation>
        <x14:dataValidation type="list" allowBlank="1" showInputMessage="1" showErrorMessage="1" xr:uid="{B82E80D7-77CD-4E4E-A7F4-4E4229A012CD}">
          <x14:formula1>
            <xm:f>'(参考)リスト'!$F$16:$F$21</xm:f>
          </x14:formula1>
          <xm:sqref>E11:E12 E22:E23 P11:P12 P22:P23</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07EC4-2824-47AE-BE2A-E860D540EA5C}">
  <sheetPr codeName="Sheet56">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973</v>
      </c>
      <c r="F5" s="700"/>
      <c r="G5" s="701"/>
      <c r="H5" s="701"/>
      <c r="I5" s="701"/>
      <c r="J5" s="701"/>
      <c r="K5" s="701"/>
      <c r="L5" s="702"/>
      <c r="M5" s="696" t="s">
        <v>285</v>
      </c>
      <c r="N5" s="712" t="s">
        <v>286</v>
      </c>
      <c r="O5" s="713"/>
      <c r="P5" s="236" t="s">
        <v>973</v>
      </c>
      <c r="Q5" s="703"/>
      <c r="R5" s="704"/>
      <c r="S5" s="704"/>
      <c r="T5" s="704"/>
      <c r="U5" s="704"/>
      <c r="V5" s="704"/>
      <c r="W5" s="705"/>
    </row>
    <row r="6" spans="2:23" s="25" customFormat="1" ht="25.5" customHeight="1" x14ac:dyDescent="0.15">
      <c r="B6" s="698"/>
      <c r="C6" s="712" t="s">
        <v>287</v>
      </c>
      <c r="D6" s="713"/>
      <c r="E6" s="237">
        <v>2</v>
      </c>
      <c r="F6" s="703"/>
      <c r="G6" s="704"/>
      <c r="H6" s="704"/>
      <c r="I6" s="704"/>
      <c r="J6" s="704"/>
      <c r="K6" s="704"/>
      <c r="L6" s="705"/>
      <c r="M6" s="698"/>
      <c r="N6" s="712" t="s">
        <v>287</v>
      </c>
      <c r="O6" s="713"/>
      <c r="P6" s="237">
        <v>3</v>
      </c>
      <c r="Q6" s="703"/>
      <c r="R6" s="704"/>
      <c r="S6" s="704"/>
      <c r="T6" s="704"/>
      <c r="U6" s="704"/>
      <c r="V6" s="704"/>
      <c r="W6" s="705"/>
    </row>
    <row r="7" spans="2:23" s="25" customFormat="1" ht="25.5" customHeight="1" x14ac:dyDescent="0.15">
      <c r="B7" s="696" t="s">
        <v>288</v>
      </c>
      <c r="C7" s="712" t="s">
        <v>236</v>
      </c>
      <c r="D7" s="713"/>
      <c r="E7" s="237" t="s">
        <v>916</v>
      </c>
      <c r="F7" s="703"/>
      <c r="G7" s="704"/>
      <c r="H7" s="704"/>
      <c r="I7" s="704"/>
      <c r="J7" s="704"/>
      <c r="K7" s="704"/>
      <c r="L7" s="705"/>
      <c r="M7" s="696" t="s">
        <v>288</v>
      </c>
      <c r="N7" s="712" t="s">
        <v>236</v>
      </c>
      <c r="O7" s="713"/>
      <c r="P7" s="237" t="s">
        <v>916</v>
      </c>
      <c r="Q7" s="703"/>
      <c r="R7" s="704"/>
      <c r="S7" s="704"/>
      <c r="T7" s="704"/>
      <c r="U7" s="704"/>
      <c r="V7" s="704"/>
      <c r="W7" s="705"/>
    </row>
    <row r="8" spans="2:23" s="25" customFormat="1" ht="25.5" customHeight="1" x14ac:dyDescent="0.15">
      <c r="B8" s="697"/>
      <c r="C8" s="712" t="s">
        <v>237</v>
      </c>
      <c r="D8" s="713"/>
      <c r="E8" s="236" t="s">
        <v>930</v>
      </c>
      <c r="F8" s="703"/>
      <c r="G8" s="704"/>
      <c r="H8" s="704"/>
      <c r="I8" s="704"/>
      <c r="J8" s="704"/>
      <c r="K8" s="704"/>
      <c r="L8" s="705"/>
      <c r="M8" s="697"/>
      <c r="N8" s="712" t="s">
        <v>237</v>
      </c>
      <c r="O8" s="713"/>
      <c r="P8" s="236" t="s">
        <v>930</v>
      </c>
      <c r="Q8" s="703"/>
      <c r="R8" s="704"/>
      <c r="S8" s="704"/>
      <c r="T8" s="704"/>
      <c r="U8" s="704"/>
      <c r="V8" s="704"/>
      <c r="W8" s="705"/>
    </row>
    <row r="9" spans="2:23" s="25" customFormat="1" ht="25.5" customHeight="1" x14ac:dyDescent="0.15">
      <c r="B9" s="714" t="s">
        <v>239</v>
      </c>
      <c r="C9" s="715"/>
      <c r="D9" s="716"/>
      <c r="E9" s="236" t="s">
        <v>918</v>
      </c>
      <c r="F9" s="703"/>
      <c r="G9" s="704"/>
      <c r="H9" s="704"/>
      <c r="I9" s="704"/>
      <c r="J9" s="704"/>
      <c r="K9" s="704"/>
      <c r="L9" s="705"/>
      <c r="M9" s="714" t="s">
        <v>239</v>
      </c>
      <c r="N9" s="715"/>
      <c r="O9" s="716"/>
      <c r="P9" s="236" t="s">
        <v>918</v>
      </c>
      <c r="Q9" s="703"/>
      <c r="R9" s="704"/>
      <c r="S9" s="704"/>
      <c r="T9" s="704"/>
      <c r="U9" s="704"/>
      <c r="V9" s="704"/>
      <c r="W9" s="705"/>
    </row>
    <row r="10" spans="2:23" s="25" customFormat="1" ht="25.5" customHeight="1" x14ac:dyDescent="0.15">
      <c r="B10" s="696" t="s">
        <v>289</v>
      </c>
      <c r="C10" s="714" t="s">
        <v>290</v>
      </c>
      <c r="D10" s="716"/>
      <c r="E10" s="237" t="s">
        <v>918</v>
      </c>
      <c r="F10" s="703"/>
      <c r="G10" s="704"/>
      <c r="H10" s="704"/>
      <c r="I10" s="704"/>
      <c r="J10" s="704"/>
      <c r="K10" s="704"/>
      <c r="L10" s="705"/>
      <c r="M10" s="696" t="s">
        <v>289</v>
      </c>
      <c r="N10" s="714" t="s">
        <v>290</v>
      </c>
      <c r="O10" s="716"/>
      <c r="P10" s="237" t="s">
        <v>918</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1190</v>
      </c>
      <c r="F13" s="694"/>
      <c r="G13" s="695"/>
      <c r="H13" s="680" t="s">
        <v>292</v>
      </c>
      <c r="I13" s="680"/>
      <c r="J13" s="681" t="s">
        <v>920</v>
      </c>
      <c r="K13" s="681"/>
      <c r="L13" s="681"/>
      <c r="M13" s="680" t="s">
        <v>291</v>
      </c>
      <c r="N13" s="680"/>
      <c r="O13" s="680"/>
      <c r="P13" s="693" t="s">
        <v>1208</v>
      </c>
      <c r="Q13" s="694"/>
      <c r="R13" s="695"/>
      <c r="S13" s="680" t="s">
        <v>292</v>
      </c>
      <c r="T13" s="680"/>
      <c r="U13" s="681" t="s">
        <v>920</v>
      </c>
      <c r="V13" s="681"/>
      <c r="W13" s="681"/>
    </row>
    <row r="14" spans="2:23" s="25" customFormat="1" ht="25.5" customHeight="1" x14ac:dyDescent="0.15">
      <c r="B14" s="682" t="s">
        <v>293</v>
      </c>
      <c r="C14" s="682"/>
      <c r="D14" s="682"/>
      <c r="E14" s="556" t="s">
        <v>921</v>
      </c>
      <c r="F14" s="556"/>
      <c r="G14" s="556"/>
      <c r="H14" s="684" t="s">
        <v>294</v>
      </c>
      <c r="I14" s="685"/>
      <c r="J14" s="709"/>
      <c r="K14" s="710"/>
      <c r="L14" s="711"/>
      <c r="M14" s="684" t="s">
        <v>293</v>
      </c>
      <c r="N14" s="685"/>
      <c r="O14" s="689"/>
      <c r="P14" s="690" t="s">
        <v>921</v>
      </c>
      <c r="Q14" s="683"/>
      <c r="R14" s="683"/>
      <c r="S14" s="691" t="s">
        <v>294</v>
      </c>
      <c r="T14" s="692"/>
      <c r="U14" s="686"/>
      <c r="V14" s="687"/>
      <c r="W14" s="688"/>
    </row>
    <row r="15" spans="2:23" s="25" customFormat="1" ht="39.75" customHeight="1" x14ac:dyDescent="0.15">
      <c r="B15" s="673" t="s">
        <v>295</v>
      </c>
      <c r="C15" s="673"/>
      <c r="D15" s="673"/>
      <c r="E15" s="674" t="s">
        <v>976</v>
      </c>
      <c r="F15" s="675"/>
      <c r="G15" s="675"/>
      <c r="H15" s="675"/>
      <c r="I15" s="675"/>
      <c r="J15" s="675"/>
      <c r="K15" s="675"/>
      <c r="L15" s="676"/>
      <c r="M15" s="673" t="s">
        <v>295</v>
      </c>
      <c r="N15" s="673"/>
      <c r="O15" s="673"/>
      <c r="P15" s="674" t="s">
        <v>977</v>
      </c>
      <c r="Q15" s="675"/>
      <c r="R15" s="675"/>
      <c r="S15" s="675"/>
      <c r="T15" s="675"/>
      <c r="U15" s="675"/>
      <c r="V15" s="675"/>
      <c r="W15" s="676"/>
    </row>
    <row r="16" spans="2:23" s="25" customFormat="1" ht="25.5" customHeight="1" x14ac:dyDescent="0.15">
      <c r="B16" s="699" t="s">
        <v>285</v>
      </c>
      <c r="C16" s="699" t="s">
        <v>286</v>
      </c>
      <c r="D16" s="699"/>
      <c r="E16" s="236" t="s">
        <v>973</v>
      </c>
      <c r="F16" s="700"/>
      <c r="G16" s="701"/>
      <c r="H16" s="701"/>
      <c r="I16" s="701"/>
      <c r="J16" s="701"/>
      <c r="K16" s="701"/>
      <c r="L16" s="702"/>
      <c r="M16" s="699" t="s">
        <v>285</v>
      </c>
      <c r="N16" s="699" t="s">
        <v>286</v>
      </c>
      <c r="O16" s="699"/>
      <c r="P16" s="236" t="s">
        <v>973</v>
      </c>
      <c r="Q16" s="703"/>
      <c r="R16" s="704"/>
      <c r="S16" s="704"/>
      <c r="T16" s="704"/>
      <c r="U16" s="704"/>
      <c r="V16" s="704"/>
      <c r="W16" s="705"/>
    </row>
    <row r="17" spans="2:24" s="25" customFormat="1" ht="25.5" customHeight="1" x14ac:dyDescent="0.15">
      <c r="B17" s="699"/>
      <c r="C17" s="699" t="s">
        <v>287</v>
      </c>
      <c r="D17" s="699"/>
      <c r="E17" s="237">
        <v>4</v>
      </c>
      <c r="F17" s="703"/>
      <c r="G17" s="704"/>
      <c r="H17" s="704"/>
      <c r="I17" s="704"/>
      <c r="J17" s="704"/>
      <c r="K17" s="704"/>
      <c r="L17" s="705"/>
      <c r="M17" s="699"/>
      <c r="N17" s="699" t="s">
        <v>287</v>
      </c>
      <c r="O17" s="699"/>
      <c r="P17" s="237">
        <v>5</v>
      </c>
      <c r="Q17" s="703"/>
      <c r="R17" s="704"/>
      <c r="S17" s="704"/>
      <c r="T17" s="704"/>
      <c r="U17" s="704"/>
      <c r="V17" s="704"/>
      <c r="W17" s="705"/>
    </row>
    <row r="18" spans="2:24" s="25" customFormat="1" ht="25.5" customHeight="1" x14ac:dyDescent="0.15">
      <c r="B18" s="699" t="s">
        <v>288</v>
      </c>
      <c r="C18" s="699" t="s">
        <v>236</v>
      </c>
      <c r="D18" s="699"/>
      <c r="E18" s="237" t="s">
        <v>916</v>
      </c>
      <c r="F18" s="703"/>
      <c r="G18" s="704"/>
      <c r="H18" s="704"/>
      <c r="I18" s="704"/>
      <c r="J18" s="704"/>
      <c r="K18" s="704"/>
      <c r="L18" s="705"/>
      <c r="M18" s="699" t="s">
        <v>288</v>
      </c>
      <c r="N18" s="699" t="s">
        <v>236</v>
      </c>
      <c r="O18" s="699"/>
      <c r="P18" s="237" t="s">
        <v>916</v>
      </c>
      <c r="Q18" s="703"/>
      <c r="R18" s="704"/>
      <c r="S18" s="704"/>
      <c r="T18" s="704"/>
      <c r="U18" s="704"/>
      <c r="V18" s="704"/>
      <c r="W18" s="705"/>
    </row>
    <row r="19" spans="2:24" s="25" customFormat="1" ht="25.5" customHeight="1" x14ac:dyDescent="0.15">
      <c r="B19" s="699"/>
      <c r="C19" s="699" t="s">
        <v>237</v>
      </c>
      <c r="D19" s="699"/>
      <c r="E19" s="236" t="s">
        <v>940</v>
      </c>
      <c r="F19" s="703"/>
      <c r="G19" s="704"/>
      <c r="H19" s="704"/>
      <c r="I19" s="704"/>
      <c r="J19" s="704"/>
      <c r="K19" s="704"/>
      <c r="L19" s="705"/>
      <c r="M19" s="699"/>
      <c r="N19" s="699" t="s">
        <v>237</v>
      </c>
      <c r="O19" s="699"/>
      <c r="P19" s="236" t="s">
        <v>925</v>
      </c>
      <c r="Q19" s="703"/>
      <c r="R19" s="704"/>
      <c r="S19" s="704"/>
      <c r="T19" s="704"/>
      <c r="U19" s="704"/>
      <c r="V19" s="704"/>
      <c r="W19" s="705"/>
    </row>
    <row r="20" spans="2:24" s="25" customFormat="1" ht="25.5" customHeight="1" x14ac:dyDescent="0.15">
      <c r="B20" s="673" t="s">
        <v>239</v>
      </c>
      <c r="C20" s="673"/>
      <c r="D20" s="673"/>
      <c r="E20" s="236" t="s">
        <v>918</v>
      </c>
      <c r="F20" s="703"/>
      <c r="G20" s="704"/>
      <c r="H20" s="704"/>
      <c r="I20" s="704"/>
      <c r="J20" s="704"/>
      <c r="K20" s="704"/>
      <c r="L20" s="705"/>
      <c r="M20" s="673" t="s">
        <v>239</v>
      </c>
      <c r="N20" s="673"/>
      <c r="O20" s="673"/>
      <c r="P20" s="236" t="s">
        <v>918</v>
      </c>
      <c r="Q20" s="703"/>
      <c r="R20" s="704"/>
      <c r="S20" s="704"/>
      <c r="T20" s="704"/>
      <c r="U20" s="704"/>
      <c r="V20" s="704"/>
      <c r="W20" s="705"/>
    </row>
    <row r="21" spans="2:24" s="25" customFormat="1" ht="25.5" customHeight="1" x14ac:dyDescent="0.15">
      <c r="B21" s="696" t="s">
        <v>289</v>
      </c>
      <c r="C21" s="673" t="s">
        <v>290</v>
      </c>
      <c r="D21" s="673"/>
      <c r="E21" s="237" t="s">
        <v>918</v>
      </c>
      <c r="F21" s="703"/>
      <c r="G21" s="704"/>
      <c r="H21" s="704"/>
      <c r="I21" s="704"/>
      <c r="J21" s="704"/>
      <c r="K21" s="704"/>
      <c r="L21" s="705"/>
      <c r="M21" s="696" t="s">
        <v>289</v>
      </c>
      <c r="N21" s="673" t="s">
        <v>290</v>
      </c>
      <c r="O21" s="673"/>
      <c r="P21" s="237" t="s">
        <v>918</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587</v>
      </c>
      <c r="F23" s="706"/>
      <c r="G23" s="707"/>
      <c r="H23" s="707"/>
      <c r="I23" s="707"/>
      <c r="J23" s="707"/>
      <c r="K23" s="707"/>
      <c r="L23" s="708"/>
      <c r="M23" s="698"/>
      <c r="N23" s="673" t="s">
        <v>249</v>
      </c>
      <c r="O23" s="673"/>
      <c r="P23" s="180" t="s">
        <v>587</v>
      </c>
      <c r="Q23" s="703"/>
      <c r="R23" s="704"/>
      <c r="S23" s="704"/>
      <c r="T23" s="704"/>
      <c r="U23" s="704"/>
      <c r="V23" s="704"/>
      <c r="W23" s="705"/>
    </row>
    <row r="24" spans="2:24" s="25" customFormat="1" ht="25.5" customHeight="1" x14ac:dyDescent="0.15">
      <c r="B24" s="680" t="s">
        <v>291</v>
      </c>
      <c r="C24" s="680"/>
      <c r="D24" s="680"/>
      <c r="E24" s="693" t="s">
        <v>1205</v>
      </c>
      <c r="F24" s="694"/>
      <c r="G24" s="695"/>
      <c r="H24" s="680" t="s">
        <v>292</v>
      </c>
      <c r="I24" s="680"/>
      <c r="J24" s="693" t="s">
        <v>920</v>
      </c>
      <c r="K24" s="694"/>
      <c r="L24" s="695"/>
      <c r="M24" s="680" t="s">
        <v>291</v>
      </c>
      <c r="N24" s="680"/>
      <c r="O24" s="680"/>
      <c r="P24" s="693" t="s">
        <v>979</v>
      </c>
      <c r="Q24" s="694"/>
      <c r="R24" s="695"/>
      <c r="S24" s="680" t="s">
        <v>292</v>
      </c>
      <c r="T24" s="680"/>
      <c r="U24" s="681" t="s">
        <v>920</v>
      </c>
      <c r="V24" s="681"/>
      <c r="W24" s="681"/>
    </row>
    <row r="25" spans="2:24" s="25" customFormat="1" ht="25.5" customHeight="1" x14ac:dyDescent="0.15">
      <c r="B25" s="682" t="s">
        <v>293</v>
      </c>
      <c r="C25" s="682"/>
      <c r="D25" s="682"/>
      <c r="E25" s="683" t="s">
        <v>921</v>
      </c>
      <c r="F25" s="683"/>
      <c r="G25" s="683"/>
      <c r="H25" s="684" t="s">
        <v>294</v>
      </c>
      <c r="I25" s="685"/>
      <c r="J25" s="686"/>
      <c r="K25" s="687"/>
      <c r="L25" s="688"/>
      <c r="M25" s="684" t="s">
        <v>293</v>
      </c>
      <c r="N25" s="685"/>
      <c r="O25" s="689"/>
      <c r="P25" s="690" t="s">
        <v>921</v>
      </c>
      <c r="Q25" s="683"/>
      <c r="R25" s="683"/>
      <c r="S25" s="691" t="s">
        <v>294</v>
      </c>
      <c r="T25" s="692"/>
      <c r="U25" s="686"/>
      <c r="V25" s="687"/>
      <c r="W25" s="688"/>
    </row>
    <row r="26" spans="2:24" s="25" customFormat="1" ht="39.75" customHeight="1" x14ac:dyDescent="0.15">
      <c r="B26" s="673" t="s">
        <v>295</v>
      </c>
      <c r="C26" s="673"/>
      <c r="D26" s="673"/>
      <c r="E26" s="674" t="s">
        <v>978</v>
      </c>
      <c r="F26" s="675"/>
      <c r="G26" s="675"/>
      <c r="H26" s="675"/>
      <c r="I26" s="675"/>
      <c r="J26" s="675"/>
      <c r="K26" s="675"/>
      <c r="L26" s="676"/>
      <c r="M26" s="673" t="s">
        <v>295</v>
      </c>
      <c r="N26" s="673"/>
      <c r="O26" s="673"/>
      <c r="P26" s="674" t="s">
        <v>980</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615B3138-BC68-42B7-9662-2DF8F4505405}"/>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261E8AA-BC72-42DA-8D0B-F816A54F5D6C}">
          <x14:formula1>
            <xm:f>'(参考)リスト'!$C$16:$C$47</xm:f>
          </x14:formula1>
          <xm:sqref>E8 P8 P19 E19</xm:sqref>
        </x14:dataValidation>
        <x14:dataValidation type="list" allowBlank="1" showInputMessage="1" showErrorMessage="1" xr:uid="{26ECCCA0-CCA5-43A1-8790-521996ED8154}">
          <x14:formula1>
            <xm:f>'(参考)リスト'!$B$16:$B$21</xm:f>
          </x14:formula1>
          <xm:sqref>E7 E18 P7 P18</xm:sqref>
        </x14:dataValidation>
        <x14:dataValidation type="list" allowBlank="1" showInputMessage="1" showErrorMessage="1" xr:uid="{64EE6AB2-E183-4562-8C79-01BAEFADA923}">
          <x14:formula1>
            <xm:f>'(参考)リスト'!$E$16:$E$27</xm:f>
          </x14:formula1>
          <xm:sqref>E9 E20 P9 P20</xm:sqref>
        </x14:dataValidation>
        <x14:dataValidation type="list" allowBlank="1" showInputMessage="1" showErrorMessage="1" xr:uid="{45D78418-572D-4454-8295-FFA8006C534B}">
          <x14:formula1>
            <xm:f>'(参考)リスト'!$D$16:$D$18</xm:f>
          </x14:formula1>
          <xm:sqref>E10 E21 P10 P21</xm:sqref>
        </x14:dataValidation>
        <x14:dataValidation type="list" allowBlank="1" showInputMessage="1" showErrorMessage="1" xr:uid="{F5058CE2-FAE5-4BC2-A99B-E571355567DF}">
          <x14:formula1>
            <xm:f>'(参考)リスト'!$F$16:$F$21</xm:f>
          </x14:formula1>
          <xm:sqref>P11:P12 E11:E12 E22:E23 P22:P23</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B677F-D807-4480-9C65-B95555F4F783}">
  <sheetPr codeName="Sheet57">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973</v>
      </c>
      <c r="F5" s="700"/>
      <c r="G5" s="701"/>
      <c r="H5" s="701"/>
      <c r="I5" s="701"/>
      <c r="J5" s="701"/>
      <c r="K5" s="701"/>
      <c r="L5" s="702"/>
      <c r="M5" s="696" t="s">
        <v>285</v>
      </c>
      <c r="N5" s="712" t="s">
        <v>286</v>
      </c>
      <c r="O5" s="713"/>
      <c r="P5" s="236" t="s">
        <v>973</v>
      </c>
      <c r="Q5" s="703"/>
      <c r="R5" s="704"/>
      <c r="S5" s="704"/>
      <c r="T5" s="704"/>
      <c r="U5" s="704"/>
      <c r="V5" s="704"/>
      <c r="W5" s="705"/>
    </row>
    <row r="6" spans="2:23" s="25" customFormat="1" ht="25.5" customHeight="1" x14ac:dyDescent="0.15">
      <c r="B6" s="698"/>
      <c r="C6" s="712" t="s">
        <v>287</v>
      </c>
      <c r="D6" s="713"/>
      <c r="E6" s="237">
        <v>6</v>
      </c>
      <c r="F6" s="703"/>
      <c r="G6" s="704"/>
      <c r="H6" s="704"/>
      <c r="I6" s="704"/>
      <c r="J6" s="704"/>
      <c r="K6" s="704"/>
      <c r="L6" s="705"/>
      <c r="M6" s="698"/>
      <c r="N6" s="712" t="s">
        <v>287</v>
      </c>
      <c r="O6" s="713"/>
      <c r="P6" s="237">
        <v>7</v>
      </c>
      <c r="Q6" s="703"/>
      <c r="R6" s="704"/>
      <c r="S6" s="704"/>
      <c r="T6" s="704"/>
      <c r="U6" s="704"/>
      <c r="V6" s="704"/>
      <c r="W6" s="705"/>
    </row>
    <row r="7" spans="2:23" s="25" customFormat="1" ht="25.5" customHeight="1" x14ac:dyDescent="0.15">
      <c r="B7" s="696" t="s">
        <v>288</v>
      </c>
      <c r="C7" s="712" t="s">
        <v>236</v>
      </c>
      <c r="D7" s="713"/>
      <c r="E7" s="237" t="s">
        <v>916</v>
      </c>
      <c r="F7" s="703"/>
      <c r="G7" s="704"/>
      <c r="H7" s="704"/>
      <c r="I7" s="704"/>
      <c r="J7" s="704"/>
      <c r="K7" s="704"/>
      <c r="L7" s="705"/>
      <c r="M7" s="696" t="s">
        <v>288</v>
      </c>
      <c r="N7" s="712" t="s">
        <v>236</v>
      </c>
      <c r="O7" s="713"/>
      <c r="P7" s="237" t="s">
        <v>916</v>
      </c>
      <c r="Q7" s="703"/>
      <c r="R7" s="704"/>
      <c r="S7" s="704"/>
      <c r="T7" s="704"/>
      <c r="U7" s="704"/>
      <c r="V7" s="704"/>
      <c r="W7" s="705"/>
    </row>
    <row r="8" spans="2:23" s="25" customFormat="1" ht="25.5" customHeight="1" x14ac:dyDescent="0.15">
      <c r="B8" s="697"/>
      <c r="C8" s="712" t="s">
        <v>237</v>
      </c>
      <c r="D8" s="713"/>
      <c r="E8" s="236" t="s">
        <v>925</v>
      </c>
      <c r="F8" s="703"/>
      <c r="G8" s="704"/>
      <c r="H8" s="704"/>
      <c r="I8" s="704"/>
      <c r="J8" s="704"/>
      <c r="K8" s="704"/>
      <c r="L8" s="705"/>
      <c r="M8" s="697"/>
      <c r="N8" s="712" t="s">
        <v>237</v>
      </c>
      <c r="O8" s="713"/>
      <c r="P8" s="236" t="s">
        <v>940</v>
      </c>
      <c r="Q8" s="703"/>
      <c r="R8" s="704"/>
      <c r="S8" s="704"/>
      <c r="T8" s="704"/>
      <c r="U8" s="704"/>
      <c r="V8" s="704"/>
      <c r="W8" s="705"/>
    </row>
    <row r="9" spans="2:23" s="25" customFormat="1" ht="25.5" customHeight="1" x14ac:dyDescent="0.15">
      <c r="B9" s="714" t="s">
        <v>239</v>
      </c>
      <c r="C9" s="715"/>
      <c r="D9" s="716"/>
      <c r="E9" s="236" t="s">
        <v>918</v>
      </c>
      <c r="F9" s="703"/>
      <c r="G9" s="704"/>
      <c r="H9" s="704"/>
      <c r="I9" s="704"/>
      <c r="J9" s="704"/>
      <c r="K9" s="704"/>
      <c r="L9" s="705"/>
      <c r="M9" s="714" t="s">
        <v>239</v>
      </c>
      <c r="N9" s="715"/>
      <c r="O9" s="716"/>
      <c r="P9" s="236" t="s">
        <v>918</v>
      </c>
      <c r="Q9" s="703"/>
      <c r="R9" s="704"/>
      <c r="S9" s="704"/>
      <c r="T9" s="704"/>
      <c r="U9" s="704"/>
      <c r="V9" s="704"/>
      <c r="W9" s="705"/>
    </row>
    <row r="10" spans="2:23" s="25" customFormat="1" ht="25.5" customHeight="1" x14ac:dyDescent="0.15">
      <c r="B10" s="696" t="s">
        <v>289</v>
      </c>
      <c r="C10" s="714" t="s">
        <v>290</v>
      </c>
      <c r="D10" s="716"/>
      <c r="E10" s="237" t="s">
        <v>918</v>
      </c>
      <c r="F10" s="703"/>
      <c r="G10" s="704"/>
      <c r="H10" s="704"/>
      <c r="I10" s="704"/>
      <c r="J10" s="704"/>
      <c r="K10" s="704"/>
      <c r="L10" s="705"/>
      <c r="M10" s="696" t="s">
        <v>289</v>
      </c>
      <c r="N10" s="714" t="s">
        <v>290</v>
      </c>
      <c r="O10" s="716"/>
      <c r="P10" s="237" t="s">
        <v>918</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981</v>
      </c>
      <c r="F13" s="694"/>
      <c r="G13" s="695"/>
      <c r="H13" s="680" t="s">
        <v>292</v>
      </c>
      <c r="I13" s="680"/>
      <c r="J13" s="681" t="s">
        <v>920</v>
      </c>
      <c r="K13" s="681"/>
      <c r="L13" s="681"/>
      <c r="M13" s="680" t="s">
        <v>291</v>
      </c>
      <c r="N13" s="680"/>
      <c r="O13" s="680"/>
      <c r="P13" s="693" t="s">
        <v>1209</v>
      </c>
      <c r="Q13" s="694"/>
      <c r="R13" s="695"/>
      <c r="S13" s="680" t="s">
        <v>292</v>
      </c>
      <c r="T13" s="680"/>
      <c r="U13" s="681" t="s">
        <v>920</v>
      </c>
      <c r="V13" s="681"/>
      <c r="W13" s="681"/>
    </row>
    <row r="14" spans="2:23" s="25" customFormat="1" ht="25.5" customHeight="1" x14ac:dyDescent="0.15">
      <c r="B14" s="682" t="s">
        <v>293</v>
      </c>
      <c r="C14" s="682"/>
      <c r="D14" s="682"/>
      <c r="E14" s="556" t="s">
        <v>921</v>
      </c>
      <c r="F14" s="556"/>
      <c r="G14" s="556"/>
      <c r="H14" s="684" t="s">
        <v>294</v>
      </c>
      <c r="I14" s="685"/>
      <c r="J14" s="709"/>
      <c r="K14" s="710"/>
      <c r="L14" s="711"/>
      <c r="M14" s="684" t="s">
        <v>293</v>
      </c>
      <c r="N14" s="685"/>
      <c r="O14" s="689"/>
      <c r="P14" s="690" t="s">
        <v>921</v>
      </c>
      <c r="Q14" s="683"/>
      <c r="R14" s="683"/>
      <c r="S14" s="691" t="s">
        <v>294</v>
      </c>
      <c r="T14" s="692"/>
      <c r="U14" s="686"/>
      <c r="V14" s="687"/>
      <c r="W14" s="688"/>
    </row>
    <row r="15" spans="2:23" s="25" customFormat="1" ht="39.75" customHeight="1" x14ac:dyDescent="0.15">
      <c r="B15" s="673" t="s">
        <v>295</v>
      </c>
      <c r="C15" s="673"/>
      <c r="D15" s="673"/>
      <c r="E15" s="674" t="s">
        <v>982</v>
      </c>
      <c r="F15" s="675"/>
      <c r="G15" s="675"/>
      <c r="H15" s="675"/>
      <c r="I15" s="675"/>
      <c r="J15" s="675"/>
      <c r="K15" s="675"/>
      <c r="L15" s="676"/>
      <c r="M15" s="673" t="s">
        <v>295</v>
      </c>
      <c r="N15" s="673"/>
      <c r="O15" s="673"/>
      <c r="P15" s="674" t="s">
        <v>983</v>
      </c>
      <c r="Q15" s="675"/>
      <c r="R15" s="675"/>
      <c r="S15" s="675"/>
      <c r="T15" s="675"/>
      <c r="U15" s="675"/>
      <c r="V15" s="675"/>
      <c r="W15" s="676"/>
    </row>
    <row r="16" spans="2:23" s="25" customFormat="1" ht="25.5" customHeight="1" x14ac:dyDescent="0.15">
      <c r="B16" s="699" t="s">
        <v>285</v>
      </c>
      <c r="C16" s="699" t="s">
        <v>286</v>
      </c>
      <c r="D16" s="699"/>
      <c r="E16" s="236" t="s">
        <v>984</v>
      </c>
      <c r="F16" s="700"/>
      <c r="G16" s="701"/>
      <c r="H16" s="701"/>
      <c r="I16" s="701"/>
      <c r="J16" s="701"/>
      <c r="K16" s="701"/>
      <c r="L16" s="702"/>
      <c r="M16" s="699" t="s">
        <v>285</v>
      </c>
      <c r="N16" s="699" t="s">
        <v>286</v>
      </c>
      <c r="O16" s="699"/>
      <c r="P16" s="236" t="s">
        <v>984</v>
      </c>
      <c r="Q16" s="703"/>
      <c r="R16" s="704"/>
      <c r="S16" s="704"/>
      <c r="T16" s="704"/>
      <c r="U16" s="704"/>
      <c r="V16" s="704"/>
      <c r="W16" s="705"/>
    </row>
    <row r="17" spans="2:24" s="25" customFormat="1" ht="25.5" customHeight="1" x14ac:dyDescent="0.15">
      <c r="B17" s="699"/>
      <c r="C17" s="699" t="s">
        <v>287</v>
      </c>
      <c r="D17" s="699"/>
      <c r="E17" s="237">
        <v>1</v>
      </c>
      <c r="F17" s="703"/>
      <c r="G17" s="704"/>
      <c r="H17" s="704"/>
      <c r="I17" s="704"/>
      <c r="J17" s="704"/>
      <c r="K17" s="704"/>
      <c r="L17" s="705"/>
      <c r="M17" s="699"/>
      <c r="N17" s="699" t="s">
        <v>287</v>
      </c>
      <c r="O17" s="699"/>
      <c r="P17" s="237">
        <v>2</v>
      </c>
      <c r="Q17" s="703"/>
      <c r="R17" s="704"/>
      <c r="S17" s="704"/>
      <c r="T17" s="704"/>
      <c r="U17" s="704"/>
      <c r="V17" s="704"/>
      <c r="W17" s="705"/>
    </row>
    <row r="18" spans="2:24" s="25" customFormat="1" ht="25.5" customHeight="1" x14ac:dyDescent="0.15">
      <c r="B18" s="699" t="s">
        <v>288</v>
      </c>
      <c r="C18" s="699" t="s">
        <v>236</v>
      </c>
      <c r="D18" s="699"/>
      <c r="E18" s="237" t="s">
        <v>916</v>
      </c>
      <c r="F18" s="703"/>
      <c r="G18" s="704"/>
      <c r="H18" s="704"/>
      <c r="I18" s="704"/>
      <c r="J18" s="704"/>
      <c r="K18" s="704"/>
      <c r="L18" s="705"/>
      <c r="M18" s="699" t="s">
        <v>288</v>
      </c>
      <c r="N18" s="699" t="s">
        <v>236</v>
      </c>
      <c r="O18" s="699"/>
      <c r="P18" s="237" t="s">
        <v>916</v>
      </c>
      <c r="Q18" s="703"/>
      <c r="R18" s="704"/>
      <c r="S18" s="704"/>
      <c r="T18" s="704"/>
      <c r="U18" s="704"/>
      <c r="V18" s="704"/>
      <c r="W18" s="705"/>
    </row>
    <row r="19" spans="2:24" s="25" customFormat="1" ht="25.5" customHeight="1" x14ac:dyDescent="0.15">
      <c r="B19" s="699"/>
      <c r="C19" s="699" t="s">
        <v>237</v>
      </c>
      <c r="D19" s="699"/>
      <c r="E19" s="236" t="s">
        <v>930</v>
      </c>
      <c r="F19" s="703"/>
      <c r="G19" s="704"/>
      <c r="H19" s="704"/>
      <c r="I19" s="704"/>
      <c r="J19" s="704"/>
      <c r="K19" s="704"/>
      <c r="L19" s="705"/>
      <c r="M19" s="699"/>
      <c r="N19" s="699" t="s">
        <v>237</v>
      </c>
      <c r="O19" s="699"/>
      <c r="P19" s="236" t="s">
        <v>930</v>
      </c>
      <c r="Q19" s="703"/>
      <c r="R19" s="704"/>
      <c r="S19" s="704"/>
      <c r="T19" s="704"/>
      <c r="U19" s="704"/>
      <c r="V19" s="704"/>
      <c r="W19" s="705"/>
    </row>
    <row r="20" spans="2:24" s="25" customFormat="1" ht="25.5" customHeight="1" x14ac:dyDescent="0.15">
      <c r="B20" s="673" t="s">
        <v>239</v>
      </c>
      <c r="C20" s="673"/>
      <c r="D20" s="673"/>
      <c r="E20" s="236" t="s">
        <v>918</v>
      </c>
      <c r="F20" s="703"/>
      <c r="G20" s="704"/>
      <c r="H20" s="704"/>
      <c r="I20" s="704"/>
      <c r="J20" s="704"/>
      <c r="K20" s="704"/>
      <c r="L20" s="705"/>
      <c r="M20" s="673" t="s">
        <v>239</v>
      </c>
      <c r="N20" s="673"/>
      <c r="O20" s="673"/>
      <c r="P20" s="236" t="s">
        <v>918</v>
      </c>
      <c r="Q20" s="703"/>
      <c r="R20" s="704"/>
      <c r="S20" s="704"/>
      <c r="T20" s="704"/>
      <c r="U20" s="704"/>
      <c r="V20" s="704"/>
      <c r="W20" s="705"/>
    </row>
    <row r="21" spans="2:24" s="25" customFormat="1" ht="25.5" customHeight="1" x14ac:dyDescent="0.15">
      <c r="B21" s="696" t="s">
        <v>289</v>
      </c>
      <c r="C21" s="673" t="s">
        <v>290</v>
      </c>
      <c r="D21" s="673"/>
      <c r="E21" s="237" t="s">
        <v>918</v>
      </c>
      <c r="F21" s="703"/>
      <c r="G21" s="704"/>
      <c r="H21" s="704"/>
      <c r="I21" s="704"/>
      <c r="J21" s="704"/>
      <c r="K21" s="704"/>
      <c r="L21" s="705"/>
      <c r="M21" s="696" t="s">
        <v>289</v>
      </c>
      <c r="N21" s="673" t="s">
        <v>290</v>
      </c>
      <c r="O21" s="673"/>
      <c r="P21" s="237" t="s">
        <v>918</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587</v>
      </c>
      <c r="F23" s="706"/>
      <c r="G23" s="707"/>
      <c r="H23" s="707"/>
      <c r="I23" s="707"/>
      <c r="J23" s="707"/>
      <c r="K23" s="707"/>
      <c r="L23" s="708"/>
      <c r="M23" s="698"/>
      <c r="N23" s="673" t="s">
        <v>249</v>
      </c>
      <c r="O23" s="673"/>
      <c r="P23" s="180" t="s">
        <v>587</v>
      </c>
      <c r="Q23" s="703"/>
      <c r="R23" s="704"/>
      <c r="S23" s="704"/>
      <c r="T23" s="704"/>
      <c r="U23" s="704"/>
      <c r="V23" s="704"/>
      <c r="W23" s="705"/>
    </row>
    <row r="24" spans="2:24" s="25" customFormat="1" ht="25.5" customHeight="1" x14ac:dyDescent="0.15">
      <c r="B24" s="680" t="s">
        <v>291</v>
      </c>
      <c r="C24" s="680"/>
      <c r="D24" s="680"/>
      <c r="E24" s="693" t="s">
        <v>1210</v>
      </c>
      <c r="F24" s="694"/>
      <c r="G24" s="695"/>
      <c r="H24" s="680" t="s">
        <v>292</v>
      </c>
      <c r="I24" s="680"/>
      <c r="J24" s="693" t="s">
        <v>920</v>
      </c>
      <c r="K24" s="694"/>
      <c r="L24" s="695"/>
      <c r="M24" s="680" t="s">
        <v>291</v>
      </c>
      <c r="N24" s="680"/>
      <c r="O24" s="680"/>
      <c r="P24" s="693" t="s">
        <v>986</v>
      </c>
      <c r="Q24" s="694"/>
      <c r="R24" s="695"/>
      <c r="S24" s="680" t="s">
        <v>292</v>
      </c>
      <c r="T24" s="680"/>
      <c r="U24" s="681" t="s">
        <v>920</v>
      </c>
      <c r="V24" s="681"/>
      <c r="W24" s="681"/>
    </row>
    <row r="25" spans="2:24" s="25" customFormat="1" ht="25.5" customHeight="1" x14ac:dyDescent="0.15">
      <c r="B25" s="682" t="s">
        <v>293</v>
      </c>
      <c r="C25" s="682"/>
      <c r="D25" s="682"/>
      <c r="E25" s="683" t="s">
        <v>921</v>
      </c>
      <c r="F25" s="683"/>
      <c r="G25" s="683"/>
      <c r="H25" s="684" t="s">
        <v>294</v>
      </c>
      <c r="I25" s="685"/>
      <c r="J25" s="686"/>
      <c r="K25" s="687"/>
      <c r="L25" s="688"/>
      <c r="M25" s="684" t="s">
        <v>293</v>
      </c>
      <c r="N25" s="685"/>
      <c r="O25" s="689"/>
      <c r="P25" s="690" t="s">
        <v>921</v>
      </c>
      <c r="Q25" s="683"/>
      <c r="R25" s="683"/>
      <c r="S25" s="691" t="s">
        <v>294</v>
      </c>
      <c r="T25" s="692"/>
      <c r="U25" s="686"/>
      <c r="V25" s="687"/>
      <c r="W25" s="688"/>
    </row>
    <row r="26" spans="2:24" s="25" customFormat="1" ht="39.75" customHeight="1" x14ac:dyDescent="0.15">
      <c r="B26" s="673" t="s">
        <v>295</v>
      </c>
      <c r="C26" s="673"/>
      <c r="D26" s="673"/>
      <c r="E26" s="674" t="s">
        <v>985</v>
      </c>
      <c r="F26" s="675"/>
      <c r="G26" s="675"/>
      <c r="H26" s="675"/>
      <c r="I26" s="675"/>
      <c r="J26" s="675"/>
      <c r="K26" s="675"/>
      <c r="L26" s="676"/>
      <c r="M26" s="673" t="s">
        <v>295</v>
      </c>
      <c r="N26" s="673"/>
      <c r="O26" s="673"/>
      <c r="P26" s="674" t="s">
        <v>987</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847F48CC-FCE3-4DC4-9B3A-EFE5D7A74A04}"/>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DCB361D-FF9E-47F8-8BBF-FBD6CF7AF04C}">
          <x14:formula1>
            <xm:f>'(参考)リスト'!$C$16:$C$47</xm:f>
          </x14:formula1>
          <xm:sqref>E8 P8 P19 E19</xm:sqref>
        </x14:dataValidation>
        <x14:dataValidation type="list" allowBlank="1" showInputMessage="1" showErrorMessage="1" xr:uid="{3FD4AF22-CFBD-4F51-AE86-7B9166B474C1}">
          <x14:formula1>
            <xm:f>'(参考)リスト'!$B$16:$B$21</xm:f>
          </x14:formula1>
          <xm:sqref>E7 E18 P7 P18</xm:sqref>
        </x14:dataValidation>
        <x14:dataValidation type="list" allowBlank="1" showInputMessage="1" showErrorMessage="1" xr:uid="{359470DD-1A1F-4427-85B5-81422402864D}">
          <x14:formula1>
            <xm:f>'(参考)リスト'!$E$16:$E$27</xm:f>
          </x14:formula1>
          <xm:sqref>E9 E20 P9 P20</xm:sqref>
        </x14:dataValidation>
        <x14:dataValidation type="list" allowBlank="1" showInputMessage="1" showErrorMessage="1" xr:uid="{5B246C6B-838A-4DC5-A81E-374E3ABCA671}">
          <x14:formula1>
            <xm:f>'(参考)リスト'!$D$16:$D$18</xm:f>
          </x14:formula1>
          <xm:sqref>E10 E21 P10 P21</xm:sqref>
        </x14:dataValidation>
        <x14:dataValidation type="list" allowBlank="1" showInputMessage="1" showErrorMessage="1" xr:uid="{9EA51ED7-162D-47A3-BAAE-36110753F8F4}">
          <x14:formula1>
            <xm:f>'(参考)リスト'!$F$16:$F$21</xm:f>
          </x14:formula1>
          <xm:sqref>P11:P12 E11:E12 E22:E23 P22:P23</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814F2-5012-4505-BA22-15A059F4B0D1}">
  <sheetPr codeName="Sheet58">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984</v>
      </c>
      <c r="F5" s="700"/>
      <c r="G5" s="701"/>
      <c r="H5" s="701"/>
      <c r="I5" s="701"/>
      <c r="J5" s="701"/>
      <c r="K5" s="701"/>
      <c r="L5" s="702"/>
      <c r="M5" s="696" t="s">
        <v>285</v>
      </c>
      <c r="N5" s="712" t="s">
        <v>286</v>
      </c>
      <c r="O5" s="713"/>
      <c r="P5" s="236" t="s">
        <v>984</v>
      </c>
      <c r="Q5" s="703"/>
      <c r="R5" s="704"/>
      <c r="S5" s="704"/>
      <c r="T5" s="704"/>
      <c r="U5" s="704"/>
      <c r="V5" s="704"/>
      <c r="W5" s="705"/>
    </row>
    <row r="6" spans="2:23" s="25" customFormat="1" ht="25.5" customHeight="1" x14ac:dyDescent="0.15">
      <c r="B6" s="698"/>
      <c r="C6" s="712" t="s">
        <v>287</v>
      </c>
      <c r="D6" s="713"/>
      <c r="E6" s="237">
        <v>3</v>
      </c>
      <c r="F6" s="703"/>
      <c r="G6" s="704"/>
      <c r="H6" s="704"/>
      <c r="I6" s="704"/>
      <c r="J6" s="704"/>
      <c r="K6" s="704"/>
      <c r="L6" s="705"/>
      <c r="M6" s="698"/>
      <c r="N6" s="712" t="s">
        <v>287</v>
      </c>
      <c r="O6" s="713"/>
      <c r="P6" s="237">
        <v>4</v>
      </c>
      <c r="Q6" s="703"/>
      <c r="R6" s="704"/>
      <c r="S6" s="704"/>
      <c r="T6" s="704"/>
      <c r="U6" s="704"/>
      <c r="V6" s="704"/>
      <c r="W6" s="705"/>
    </row>
    <row r="7" spans="2:23" s="25" customFormat="1" ht="25.5" customHeight="1" x14ac:dyDescent="0.15">
      <c r="B7" s="696" t="s">
        <v>288</v>
      </c>
      <c r="C7" s="712" t="s">
        <v>236</v>
      </c>
      <c r="D7" s="713"/>
      <c r="E7" s="237" t="s">
        <v>916</v>
      </c>
      <c r="F7" s="703"/>
      <c r="G7" s="704"/>
      <c r="H7" s="704"/>
      <c r="I7" s="704"/>
      <c r="J7" s="704"/>
      <c r="K7" s="704"/>
      <c r="L7" s="705"/>
      <c r="M7" s="696" t="s">
        <v>288</v>
      </c>
      <c r="N7" s="712" t="s">
        <v>236</v>
      </c>
      <c r="O7" s="713"/>
      <c r="P7" s="237" t="s">
        <v>916</v>
      </c>
      <c r="Q7" s="703"/>
      <c r="R7" s="704"/>
      <c r="S7" s="704"/>
      <c r="T7" s="704"/>
      <c r="U7" s="704"/>
      <c r="V7" s="704"/>
      <c r="W7" s="705"/>
    </row>
    <row r="8" spans="2:23" s="25" customFormat="1" ht="25.5" customHeight="1" x14ac:dyDescent="0.15">
      <c r="B8" s="697"/>
      <c r="C8" s="712" t="s">
        <v>237</v>
      </c>
      <c r="D8" s="713"/>
      <c r="E8" s="236" t="s">
        <v>940</v>
      </c>
      <c r="F8" s="703"/>
      <c r="G8" s="704"/>
      <c r="H8" s="704"/>
      <c r="I8" s="704"/>
      <c r="J8" s="704"/>
      <c r="K8" s="704"/>
      <c r="L8" s="705"/>
      <c r="M8" s="697"/>
      <c r="N8" s="712" t="s">
        <v>237</v>
      </c>
      <c r="O8" s="713"/>
      <c r="P8" s="236" t="s">
        <v>940</v>
      </c>
      <c r="Q8" s="703"/>
      <c r="R8" s="704"/>
      <c r="S8" s="704"/>
      <c r="T8" s="704"/>
      <c r="U8" s="704"/>
      <c r="V8" s="704"/>
      <c r="W8" s="705"/>
    </row>
    <row r="9" spans="2:23" s="25" customFormat="1" ht="25.5" customHeight="1" x14ac:dyDescent="0.15">
      <c r="B9" s="714" t="s">
        <v>239</v>
      </c>
      <c r="C9" s="715"/>
      <c r="D9" s="716"/>
      <c r="E9" s="236" t="s">
        <v>918</v>
      </c>
      <c r="F9" s="703"/>
      <c r="G9" s="704"/>
      <c r="H9" s="704"/>
      <c r="I9" s="704"/>
      <c r="J9" s="704"/>
      <c r="K9" s="704"/>
      <c r="L9" s="705"/>
      <c r="M9" s="714" t="s">
        <v>239</v>
      </c>
      <c r="N9" s="715"/>
      <c r="O9" s="716"/>
      <c r="P9" s="236" t="s">
        <v>918</v>
      </c>
      <c r="Q9" s="703"/>
      <c r="R9" s="704"/>
      <c r="S9" s="704"/>
      <c r="T9" s="704"/>
      <c r="U9" s="704"/>
      <c r="V9" s="704"/>
      <c r="W9" s="705"/>
    </row>
    <row r="10" spans="2:23" s="25" customFormat="1" ht="25.5" customHeight="1" x14ac:dyDescent="0.15">
      <c r="B10" s="696" t="s">
        <v>289</v>
      </c>
      <c r="C10" s="714" t="s">
        <v>290</v>
      </c>
      <c r="D10" s="716"/>
      <c r="E10" s="237" t="s">
        <v>918</v>
      </c>
      <c r="F10" s="703"/>
      <c r="G10" s="704"/>
      <c r="H10" s="704"/>
      <c r="I10" s="704"/>
      <c r="J10" s="704"/>
      <c r="K10" s="704"/>
      <c r="L10" s="705"/>
      <c r="M10" s="696" t="s">
        <v>289</v>
      </c>
      <c r="N10" s="714" t="s">
        <v>290</v>
      </c>
      <c r="O10" s="716"/>
      <c r="P10" s="237" t="s">
        <v>918</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974</v>
      </c>
      <c r="F13" s="694"/>
      <c r="G13" s="695"/>
      <c r="H13" s="680" t="s">
        <v>292</v>
      </c>
      <c r="I13" s="680"/>
      <c r="J13" s="681" t="s">
        <v>920</v>
      </c>
      <c r="K13" s="681"/>
      <c r="L13" s="681"/>
      <c r="M13" s="680" t="s">
        <v>291</v>
      </c>
      <c r="N13" s="680"/>
      <c r="O13" s="680"/>
      <c r="P13" s="693" t="s">
        <v>1211</v>
      </c>
      <c r="Q13" s="694"/>
      <c r="R13" s="695"/>
      <c r="S13" s="680" t="s">
        <v>292</v>
      </c>
      <c r="T13" s="680"/>
      <c r="U13" s="681" t="s">
        <v>920</v>
      </c>
      <c r="V13" s="681"/>
      <c r="W13" s="681"/>
    </row>
    <row r="14" spans="2:23" s="25" customFormat="1" ht="25.5" customHeight="1" x14ac:dyDescent="0.15">
      <c r="B14" s="682" t="s">
        <v>293</v>
      </c>
      <c r="C14" s="682"/>
      <c r="D14" s="682"/>
      <c r="E14" s="556" t="s">
        <v>921</v>
      </c>
      <c r="F14" s="556"/>
      <c r="G14" s="556"/>
      <c r="H14" s="684" t="s">
        <v>294</v>
      </c>
      <c r="I14" s="685"/>
      <c r="J14" s="709"/>
      <c r="K14" s="710"/>
      <c r="L14" s="711"/>
      <c r="M14" s="684" t="s">
        <v>293</v>
      </c>
      <c r="N14" s="685"/>
      <c r="O14" s="689"/>
      <c r="P14" s="690" t="s">
        <v>921</v>
      </c>
      <c r="Q14" s="683"/>
      <c r="R14" s="683"/>
      <c r="S14" s="691" t="s">
        <v>294</v>
      </c>
      <c r="T14" s="692"/>
      <c r="U14" s="686"/>
      <c r="V14" s="687"/>
      <c r="W14" s="688"/>
    </row>
    <row r="15" spans="2:23" s="25" customFormat="1" ht="39.75" customHeight="1" x14ac:dyDescent="0.15">
      <c r="B15" s="673" t="s">
        <v>295</v>
      </c>
      <c r="C15" s="673"/>
      <c r="D15" s="673"/>
      <c r="E15" s="674" t="s">
        <v>988</v>
      </c>
      <c r="F15" s="675"/>
      <c r="G15" s="675"/>
      <c r="H15" s="675"/>
      <c r="I15" s="675"/>
      <c r="J15" s="675"/>
      <c r="K15" s="675"/>
      <c r="L15" s="676"/>
      <c r="M15" s="673" t="s">
        <v>295</v>
      </c>
      <c r="N15" s="673"/>
      <c r="O15" s="673"/>
      <c r="P15" s="674" t="s">
        <v>989</v>
      </c>
      <c r="Q15" s="675"/>
      <c r="R15" s="675"/>
      <c r="S15" s="675"/>
      <c r="T15" s="675"/>
      <c r="U15" s="675"/>
      <c r="V15" s="675"/>
      <c r="W15" s="676"/>
    </row>
    <row r="16" spans="2:23" s="25" customFormat="1" ht="25.5" customHeight="1" x14ac:dyDescent="0.15">
      <c r="B16" s="699" t="s">
        <v>285</v>
      </c>
      <c r="C16" s="699" t="s">
        <v>286</v>
      </c>
      <c r="D16" s="699"/>
      <c r="E16" s="236" t="s">
        <v>990</v>
      </c>
      <c r="F16" s="700"/>
      <c r="G16" s="701"/>
      <c r="H16" s="701"/>
      <c r="I16" s="701"/>
      <c r="J16" s="701"/>
      <c r="K16" s="701"/>
      <c r="L16" s="702"/>
      <c r="M16" s="699" t="s">
        <v>285</v>
      </c>
      <c r="N16" s="699" t="s">
        <v>286</v>
      </c>
      <c r="O16" s="699"/>
      <c r="P16" s="236" t="s">
        <v>990</v>
      </c>
      <c r="Q16" s="703"/>
      <c r="R16" s="704"/>
      <c r="S16" s="704"/>
      <c r="T16" s="704"/>
      <c r="U16" s="704"/>
      <c r="V16" s="704"/>
      <c r="W16" s="705"/>
    </row>
    <row r="17" spans="2:24" s="25" customFormat="1" ht="25.5" customHeight="1" x14ac:dyDescent="0.15">
      <c r="B17" s="699"/>
      <c r="C17" s="699" t="s">
        <v>287</v>
      </c>
      <c r="D17" s="699"/>
      <c r="E17" s="237">
        <v>1</v>
      </c>
      <c r="F17" s="703"/>
      <c r="G17" s="704"/>
      <c r="H17" s="704"/>
      <c r="I17" s="704"/>
      <c r="J17" s="704"/>
      <c r="K17" s="704"/>
      <c r="L17" s="705"/>
      <c r="M17" s="699"/>
      <c r="N17" s="699" t="s">
        <v>287</v>
      </c>
      <c r="O17" s="699"/>
      <c r="P17" s="237">
        <v>2</v>
      </c>
      <c r="Q17" s="703"/>
      <c r="R17" s="704"/>
      <c r="S17" s="704"/>
      <c r="T17" s="704"/>
      <c r="U17" s="704"/>
      <c r="V17" s="704"/>
      <c r="W17" s="705"/>
    </row>
    <row r="18" spans="2:24" s="25" customFormat="1" ht="25.5" customHeight="1" x14ac:dyDescent="0.15">
      <c r="B18" s="699" t="s">
        <v>288</v>
      </c>
      <c r="C18" s="699" t="s">
        <v>236</v>
      </c>
      <c r="D18" s="699"/>
      <c r="E18" s="237" t="s">
        <v>916</v>
      </c>
      <c r="F18" s="703"/>
      <c r="G18" s="704"/>
      <c r="H18" s="704"/>
      <c r="I18" s="704"/>
      <c r="J18" s="704"/>
      <c r="K18" s="704"/>
      <c r="L18" s="705"/>
      <c r="M18" s="699" t="s">
        <v>288</v>
      </c>
      <c r="N18" s="699" t="s">
        <v>236</v>
      </c>
      <c r="O18" s="699"/>
      <c r="P18" s="237" t="s">
        <v>916</v>
      </c>
      <c r="Q18" s="703"/>
      <c r="R18" s="704"/>
      <c r="S18" s="704"/>
      <c r="T18" s="704"/>
      <c r="U18" s="704"/>
      <c r="V18" s="704"/>
      <c r="W18" s="705"/>
    </row>
    <row r="19" spans="2:24" s="25" customFormat="1" ht="25.5" customHeight="1" x14ac:dyDescent="0.15">
      <c r="B19" s="699"/>
      <c r="C19" s="699" t="s">
        <v>237</v>
      </c>
      <c r="D19" s="699"/>
      <c r="E19" s="236" t="s">
        <v>923</v>
      </c>
      <c r="F19" s="703"/>
      <c r="G19" s="704"/>
      <c r="H19" s="704"/>
      <c r="I19" s="704"/>
      <c r="J19" s="704"/>
      <c r="K19" s="704"/>
      <c r="L19" s="705"/>
      <c r="M19" s="699"/>
      <c r="N19" s="699" t="s">
        <v>237</v>
      </c>
      <c r="O19" s="699"/>
      <c r="P19" s="236" t="s">
        <v>940</v>
      </c>
      <c r="Q19" s="703"/>
      <c r="R19" s="704"/>
      <c r="S19" s="704"/>
      <c r="T19" s="704"/>
      <c r="U19" s="704"/>
      <c r="V19" s="704"/>
      <c r="W19" s="705"/>
    </row>
    <row r="20" spans="2:24" s="25" customFormat="1" ht="25.5" customHeight="1" x14ac:dyDescent="0.15">
      <c r="B20" s="673" t="s">
        <v>239</v>
      </c>
      <c r="C20" s="673"/>
      <c r="D20" s="673"/>
      <c r="E20" s="236" t="s">
        <v>918</v>
      </c>
      <c r="F20" s="703"/>
      <c r="G20" s="704"/>
      <c r="H20" s="704"/>
      <c r="I20" s="704"/>
      <c r="J20" s="704"/>
      <c r="K20" s="704"/>
      <c r="L20" s="705"/>
      <c r="M20" s="673" t="s">
        <v>239</v>
      </c>
      <c r="N20" s="673"/>
      <c r="O20" s="673"/>
      <c r="P20" s="236" t="s">
        <v>918</v>
      </c>
      <c r="Q20" s="703"/>
      <c r="R20" s="704"/>
      <c r="S20" s="704"/>
      <c r="T20" s="704"/>
      <c r="U20" s="704"/>
      <c r="V20" s="704"/>
      <c r="W20" s="705"/>
    </row>
    <row r="21" spans="2:24" s="25" customFormat="1" ht="25.5" customHeight="1" x14ac:dyDescent="0.15">
      <c r="B21" s="696" t="s">
        <v>289</v>
      </c>
      <c r="C21" s="673" t="s">
        <v>290</v>
      </c>
      <c r="D21" s="673"/>
      <c r="E21" s="237" t="s">
        <v>918</v>
      </c>
      <c r="F21" s="703"/>
      <c r="G21" s="704"/>
      <c r="H21" s="704"/>
      <c r="I21" s="704"/>
      <c r="J21" s="704"/>
      <c r="K21" s="704"/>
      <c r="L21" s="705"/>
      <c r="M21" s="696" t="s">
        <v>289</v>
      </c>
      <c r="N21" s="673" t="s">
        <v>290</v>
      </c>
      <c r="O21" s="673"/>
      <c r="P21" s="237" t="s">
        <v>918</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589</v>
      </c>
      <c r="F23" s="706"/>
      <c r="G23" s="707"/>
      <c r="H23" s="707"/>
      <c r="I23" s="707"/>
      <c r="J23" s="707"/>
      <c r="K23" s="707"/>
      <c r="L23" s="708"/>
      <c r="M23" s="698"/>
      <c r="N23" s="673" t="s">
        <v>249</v>
      </c>
      <c r="O23" s="673"/>
      <c r="P23" s="180" t="s">
        <v>587</v>
      </c>
      <c r="Q23" s="703"/>
      <c r="R23" s="704"/>
      <c r="S23" s="704"/>
      <c r="T23" s="704"/>
      <c r="U23" s="704"/>
      <c r="V23" s="704"/>
      <c r="W23" s="705"/>
    </row>
    <row r="24" spans="2:24" s="25" customFormat="1" ht="25.5" customHeight="1" x14ac:dyDescent="0.15">
      <c r="B24" s="680" t="s">
        <v>291</v>
      </c>
      <c r="C24" s="680"/>
      <c r="D24" s="680"/>
      <c r="E24" s="693" t="s">
        <v>992</v>
      </c>
      <c r="F24" s="694"/>
      <c r="G24" s="695"/>
      <c r="H24" s="680" t="s">
        <v>292</v>
      </c>
      <c r="I24" s="680"/>
      <c r="J24" s="693" t="s">
        <v>920</v>
      </c>
      <c r="K24" s="694"/>
      <c r="L24" s="695"/>
      <c r="M24" s="680" t="s">
        <v>291</v>
      </c>
      <c r="N24" s="680"/>
      <c r="O24" s="680"/>
      <c r="P24" s="693" t="s">
        <v>995</v>
      </c>
      <c r="Q24" s="694"/>
      <c r="R24" s="695"/>
      <c r="S24" s="680" t="s">
        <v>292</v>
      </c>
      <c r="T24" s="680"/>
      <c r="U24" s="681" t="s">
        <v>920</v>
      </c>
      <c r="V24" s="681"/>
      <c r="W24" s="681"/>
    </row>
    <row r="25" spans="2:24" s="25" customFormat="1" ht="25.5" customHeight="1" x14ac:dyDescent="0.15">
      <c r="B25" s="682" t="s">
        <v>293</v>
      </c>
      <c r="C25" s="682"/>
      <c r="D25" s="682"/>
      <c r="E25" s="683" t="s">
        <v>993</v>
      </c>
      <c r="F25" s="683"/>
      <c r="G25" s="683"/>
      <c r="H25" s="684" t="s">
        <v>294</v>
      </c>
      <c r="I25" s="685"/>
      <c r="J25" s="686"/>
      <c r="K25" s="687"/>
      <c r="L25" s="688"/>
      <c r="M25" s="684" t="s">
        <v>293</v>
      </c>
      <c r="N25" s="685"/>
      <c r="O25" s="689"/>
      <c r="P25" s="690" t="s">
        <v>921</v>
      </c>
      <c r="Q25" s="683"/>
      <c r="R25" s="683"/>
      <c r="S25" s="691" t="s">
        <v>294</v>
      </c>
      <c r="T25" s="692"/>
      <c r="U25" s="686"/>
      <c r="V25" s="687"/>
      <c r="W25" s="688"/>
    </row>
    <row r="26" spans="2:24" s="25" customFormat="1" ht="39.75" customHeight="1" x14ac:dyDescent="0.15">
      <c r="B26" s="673" t="s">
        <v>295</v>
      </c>
      <c r="C26" s="673"/>
      <c r="D26" s="673"/>
      <c r="E26" s="674" t="s">
        <v>994</v>
      </c>
      <c r="F26" s="675"/>
      <c r="G26" s="675"/>
      <c r="H26" s="675"/>
      <c r="I26" s="675"/>
      <c r="J26" s="675"/>
      <c r="K26" s="675"/>
      <c r="L26" s="676"/>
      <c r="M26" s="673" t="s">
        <v>295</v>
      </c>
      <c r="N26" s="673"/>
      <c r="O26" s="673"/>
      <c r="P26" s="674" t="s">
        <v>996</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B21B4677-5E51-44F3-9481-E7D909D8F951}"/>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CA45159-A34C-4ECD-A9D0-6768DBE891B5}">
          <x14:formula1>
            <xm:f>'(参考)リスト'!$C$16:$C$47</xm:f>
          </x14:formula1>
          <xm:sqref>E8 P8 P19 E19</xm:sqref>
        </x14:dataValidation>
        <x14:dataValidation type="list" allowBlank="1" showInputMessage="1" showErrorMessage="1" xr:uid="{6A892C28-5DFE-401E-88FA-C28B2A2F3643}">
          <x14:formula1>
            <xm:f>'(参考)リスト'!$B$16:$B$21</xm:f>
          </x14:formula1>
          <xm:sqref>E7 E18 P7 P18</xm:sqref>
        </x14:dataValidation>
        <x14:dataValidation type="list" allowBlank="1" showInputMessage="1" showErrorMessage="1" xr:uid="{7C2E2501-95A8-43AE-8B99-A26AD9E19A66}">
          <x14:formula1>
            <xm:f>'(参考)リスト'!$E$16:$E$27</xm:f>
          </x14:formula1>
          <xm:sqref>E9 E20 P9 P20</xm:sqref>
        </x14:dataValidation>
        <x14:dataValidation type="list" allowBlank="1" showInputMessage="1" showErrorMessage="1" xr:uid="{013ED2F6-06A0-45FE-9C56-34967E8B6EB9}">
          <x14:formula1>
            <xm:f>'(参考)リスト'!$D$16:$D$18</xm:f>
          </x14:formula1>
          <xm:sqref>E10 E21 P10 P21</xm:sqref>
        </x14:dataValidation>
        <x14:dataValidation type="list" allowBlank="1" showInputMessage="1" showErrorMessage="1" xr:uid="{8F5435FC-DC7A-42D3-A704-BE916AA61EB0}">
          <x14:formula1>
            <xm:f>'(参考)リスト'!$F$16:$F$21</xm:f>
          </x14:formula1>
          <xm:sqref>E11:E12 P11:P12 E22:E23 P22:P23</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A273E-FB45-4F0A-A28B-BD941F369369}">
  <sheetPr codeName="Sheet59">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990</v>
      </c>
      <c r="F5" s="700"/>
      <c r="G5" s="701"/>
      <c r="H5" s="701"/>
      <c r="I5" s="701"/>
      <c r="J5" s="701"/>
      <c r="K5" s="701"/>
      <c r="L5" s="702"/>
      <c r="M5" s="696" t="s">
        <v>285</v>
      </c>
      <c r="N5" s="712" t="s">
        <v>286</v>
      </c>
      <c r="O5" s="713"/>
      <c r="P5" s="236" t="s">
        <v>999</v>
      </c>
      <c r="Q5" s="703"/>
      <c r="R5" s="704"/>
      <c r="S5" s="704"/>
      <c r="T5" s="704"/>
      <c r="U5" s="704"/>
      <c r="V5" s="704"/>
      <c r="W5" s="705"/>
    </row>
    <row r="6" spans="2:23" s="25" customFormat="1" ht="25.5" customHeight="1" x14ac:dyDescent="0.15">
      <c r="B6" s="698"/>
      <c r="C6" s="712" t="s">
        <v>287</v>
      </c>
      <c r="D6" s="713"/>
      <c r="E6" s="237">
        <v>3</v>
      </c>
      <c r="F6" s="703"/>
      <c r="G6" s="704"/>
      <c r="H6" s="704"/>
      <c r="I6" s="704"/>
      <c r="J6" s="704"/>
      <c r="K6" s="704"/>
      <c r="L6" s="705"/>
      <c r="M6" s="698"/>
      <c r="N6" s="712" t="s">
        <v>287</v>
      </c>
      <c r="O6" s="713"/>
      <c r="P6" s="237">
        <v>1</v>
      </c>
      <c r="Q6" s="703"/>
      <c r="R6" s="704"/>
      <c r="S6" s="704"/>
      <c r="T6" s="704"/>
      <c r="U6" s="704"/>
      <c r="V6" s="704"/>
      <c r="W6" s="705"/>
    </row>
    <row r="7" spans="2:23" s="25" customFormat="1" ht="25.5" customHeight="1" x14ac:dyDescent="0.15">
      <c r="B7" s="696" t="s">
        <v>288</v>
      </c>
      <c r="C7" s="712" t="s">
        <v>236</v>
      </c>
      <c r="D7" s="713"/>
      <c r="E7" s="237" t="s">
        <v>916</v>
      </c>
      <c r="F7" s="703"/>
      <c r="G7" s="704"/>
      <c r="H7" s="704"/>
      <c r="I7" s="704"/>
      <c r="J7" s="704"/>
      <c r="K7" s="704"/>
      <c r="L7" s="705"/>
      <c r="M7" s="696" t="s">
        <v>288</v>
      </c>
      <c r="N7" s="712" t="s">
        <v>236</v>
      </c>
      <c r="O7" s="713"/>
      <c r="P7" s="237" t="s">
        <v>916</v>
      </c>
      <c r="Q7" s="703"/>
      <c r="R7" s="704"/>
      <c r="S7" s="704"/>
      <c r="T7" s="704"/>
      <c r="U7" s="704"/>
      <c r="V7" s="704"/>
      <c r="W7" s="705"/>
    </row>
    <row r="8" spans="2:23" s="25" customFormat="1" ht="25.5" customHeight="1" x14ac:dyDescent="0.15">
      <c r="B8" s="697"/>
      <c r="C8" s="712" t="s">
        <v>237</v>
      </c>
      <c r="D8" s="713"/>
      <c r="E8" s="236" t="s">
        <v>925</v>
      </c>
      <c r="F8" s="703"/>
      <c r="G8" s="704"/>
      <c r="H8" s="704"/>
      <c r="I8" s="704"/>
      <c r="J8" s="704"/>
      <c r="K8" s="704"/>
      <c r="L8" s="705"/>
      <c r="M8" s="697"/>
      <c r="N8" s="712" t="s">
        <v>237</v>
      </c>
      <c r="O8" s="713"/>
      <c r="P8" s="236" t="s">
        <v>930</v>
      </c>
      <c r="Q8" s="703"/>
      <c r="R8" s="704"/>
      <c r="S8" s="704"/>
      <c r="T8" s="704"/>
      <c r="U8" s="704"/>
      <c r="V8" s="704"/>
      <c r="W8" s="705"/>
    </row>
    <row r="9" spans="2:23" s="25" customFormat="1" ht="25.5" customHeight="1" x14ac:dyDescent="0.15">
      <c r="B9" s="714" t="s">
        <v>239</v>
      </c>
      <c r="C9" s="715"/>
      <c r="D9" s="716"/>
      <c r="E9" s="236" t="s">
        <v>918</v>
      </c>
      <c r="F9" s="703"/>
      <c r="G9" s="704"/>
      <c r="H9" s="704"/>
      <c r="I9" s="704"/>
      <c r="J9" s="704"/>
      <c r="K9" s="704"/>
      <c r="L9" s="705"/>
      <c r="M9" s="714" t="s">
        <v>239</v>
      </c>
      <c r="N9" s="715"/>
      <c r="O9" s="716"/>
      <c r="P9" s="236" t="s">
        <v>918</v>
      </c>
      <c r="Q9" s="703"/>
      <c r="R9" s="704"/>
      <c r="S9" s="704"/>
      <c r="T9" s="704"/>
      <c r="U9" s="704"/>
      <c r="V9" s="704"/>
      <c r="W9" s="705"/>
    </row>
    <row r="10" spans="2:23" s="25" customFormat="1" ht="25.5" customHeight="1" x14ac:dyDescent="0.15">
      <c r="B10" s="696" t="s">
        <v>289</v>
      </c>
      <c r="C10" s="714" t="s">
        <v>290</v>
      </c>
      <c r="D10" s="716"/>
      <c r="E10" s="237" t="s">
        <v>918</v>
      </c>
      <c r="F10" s="703"/>
      <c r="G10" s="704"/>
      <c r="H10" s="704"/>
      <c r="I10" s="704"/>
      <c r="J10" s="704"/>
      <c r="K10" s="704"/>
      <c r="L10" s="705"/>
      <c r="M10" s="696" t="s">
        <v>289</v>
      </c>
      <c r="N10" s="714" t="s">
        <v>290</v>
      </c>
      <c r="O10" s="716"/>
      <c r="P10" s="237" t="s">
        <v>918</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997</v>
      </c>
      <c r="F13" s="694"/>
      <c r="G13" s="695"/>
      <c r="H13" s="680" t="s">
        <v>292</v>
      </c>
      <c r="I13" s="680"/>
      <c r="J13" s="681" t="s">
        <v>920</v>
      </c>
      <c r="K13" s="681"/>
      <c r="L13" s="681"/>
      <c r="M13" s="680" t="s">
        <v>291</v>
      </c>
      <c r="N13" s="680"/>
      <c r="O13" s="680"/>
      <c r="P13" s="693" t="s">
        <v>995</v>
      </c>
      <c r="Q13" s="694"/>
      <c r="R13" s="695"/>
      <c r="S13" s="680" t="s">
        <v>292</v>
      </c>
      <c r="T13" s="680"/>
      <c r="U13" s="681" t="s">
        <v>920</v>
      </c>
      <c r="V13" s="681"/>
      <c r="W13" s="681"/>
    </row>
    <row r="14" spans="2:23" s="25" customFormat="1" ht="25.5" customHeight="1" x14ac:dyDescent="0.15">
      <c r="B14" s="682" t="s">
        <v>293</v>
      </c>
      <c r="C14" s="682"/>
      <c r="D14" s="682"/>
      <c r="E14" s="556" t="s">
        <v>921</v>
      </c>
      <c r="F14" s="556"/>
      <c r="G14" s="556"/>
      <c r="H14" s="684" t="s">
        <v>294</v>
      </c>
      <c r="I14" s="685"/>
      <c r="J14" s="709"/>
      <c r="K14" s="710"/>
      <c r="L14" s="711"/>
      <c r="M14" s="684" t="s">
        <v>293</v>
      </c>
      <c r="N14" s="685"/>
      <c r="O14" s="689"/>
      <c r="P14" s="690" t="s">
        <v>921</v>
      </c>
      <c r="Q14" s="683"/>
      <c r="R14" s="683"/>
      <c r="S14" s="691" t="s">
        <v>294</v>
      </c>
      <c r="T14" s="692"/>
      <c r="U14" s="686"/>
      <c r="V14" s="687"/>
      <c r="W14" s="688"/>
    </row>
    <row r="15" spans="2:23" s="25" customFormat="1" ht="39.75" customHeight="1" x14ac:dyDescent="0.15">
      <c r="B15" s="673" t="s">
        <v>295</v>
      </c>
      <c r="C15" s="673"/>
      <c r="D15" s="673"/>
      <c r="E15" s="674" t="s">
        <v>998</v>
      </c>
      <c r="F15" s="675"/>
      <c r="G15" s="675"/>
      <c r="H15" s="675"/>
      <c r="I15" s="675"/>
      <c r="J15" s="675"/>
      <c r="K15" s="675"/>
      <c r="L15" s="676"/>
      <c r="M15" s="673" t="s">
        <v>295</v>
      </c>
      <c r="N15" s="673"/>
      <c r="O15" s="673"/>
      <c r="P15" s="674" t="s">
        <v>1000</v>
      </c>
      <c r="Q15" s="675"/>
      <c r="R15" s="675"/>
      <c r="S15" s="675"/>
      <c r="T15" s="675"/>
      <c r="U15" s="675"/>
      <c r="V15" s="675"/>
      <c r="W15" s="676"/>
    </row>
    <row r="16" spans="2:23" s="25" customFormat="1" ht="25.5" customHeight="1" x14ac:dyDescent="0.15">
      <c r="B16" s="699" t="s">
        <v>285</v>
      </c>
      <c r="C16" s="699" t="s">
        <v>286</v>
      </c>
      <c r="D16" s="699"/>
      <c r="E16" s="236" t="s">
        <v>999</v>
      </c>
      <c r="F16" s="700"/>
      <c r="G16" s="701"/>
      <c r="H16" s="701"/>
      <c r="I16" s="701"/>
      <c r="J16" s="701"/>
      <c r="K16" s="701"/>
      <c r="L16" s="702"/>
      <c r="M16" s="699" t="s">
        <v>285</v>
      </c>
      <c r="N16" s="699" t="s">
        <v>286</v>
      </c>
      <c r="O16" s="699"/>
      <c r="P16" s="236" t="s">
        <v>1003</v>
      </c>
      <c r="Q16" s="703"/>
      <c r="R16" s="704"/>
      <c r="S16" s="704"/>
      <c r="T16" s="704"/>
      <c r="U16" s="704"/>
      <c r="V16" s="704"/>
      <c r="W16" s="705"/>
    </row>
    <row r="17" spans="2:24" s="25" customFormat="1" ht="25.5" customHeight="1" x14ac:dyDescent="0.15">
      <c r="B17" s="699"/>
      <c r="C17" s="699" t="s">
        <v>287</v>
      </c>
      <c r="D17" s="699"/>
      <c r="E17" s="237">
        <v>2</v>
      </c>
      <c r="F17" s="703"/>
      <c r="G17" s="704"/>
      <c r="H17" s="704"/>
      <c r="I17" s="704"/>
      <c r="J17" s="704"/>
      <c r="K17" s="704"/>
      <c r="L17" s="705"/>
      <c r="M17" s="699"/>
      <c r="N17" s="699" t="s">
        <v>287</v>
      </c>
      <c r="O17" s="699"/>
      <c r="P17" s="237">
        <v>1</v>
      </c>
      <c r="Q17" s="703"/>
      <c r="R17" s="704"/>
      <c r="S17" s="704"/>
      <c r="T17" s="704"/>
      <c r="U17" s="704"/>
      <c r="V17" s="704"/>
      <c r="W17" s="705"/>
    </row>
    <row r="18" spans="2:24" s="25" customFormat="1" ht="25.5" customHeight="1" x14ac:dyDescent="0.15">
      <c r="B18" s="699" t="s">
        <v>288</v>
      </c>
      <c r="C18" s="699" t="s">
        <v>236</v>
      </c>
      <c r="D18" s="699"/>
      <c r="E18" s="237" t="s">
        <v>916</v>
      </c>
      <c r="F18" s="703"/>
      <c r="G18" s="704"/>
      <c r="H18" s="704"/>
      <c r="I18" s="704"/>
      <c r="J18" s="704"/>
      <c r="K18" s="704"/>
      <c r="L18" s="705"/>
      <c r="M18" s="699" t="s">
        <v>288</v>
      </c>
      <c r="N18" s="699" t="s">
        <v>236</v>
      </c>
      <c r="O18" s="699"/>
      <c r="P18" s="237" t="s">
        <v>916</v>
      </c>
      <c r="Q18" s="703"/>
      <c r="R18" s="704"/>
      <c r="S18" s="704"/>
      <c r="T18" s="704"/>
      <c r="U18" s="704"/>
      <c r="V18" s="704"/>
      <c r="W18" s="705"/>
    </row>
    <row r="19" spans="2:24" s="25" customFormat="1" ht="25.5" customHeight="1" x14ac:dyDescent="0.15">
      <c r="B19" s="699"/>
      <c r="C19" s="699" t="s">
        <v>237</v>
      </c>
      <c r="D19" s="699"/>
      <c r="E19" s="236" t="s">
        <v>930</v>
      </c>
      <c r="F19" s="703"/>
      <c r="G19" s="704"/>
      <c r="H19" s="704"/>
      <c r="I19" s="704"/>
      <c r="J19" s="704"/>
      <c r="K19" s="704"/>
      <c r="L19" s="705"/>
      <c r="M19" s="699"/>
      <c r="N19" s="699" t="s">
        <v>237</v>
      </c>
      <c r="O19" s="699"/>
      <c r="P19" s="236" t="s">
        <v>930</v>
      </c>
      <c r="Q19" s="703"/>
      <c r="R19" s="704"/>
      <c r="S19" s="704"/>
      <c r="T19" s="704"/>
      <c r="U19" s="704"/>
      <c r="V19" s="704"/>
      <c r="W19" s="705"/>
    </row>
    <row r="20" spans="2:24" s="25" customFormat="1" ht="25.5" customHeight="1" x14ac:dyDescent="0.15">
      <c r="B20" s="673" t="s">
        <v>239</v>
      </c>
      <c r="C20" s="673"/>
      <c r="D20" s="673"/>
      <c r="E20" s="236" t="s">
        <v>918</v>
      </c>
      <c r="F20" s="703"/>
      <c r="G20" s="704"/>
      <c r="H20" s="704"/>
      <c r="I20" s="704"/>
      <c r="J20" s="704"/>
      <c r="K20" s="704"/>
      <c r="L20" s="705"/>
      <c r="M20" s="673" t="s">
        <v>239</v>
      </c>
      <c r="N20" s="673"/>
      <c r="O20" s="673"/>
      <c r="P20" s="236" t="s">
        <v>918</v>
      </c>
      <c r="Q20" s="703"/>
      <c r="R20" s="704"/>
      <c r="S20" s="704"/>
      <c r="T20" s="704"/>
      <c r="U20" s="704"/>
      <c r="V20" s="704"/>
      <c r="W20" s="705"/>
    </row>
    <row r="21" spans="2:24" s="25" customFormat="1" ht="25.5" customHeight="1" x14ac:dyDescent="0.15">
      <c r="B21" s="696" t="s">
        <v>289</v>
      </c>
      <c r="C21" s="673" t="s">
        <v>290</v>
      </c>
      <c r="D21" s="673"/>
      <c r="E21" s="237" t="s">
        <v>918</v>
      </c>
      <c r="F21" s="703"/>
      <c r="G21" s="704"/>
      <c r="H21" s="704"/>
      <c r="I21" s="704"/>
      <c r="J21" s="704"/>
      <c r="K21" s="704"/>
      <c r="L21" s="705"/>
      <c r="M21" s="696" t="s">
        <v>289</v>
      </c>
      <c r="N21" s="673" t="s">
        <v>290</v>
      </c>
      <c r="O21" s="673"/>
      <c r="P21" s="237" t="s">
        <v>918</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587</v>
      </c>
      <c r="F23" s="706"/>
      <c r="G23" s="707"/>
      <c r="H23" s="707"/>
      <c r="I23" s="707"/>
      <c r="J23" s="707"/>
      <c r="K23" s="707"/>
      <c r="L23" s="708"/>
      <c r="M23" s="698"/>
      <c r="N23" s="673" t="s">
        <v>249</v>
      </c>
      <c r="O23" s="673"/>
      <c r="P23" s="180" t="s">
        <v>587</v>
      </c>
      <c r="Q23" s="703"/>
      <c r="R23" s="704"/>
      <c r="S23" s="704"/>
      <c r="T23" s="704"/>
      <c r="U23" s="704"/>
      <c r="V23" s="704"/>
      <c r="W23" s="705"/>
    </row>
    <row r="24" spans="2:24" s="25" customFormat="1" ht="25.5" customHeight="1" x14ac:dyDescent="0.15">
      <c r="B24" s="680" t="s">
        <v>291</v>
      </c>
      <c r="C24" s="680"/>
      <c r="D24" s="680"/>
      <c r="E24" s="693" t="s">
        <v>1001</v>
      </c>
      <c r="F24" s="694"/>
      <c r="G24" s="695"/>
      <c r="H24" s="680" t="s">
        <v>292</v>
      </c>
      <c r="I24" s="680"/>
      <c r="J24" s="693" t="s">
        <v>920</v>
      </c>
      <c r="K24" s="694"/>
      <c r="L24" s="695"/>
      <c r="M24" s="680" t="s">
        <v>291</v>
      </c>
      <c r="N24" s="680"/>
      <c r="O24" s="680"/>
      <c r="P24" s="693" t="s">
        <v>1004</v>
      </c>
      <c r="Q24" s="694"/>
      <c r="R24" s="695"/>
      <c r="S24" s="680" t="s">
        <v>292</v>
      </c>
      <c r="T24" s="680"/>
      <c r="U24" s="681" t="s">
        <v>920</v>
      </c>
      <c r="V24" s="681"/>
      <c r="W24" s="681"/>
    </row>
    <row r="25" spans="2:24" s="25" customFormat="1" ht="25.5" customHeight="1" x14ac:dyDescent="0.15">
      <c r="B25" s="682" t="s">
        <v>293</v>
      </c>
      <c r="C25" s="682"/>
      <c r="D25" s="682"/>
      <c r="E25" s="683" t="s">
        <v>921</v>
      </c>
      <c r="F25" s="683"/>
      <c r="G25" s="683"/>
      <c r="H25" s="684" t="s">
        <v>294</v>
      </c>
      <c r="I25" s="685"/>
      <c r="J25" s="686"/>
      <c r="K25" s="687"/>
      <c r="L25" s="688"/>
      <c r="M25" s="684" t="s">
        <v>293</v>
      </c>
      <c r="N25" s="685"/>
      <c r="O25" s="689"/>
      <c r="P25" s="690" t="s">
        <v>921</v>
      </c>
      <c r="Q25" s="683"/>
      <c r="R25" s="683"/>
      <c r="S25" s="691" t="s">
        <v>294</v>
      </c>
      <c r="T25" s="692"/>
      <c r="U25" s="686"/>
      <c r="V25" s="687"/>
      <c r="W25" s="688"/>
    </row>
    <row r="26" spans="2:24" s="25" customFormat="1" ht="39.75" customHeight="1" x14ac:dyDescent="0.15">
      <c r="B26" s="673" t="s">
        <v>295</v>
      </c>
      <c r="C26" s="673"/>
      <c r="D26" s="673"/>
      <c r="E26" s="674" t="s">
        <v>1002</v>
      </c>
      <c r="F26" s="675"/>
      <c r="G26" s="675"/>
      <c r="H26" s="675"/>
      <c r="I26" s="675"/>
      <c r="J26" s="675"/>
      <c r="K26" s="675"/>
      <c r="L26" s="676"/>
      <c r="M26" s="673" t="s">
        <v>295</v>
      </c>
      <c r="N26" s="673"/>
      <c r="O26" s="673"/>
      <c r="P26" s="674" t="s">
        <v>1005</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9A9DFD72-F27C-4FC3-993F-CE2433573805}"/>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A2ED5EC-DFBB-4F5F-9AC7-06A01DB60DA8}">
          <x14:formula1>
            <xm:f>'(参考)リスト'!$C$16:$C$47</xm:f>
          </x14:formula1>
          <xm:sqref>E8 P8 P19 E19</xm:sqref>
        </x14:dataValidation>
        <x14:dataValidation type="list" allowBlank="1" showInputMessage="1" showErrorMessage="1" xr:uid="{45A701CF-7D8D-4917-8B93-FE58BE73195A}">
          <x14:formula1>
            <xm:f>'(参考)リスト'!$B$16:$B$21</xm:f>
          </x14:formula1>
          <xm:sqref>E7 E18 P7 P18</xm:sqref>
        </x14:dataValidation>
        <x14:dataValidation type="list" allowBlank="1" showInputMessage="1" showErrorMessage="1" xr:uid="{8EB241C5-6323-4BC2-A5B3-1AE7D203FB65}">
          <x14:formula1>
            <xm:f>'(参考)リスト'!$E$16:$E$27</xm:f>
          </x14:formula1>
          <xm:sqref>E9 E20 P9 P20</xm:sqref>
        </x14:dataValidation>
        <x14:dataValidation type="list" allowBlank="1" showInputMessage="1" showErrorMessage="1" xr:uid="{72269B4B-B4E7-494E-AB47-99831B710ADF}">
          <x14:formula1>
            <xm:f>'(参考)リスト'!$D$16:$D$18</xm:f>
          </x14:formula1>
          <xm:sqref>E10 E21 P10 P21</xm:sqref>
        </x14:dataValidation>
        <x14:dataValidation type="list" allowBlank="1" showInputMessage="1" showErrorMessage="1" xr:uid="{7B34573B-F6C7-4098-84AD-6911FAFA0C74}">
          <x14:formula1>
            <xm:f>'(参考)リスト'!$F$16:$F$21</xm:f>
          </x14:formula1>
          <xm:sqref>E11:E12 E22:E23 P11:P12 P22:P23</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27F42-DB53-4AE3-8264-A328DE0343B0}">
  <sheetPr codeName="Sheet60">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1003</v>
      </c>
      <c r="F5" s="700"/>
      <c r="G5" s="701"/>
      <c r="H5" s="701"/>
      <c r="I5" s="701"/>
      <c r="J5" s="701"/>
      <c r="K5" s="701"/>
      <c r="L5" s="702"/>
      <c r="M5" s="696" t="s">
        <v>285</v>
      </c>
      <c r="N5" s="712" t="s">
        <v>286</v>
      </c>
      <c r="O5" s="713"/>
      <c r="P5" s="236" t="s">
        <v>1008</v>
      </c>
      <c r="Q5" s="703"/>
      <c r="R5" s="704"/>
      <c r="S5" s="704"/>
      <c r="T5" s="704"/>
      <c r="U5" s="704"/>
      <c r="V5" s="704"/>
      <c r="W5" s="705"/>
    </row>
    <row r="6" spans="2:23" s="25" customFormat="1" ht="25.5" customHeight="1" x14ac:dyDescent="0.15">
      <c r="B6" s="698"/>
      <c r="C6" s="712" t="s">
        <v>287</v>
      </c>
      <c r="D6" s="713"/>
      <c r="E6" s="237">
        <v>2</v>
      </c>
      <c r="F6" s="703"/>
      <c r="G6" s="704"/>
      <c r="H6" s="704"/>
      <c r="I6" s="704"/>
      <c r="J6" s="704"/>
      <c r="K6" s="704"/>
      <c r="L6" s="705"/>
      <c r="M6" s="698"/>
      <c r="N6" s="712" t="s">
        <v>287</v>
      </c>
      <c r="O6" s="713"/>
      <c r="P6" s="237">
        <v>1</v>
      </c>
      <c r="Q6" s="703"/>
      <c r="R6" s="704"/>
      <c r="S6" s="704"/>
      <c r="T6" s="704"/>
      <c r="U6" s="704"/>
      <c r="V6" s="704"/>
      <c r="W6" s="705"/>
    </row>
    <row r="7" spans="2:23" s="25" customFormat="1" ht="25.5" customHeight="1" x14ac:dyDescent="0.15">
      <c r="B7" s="696" t="s">
        <v>288</v>
      </c>
      <c r="C7" s="712" t="s">
        <v>236</v>
      </c>
      <c r="D7" s="713"/>
      <c r="E7" s="237" t="s">
        <v>916</v>
      </c>
      <c r="F7" s="703"/>
      <c r="G7" s="704"/>
      <c r="H7" s="704"/>
      <c r="I7" s="704"/>
      <c r="J7" s="704"/>
      <c r="K7" s="704"/>
      <c r="L7" s="705"/>
      <c r="M7" s="696" t="s">
        <v>288</v>
      </c>
      <c r="N7" s="712" t="s">
        <v>236</v>
      </c>
      <c r="O7" s="713"/>
      <c r="P7" s="237" t="s">
        <v>916</v>
      </c>
      <c r="Q7" s="703"/>
      <c r="R7" s="704"/>
      <c r="S7" s="704"/>
      <c r="T7" s="704"/>
      <c r="U7" s="704"/>
      <c r="V7" s="704"/>
      <c r="W7" s="705"/>
    </row>
    <row r="8" spans="2:23" s="25" customFormat="1" ht="25.5" customHeight="1" x14ac:dyDescent="0.15">
      <c r="B8" s="697"/>
      <c r="C8" s="712" t="s">
        <v>237</v>
      </c>
      <c r="D8" s="713"/>
      <c r="E8" s="236" t="s">
        <v>940</v>
      </c>
      <c r="F8" s="703"/>
      <c r="G8" s="704"/>
      <c r="H8" s="704"/>
      <c r="I8" s="704"/>
      <c r="J8" s="704"/>
      <c r="K8" s="704"/>
      <c r="L8" s="705"/>
      <c r="M8" s="697"/>
      <c r="N8" s="712" t="s">
        <v>237</v>
      </c>
      <c r="O8" s="713"/>
      <c r="P8" s="236" t="s">
        <v>930</v>
      </c>
      <c r="Q8" s="703"/>
      <c r="R8" s="704"/>
      <c r="S8" s="704"/>
      <c r="T8" s="704"/>
      <c r="U8" s="704"/>
      <c r="V8" s="704"/>
      <c r="W8" s="705"/>
    </row>
    <row r="9" spans="2:23" s="25" customFormat="1" ht="25.5" customHeight="1" x14ac:dyDescent="0.15">
      <c r="B9" s="714" t="s">
        <v>239</v>
      </c>
      <c r="C9" s="715"/>
      <c r="D9" s="716"/>
      <c r="E9" s="236" t="s">
        <v>918</v>
      </c>
      <c r="F9" s="703"/>
      <c r="G9" s="704"/>
      <c r="H9" s="704"/>
      <c r="I9" s="704"/>
      <c r="J9" s="704"/>
      <c r="K9" s="704"/>
      <c r="L9" s="705"/>
      <c r="M9" s="714" t="s">
        <v>239</v>
      </c>
      <c r="N9" s="715"/>
      <c r="O9" s="716"/>
      <c r="P9" s="236" t="s">
        <v>934</v>
      </c>
      <c r="Q9" s="703"/>
      <c r="R9" s="704"/>
      <c r="S9" s="704"/>
      <c r="T9" s="704"/>
      <c r="U9" s="704"/>
      <c r="V9" s="704"/>
      <c r="W9" s="705"/>
    </row>
    <row r="10" spans="2:23" s="25" customFormat="1" ht="25.5" customHeight="1" x14ac:dyDescent="0.15">
      <c r="B10" s="696" t="s">
        <v>289</v>
      </c>
      <c r="C10" s="714" t="s">
        <v>290</v>
      </c>
      <c r="D10" s="716"/>
      <c r="E10" s="237" t="s">
        <v>918</v>
      </c>
      <c r="F10" s="703"/>
      <c r="G10" s="704"/>
      <c r="H10" s="704"/>
      <c r="I10" s="704"/>
      <c r="J10" s="704"/>
      <c r="K10" s="704"/>
      <c r="L10" s="705"/>
      <c r="M10" s="696" t="s">
        <v>289</v>
      </c>
      <c r="N10" s="714" t="s">
        <v>290</v>
      </c>
      <c r="O10" s="716"/>
      <c r="P10" s="237" t="s">
        <v>935</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524</v>
      </c>
      <c r="Q12" s="703"/>
      <c r="R12" s="704"/>
      <c r="S12" s="704"/>
      <c r="T12" s="704"/>
      <c r="U12" s="704"/>
      <c r="V12" s="704"/>
      <c r="W12" s="705"/>
    </row>
    <row r="13" spans="2:23" s="25" customFormat="1" ht="25.5" customHeight="1" x14ac:dyDescent="0.15">
      <c r="B13" s="680" t="s">
        <v>291</v>
      </c>
      <c r="C13" s="680"/>
      <c r="D13" s="680"/>
      <c r="E13" s="693" t="s">
        <v>1006</v>
      </c>
      <c r="F13" s="694"/>
      <c r="G13" s="695"/>
      <c r="H13" s="680" t="s">
        <v>292</v>
      </c>
      <c r="I13" s="680"/>
      <c r="J13" s="681" t="s">
        <v>920</v>
      </c>
      <c r="K13" s="681"/>
      <c r="L13" s="681"/>
      <c r="M13" s="680" t="s">
        <v>291</v>
      </c>
      <c r="N13" s="680"/>
      <c r="O13" s="680"/>
      <c r="P13" s="693" t="s">
        <v>920</v>
      </c>
      <c r="Q13" s="694"/>
      <c r="R13" s="695"/>
      <c r="S13" s="680" t="s">
        <v>292</v>
      </c>
      <c r="T13" s="680"/>
      <c r="U13" s="681" t="s">
        <v>1009</v>
      </c>
      <c r="V13" s="681"/>
      <c r="W13" s="681"/>
    </row>
    <row r="14" spans="2:23" s="25" customFormat="1" ht="25.5" customHeight="1" x14ac:dyDescent="0.15">
      <c r="B14" s="682" t="s">
        <v>293</v>
      </c>
      <c r="C14" s="682"/>
      <c r="D14" s="682"/>
      <c r="E14" s="556" t="s">
        <v>921</v>
      </c>
      <c r="F14" s="556"/>
      <c r="G14" s="556"/>
      <c r="H14" s="684" t="s">
        <v>294</v>
      </c>
      <c r="I14" s="685"/>
      <c r="J14" s="709"/>
      <c r="K14" s="710"/>
      <c r="L14" s="711"/>
      <c r="M14" s="684" t="s">
        <v>293</v>
      </c>
      <c r="N14" s="685"/>
      <c r="O14" s="689"/>
      <c r="P14" s="690" t="s">
        <v>938</v>
      </c>
      <c r="Q14" s="683"/>
      <c r="R14" s="683"/>
      <c r="S14" s="691" t="s">
        <v>294</v>
      </c>
      <c r="T14" s="692"/>
      <c r="U14" s="686"/>
      <c r="V14" s="687"/>
      <c r="W14" s="688"/>
    </row>
    <row r="15" spans="2:23" s="25" customFormat="1" ht="39.75" customHeight="1" x14ac:dyDescent="0.15">
      <c r="B15" s="673" t="s">
        <v>295</v>
      </c>
      <c r="C15" s="673"/>
      <c r="D15" s="673"/>
      <c r="E15" s="674" t="s">
        <v>1007</v>
      </c>
      <c r="F15" s="675"/>
      <c r="G15" s="675"/>
      <c r="H15" s="675"/>
      <c r="I15" s="675"/>
      <c r="J15" s="675"/>
      <c r="K15" s="675"/>
      <c r="L15" s="676"/>
      <c r="M15" s="673" t="s">
        <v>295</v>
      </c>
      <c r="N15" s="673"/>
      <c r="O15" s="673"/>
      <c r="P15" s="674" t="s">
        <v>1010</v>
      </c>
      <c r="Q15" s="675"/>
      <c r="R15" s="675"/>
      <c r="S15" s="675"/>
      <c r="T15" s="675"/>
      <c r="U15" s="675"/>
      <c r="V15" s="675"/>
      <c r="W15" s="676"/>
    </row>
    <row r="16" spans="2:23" s="25" customFormat="1" ht="25.5" customHeight="1" x14ac:dyDescent="0.15">
      <c r="B16" s="699" t="s">
        <v>285</v>
      </c>
      <c r="C16" s="699" t="s">
        <v>286</v>
      </c>
      <c r="D16" s="699"/>
      <c r="E16" s="236" t="s">
        <v>1008</v>
      </c>
      <c r="F16" s="700"/>
      <c r="G16" s="701"/>
      <c r="H16" s="701"/>
      <c r="I16" s="701"/>
      <c r="J16" s="701"/>
      <c r="K16" s="701"/>
      <c r="L16" s="702"/>
      <c r="M16" s="699" t="s">
        <v>285</v>
      </c>
      <c r="N16" s="699" t="s">
        <v>286</v>
      </c>
      <c r="O16" s="699"/>
      <c r="P16" s="236" t="s">
        <v>1008</v>
      </c>
      <c r="Q16" s="703"/>
      <c r="R16" s="704"/>
      <c r="S16" s="704"/>
      <c r="T16" s="704"/>
      <c r="U16" s="704"/>
      <c r="V16" s="704"/>
      <c r="W16" s="705"/>
    </row>
    <row r="17" spans="2:24" s="25" customFormat="1" ht="25.5" customHeight="1" x14ac:dyDescent="0.15">
      <c r="B17" s="699"/>
      <c r="C17" s="699" t="s">
        <v>287</v>
      </c>
      <c r="D17" s="699"/>
      <c r="E17" s="237">
        <v>2</v>
      </c>
      <c r="F17" s="703"/>
      <c r="G17" s="704"/>
      <c r="H17" s="704"/>
      <c r="I17" s="704"/>
      <c r="J17" s="704"/>
      <c r="K17" s="704"/>
      <c r="L17" s="705"/>
      <c r="M17" s="699"/>
      <c r="N17" s="699" t="s">
        <v>287</v>
      </c>
      <c r="O17" s="699"/>
      <c r="P17" s="237">
        <v>3</v>
      </c>
      <c r="Q17" s="703"/>
      <c r="R17" s="704"/>
      <c r="S17" s="704"/>
      <c r="T17" s="704"/>
      <c r="U17" s="704"/>
      <c r="V17" s="704"/>
      <c r="W17" s="705"/>
    </row>
    <row r="18" spans="2:24" s="25" customFormat="1" ht="25.5" customHeight="1" x14ac:dyDescent="0.15">
      <c r="B18" s="699" t="s">
        <v>288</v>
      </c>
      <c r="C18" s="699" t="s">
        <v>236</v>
      </c>
      <c r="D18" s="699"/>
      <c r="E18" s="237" t="s">
        <v>916</v>
      </c>
      <c r="F18" s="703"/>
      <c r="G18" s="704"/>
      <c r="H18" s="704"/>
      <c r="I18" s="704"/>
      <c r="J18" s="704"/>
      <c r="K18" s="704"/>
      <c r="L18" s="705"/>
      <c r="M18" s="699" t="s">
        <v>288</v>
      </c>
      <c r="N18" s="699" t="s">
        <v>236</v>
      </c>
      <c r="O18" s="699"/>
      <c r="P18" s="237" t="s">
        <v>916</v>
      </c>
      <c r="Q18" s="703"/>
      <c r="R18" s="704"/>
      <c r="S18" s="704"/>
      <c r="T18" s="704"/>
      <c r="U18" s="704"/>
      <c r="V18" s="704"/>
      <c r="W18" s="705"/>
    </row>
    <row r="19" spans="2:24" s="25" customFormat="1" ht="25.5" customHeight="1" x14ac:dyDescent="0.15">
      <c r="B19" s="699"/>
      <c r="C19" s="699" t="s">
        <v>237</v>
      </c>
      <c r="D19" s="699"/>
      <c r="E19" s="236" t="s">
        <v>940</v>
      </c>
      <c r="F19" s="703"/>
      <c r="G19" s="704"/>
      <c r="H19" s="704"/>
      <c r="I19" s="704"/>
      <c r="J19" s="704"/>
      <c r="K19" s="704"/>
      <c r="L19" s="705"/>
      <c r="M19" s="699"/>
      <c r="N19" s="699" t="s">
        <v>237</v>
      </c>
      <c r="O19" s="699"/>
      <c r="P19" s="236" t="s">
        <v>925</v>
      </c>
      <c r="Q19" s="703"/>
      <c r="R19" s="704"/>
      <c r="S19" s="704"/>
      <c r="T19" s="704"/>
      <c r="U19" s="704"/>
      <c r="V19" s="704"/>
      <c r="W19" s="705"/>
    </row>
    <row r="20" spans="2:24" s="25" customFormat="1" ht="25.5" customHeight="1" x14ac:dyDescent="0.15">
      <c r="B20" s="673" t="s">
        <v>239</v>
      </c>
      <c r="C20" s="673"/>
      <c r="D20" s="673"/>
      <c r="E20" s="236" t="s">
        <v>918</v>
      </c>
      <c r="F20" s="703"/>
      <c r="G20" s="704"/>
      <c r="H20" s="704"/>
      <c r="I20" s="704"/>
      <c r="J20" s="704"/>
      <c r="K20" s="704"/>
      <c r="L20" s="705"/>
      <c r="M20" s="673" t="s">
        <v>239</v>
      </c>
      <c r="N20" s="673"/>
      <c r="O20" s="673"/>
      <c r="P20" s="236" t="s">
        <v>934</v>
      </c>
      <c r="Q20" s="703"/>
      <c r="R20" s="704"/>
      <c r="S20" s="704"/>
      <c r="T20" s="704"/>
      <c r="U20" s="704"/>
      <c r="V20" s="704"/>
      <c r="W20" s="705"/>
    </row>
    <row r="21" spans="2:24" s="25" customFormat="1" ht="25.5" customHeight="1" x14ac:dyDescent="0.15">
      <c r="B21" s="696" t="s">
        <v>289</v>
      </c>
      <c r="C21" s="673" t="s">
        <v>290</v>
      </c>
      <c r="D21" s="673"/>
      <c r="E21" s="237" t="s">
        <v>918</v>
      </c>
      <c r="F21" s="703"/>
      <c r="G21" s="704"/>
      <c r="H21" s="704"/>
      <c r="I21" s="704"/>
      <c r="J21" s="704"/>
      <c r="K21" s="704"/>
      <c r="L21" s="705"/>
      <c r="M21" s="696" t="s">
        <v>289</v>
      </c>
      <c r="N21" s="673" t="s">
        <v>290</v>
      </c>
      <c r="O21" s="673"/>
      <c r="P21" s="237" t="s">
        <v>935</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t="s">
        <v>991</v>
      </c>
      <c r="Q22" s="703"/>
      <c r="R22" s="704"/>
      <c r="S22" s="704"/>
      <c r="T22" s="704"/>
      <c r="U22" s="704"/>
      <c r="V22" s="704"/>
      <c r="W22" s="705"/>
    </row>
    <row r="23" spans="2:24" s="25" customFormat="1" ht="25.5" customHeight="1" x14ac:dyDescent="0.15">
      <c r="B23" s="698"/>
      <c r="C23" s="673" t="s">
        <v>249</v>
      </c>
      <c r="D23" s="673"/>
      <c r="E23" s="180" t="s">
        <v>587</v>
      </c>
      <c r="F23" s="706"/>
      <c r="G23" s="707"/>
      <c r="H23" s="707"/>
      <c r="I23" s="707"/>
      <c r="J23" s="707"/>
      <c r="K23" s="707"/>
      <c r="L23" s="708"/>
      <c r="M23" s="698"/>
      <c r="N23" s="673" t="s">
        <v>249</v>
      </c>
      <c r="O23" s="673"/>
      <c r="P23" s="180" t="s">
        <v>936</v>
      </c>
      <c r="Q23" s="703"/>
      <c r="R23" s="704"/>
      <c r="S23" s="704"/>
      <c r="T23" s="704"/>
      <c r="U23" s="704"/>
      <c r="V23" s="704"/>
      <c r="W23" s="705"/>
    </row>
    <row r="24" spans="2:24" s="25" customFormat="1" ht="25.5" customHeight="1" x14ac:dyDescent="0.15">
      <c r="B24" s="680" t="s">
        <v>291</v>
      </c>
      <c r="C24" s="680"/>
      <c r="D24" s="680"/>
      <c r="E24" s="693" t="s">
        <v>1212</v>
      </c>
      <c r="F24" s="694"/>
      <c r="G24" s="695"/>
      <c r="H24" s="680" t="s">
        <v>292</v>
      </c>
      <c r="I24" s="680"/>
      <c r="J24" s="693" t="s">
        <v>920</v>
      </c>
      <c r="K24" s="694"/>
      <c r="L24" s="695"/>
      <c r="M24" s="680" t="s">
        <v>291</v>
      </c>
      <c r="N24" s="680"/>
      <c r="O24" s="680"/>
      <c r="P24" s="693" t="s">
        <v>1012</v>
      </c>
      <c r="Q24" s="694"/>
      <c r="R24" s="695"/>
      <c r="S24" s="680" t="s">
        <v>292</v>
      </c>
      <c r="T24" s="680"/>
      <c r="U24" s="681" t="s">
        <v>920</v>
      </c>
      <c r="V24" s="681"/>
      <c r="W24" s="681"/>
    </row>
    <row r="25" spans="2:24" s="25" customFormat="1" ht="25.5" customHeight="1" x14ac:dyDescent="0.15">
      <c r="B25" s="682" t="s">
        <v>293</v>
      </c>
      <c r="C25" s="682"/>
      <c r="D25" s="682"/>
      <c r="E25" s="683" t="s">
        <v>921</v>
      </c>
      <c r="F25" s="683"/>
      <c r="G25" s="683"/>
      <c r="H25" s="684" t="s">
        <v>294</v>
      </c>
      <c r="I25" s="685"/>
      <c r="J25" s="686"/>
      <c r="K25" s="687"/>
      <c r="L25" s="688"/>
      <c r="M25" s="684" t="s">
        <v>293</v>
      </c>
      <c r="N25" s="685"/>
      <c r="O25" s="689"/>
      <c r="P25" s="690" t="s">
        <v>1013</v>
      </c>
      <c r="Q25" s="683"/>
      <c r="R25" s="683"/>
      <c r="S25" s="691" t="s">
        <v>294</v>
      </c>
      <c r="T25" s="692"/>
      <c r="U25" s="686">
        <v>45867</v>
      </c>
      <c r="V25" s="687"/>
      <c r="W25" s="688"/>
    </row>
    <row r="26" spans="2:24" s="25" customFormat="1" ht="39.75" customHeight="1" x14ac:dyDescent="0.15">
      <c r="B26" s="673" t="s">
        <v>295</v>
      </c>
      <c r="C26" s="673"/>
      <c r="D26" s="673"/>
      <c r="E26" s="674" t="s">
        <v>1011</v>
      </c>
      <c r="F26" s="675"/>
      <c r="G26" s="675"/>
      <c r="H26" s="675"/>
      <c r="I26" s="675"/>
      <c r="J26" s="675"/>
      <c r="K26" s="675"/>
      <c r="L26" s="676"/>
      <c r="M26" s="673" t="s">
        <v>295</v>
      </c>
      <c r="N26" s="673"/>
      <c r="O26" s="673"/>
      <c r="P26" s="674" t="s">
        <v>1014</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EE827F13-111D-409B-A38A-70E86BC35991}"/>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888EEEE-6650-46B2-B498-5F50CB8F57D3}">
          <x14:formula1>
            <xm:f>'(参考)リスト'!$C$16:$C$47</xm:f>
          </x14:formula1>
          <xm:sqref>E8 P8 P19 E19</xm:sqref>
        </x14:dataValidation>
        <x14:dataValidation type="list" allowBlank="1" showInputMessage="1" showErrorMessage="1" xr:uid="{F082EFA9-A291-425C-B5B1-8E629EBC6A96}">
          <x14:formula1>
            <xm:f>'(参考)リスト'!$B$16:$B$21</xm:f>
          </x14:formula1>
          <xm:sqref>E7 E18 P7 P18</xm:sqref>
        </x14:dataValidation>
        <x14:dataValidation type="list" allowBlank="1" showInputMessage="1" showErrorMessage="1" xr:uid="{C4CF70DB-BB6E-48F9-BE19-EBD799E238FB}">
          <x14:formula1>
            <xm:f>'(参考)リスト'!$E$16:$E$27</xm:f>
          </x14:formula1>
          <xm:sqref>E9 E20 P9 P20</xm:sqref>
        </x14:dataValidation>
        <x14:dataValidation type="list" allowBlank="1" showInputMessage="1" showErrorMessage="1" xr:uid="{0A02C592-E649-4267-9505-CF2E80171C4C}">
          <x14:formula1>
            <xm:f>'(参考)リスト'!$D$16:$D$18</xm:f>
          </x14:formula1>
          <xm:sqref>E10 E21 P10 P21</xm:sqref>
        </x14:dataValidation>
        <x14:dataValidation type="list" allowBlank="1" showInputMessage="1" showErrorMessage="1" xr:uid="{67609A6F-2621-4681-A1C1-8EFAAF1E03CC}">
          <x14:formula1>
            <xm:f>'(参考)リスト'!$F$16:$F$21</xm:f>
          </x14:formula1>
          <xm:sqref>P22:P23 P11:P12 E11:E12 E22:E23</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4F431-C55C-44FA-96D0-0E5AA78AE59C}">
  <sheetPr codeName="Sheet61">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1008</v>
      </c>
      <c r="F5" s="700"/>
      <c r="G5" s="701"/>
      <c r="H5" s="701"/>
      <c r="I5" s="701"/>
      <c r="J5" s="701"/>
      <c r="K5" s="701"/>
      <c r="L5" s="702"/>
      <c r="M5" s="696" t="s">
        <v>285</v>
      </c>
      <c r="N5" s="712" t="s">
        <v>286</v>
      </c>
      <c r="O5" s="713"/>
      <c r="P5" s="236" t="s">
        <v>1008</v>
      </c>
      <c r="Q5" s="703"/>
      <c r="R5" s="704"/>
      <c r="S5" s="704"/>
      <c r="T5" s="704"/>
      <c r="U5" s="704"/>
      <c r="V5" s="704"/>
      <c r="W5" s="705"/>
    </row>
    <row r="6" spans="2:23" s="25" customFormat="1" ht="25.5" customHeight="1" x14ac:dyDescent="0.15">
      <c r="B6" s="698"/>
      <c r="C6" s="712" t="s">
        <v>287</v>
      </c>
      <c r="D6" s="713"/>
      <c r="E6" s="237">
        <v>4</v>
      </c>
      <c r="F6" s="703"/>
      <c r="G6" s="704"/>
      <c r="H6" s="704"/>
      <c r="I6" s="704"/>
      <c r="J6" s="704"/>
      <c r="K6" s="704"/>
      <c r="L6" s="705"/>
      <c r="M6" s="698"/>
      <c r="N6" s="712" t="s">
        <v>287</v>
      </c>
      <c r="O6" s="713"/>
      <c r="P6" s="237">
        <v>5</v>
      </c>
      <c r="Q6" s="703"/>
      <c r="R6" s="704"/>
      <c r="S6" s="704"/>
      <c r="T6" s="704"/>
      <c r="U6" s="704"/>
      <c r="V6" s="704"/>
      <c r="W6" s="705"/>
    </row>
    <row r="7" spans="2:23" s="25" customFormat="1" ht="25.5" customHeight="1" x14ac:dyDescent="0.15">
      <c r="B7" s="696" t="s">
        <v>288</v>
      </c>
      <c r="C7" s="712" t="s">
        <v>236</v>
      </c>
      <c r="D7" s="713"/>
      <c r="E7" s="237" t="s">
        <v>916</v>
      </c>
      <c r="F7" s="703"/>
      <c r="G7" s="704"/>
      <c r="H7" s="704"/>
      <c r="I7" s="704"/>
      <c r="J7" s="704"/>
      <c r="K7" s="704"/>
      <c r="L7" s="705"/>
      <c r="M7" s="696" t="s">
        <v>288</v>
      </c>
      <c r="N7" s="712" t="s">
        <v>236</v>
      </c>
      <c r="O7" s="713"/>
      <c r="P7" s="237" t="s">
        <v>916</v>
      </c>
      <c r="Q7" s="703"/>
      <c r="R7" s="704"/>
      <c r="S7" s="704"/>
      <c r="T7" s="704"/>
      <c r="U7" s="704"/>
      <c r="V7" s="704"/>
      <c r="W7" s="705"/>
    </row>
    <row r="8" spans="2:23" s="25" customFormat="1" ht="25.5" customHeight="1" x14ac:dyDescent="0.15">
      <c r="B8" s="697"/>
      <c r="C8" s="712" t="s">
        <v>237</v>
      </c>
      <c r="D8" s="713"/>
      <c r="E8" s="236" t="s">
        <v>925</v>
      </c>
      <c r="F8" s="703"/>
      <c r="G8" s="704"/>
      <c r="H8" s="704"/>
      <c r="I8" s="704"/>
      <c r="J8" s="704"/>
      <c r="K8" s="704"/>
      <c r="L8" s="705"/>
      <c r="M8" s="697"/>
      <c r="N8" s="712" t="s">
        <v>237</v>
      </c>
      <c r="O8" s="713"/>
      <c r="P8" s="236" t="s">
        <v>940</v>
      </c>
      <c r="Q8" s="703"/>
      <c r="R8" s="704"/>
      <c r="S8" s="704"/>
      <c r="T8" s="704"/>
      <c r="U8" s="704"/>
      <c r="V8" s="704"/>
      <c r="W8" s="705"/>
    </row>
    <row r="9" spans="2:23" s="25" customFormat="1" ht="25.5" customHeight="1" x14ac:dyDescent="0.15">
      <c r="B9" s="714" t="s">
        <v>239</v>
      </c>
      <c r="C9" s="715"/>
      <c r="D9" s="716"/>
      <c r="E9" s="236" t="s">
        <v>918</v>
      </c>
      <c r="F9" s="703"/>
      <c r="G9" s="704"/>
      <c r="H9" s="704"/>
      <c r="I9" s="704"/>
      <c r="J9" s="704"/>
      <c r="K9" s="704"/>
      <c r="L9" s="705"/>
      <c r="M9" s="714" t="s">
        <v>239</v>
      </c>
      <c r="N9" s="715"/>
      <c r="O9" s="716"/>
      <c r="P9" s="236" t="s">
        <v>934</v>
      </c>
      <c r="Q9" s="703"/>
      <c r="R9" s="704"/>
      <c r="S9" s="704"/>
      <c r="T9" s="704"/>
      <c r="U9" s="704"/>
      <c r="V9" s="704"/>
      <c r="W9" s="705"/>
    </row>
    <row r="10" spans="2:23" s="25" customFormat="1" ht="25.5" customHeight="1" x14ac:dyDescent="0.15">
      <c r="B10" s="696" t="s">
        <v>289</v>
      </c>
      <c r="C10" s="714" t="s">
        <v>290</v>
      </c>
      <c r="D10" s="716"/>
      <c r="E10" s="237" t="s">
        <v>918</v>
      </c>
      <c r="F10" s="703"/>
      <c r="G10" s="704"/>
      <c r="H10" s="704"/>
      <c r="I10" s="704"/>
      <c r="J10" s="704"/>
      <c r="K10" s="704"/>
      <c r="L10" s="705"/>
      <c r="M10" s="696" t="s">
        <v>289</v>
      </c>
      <c r="N10" s="714" t="s">
        <v>290</v>
      </c>
      <c r="O10" s="716"/>
      <c r="P10" s="237" t="s">
        <v>935</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1015</v>
      </c>
      <c r="F13" s="694"/>
      <c r="G13" s="695"/>
      <c r="H13" s="680" t="s">
        <v>292</v>
      </c>
      <c r="I13" s="680"/>
      <c r="J13" s="681" t="s">
        <v>920</v>
      </c>
      <c r="K13" s="681"/>
      <c r="L13" s="681"/>
      <c r="M13" s="680" t="s">
        <v>291</v>
      </c>
      <c r="N13" s="680"/>
      <c r="O13" s="680"/>
      <c r="P13" s="693" t="s">
        <v>1017</v>
      </c>
      <c r="Q13" s="694"/>
      <c r="R13" s="695"/>
      <c r="S13" s="680" t="s">
        <v>292</v>
      </c>
      <c r="T13" s="680"/>
      <c r="U13" s="681" t="s">
        <v>1017</v>
      </c>
      <c r="V13" s="681"/>
      <c r="W13" s="681"/>
    </row>
    <row r="14" spans="2:23" s="25" customFormat="1" ht="25.5" customHeight="1" x14ac:dyDescent="0.15">
      <c r="B14" s="682" t="s">
        <v>293</v>
      </c>
      <c r="C14" s="682"/>
      <c r="D14" s="682"/>
      <c r="E14" s="556" t="s">
        <v>921</v>
      </c>
      <c r="F14" s="556"/>
      <c r="G14" s="556"/>
      <c r="H14" s="684" t="s">
        <v>294</v>
      </c>
      <c r="I14" s="685"/>
      <c r="J14" s="709"/>
      <c r="K14" s="710"/>
      <c r="L14" s="711"/>
      <c r="M14" s="684" t="s">
        <v>293</v>
      </c>
      <c r="N14" s="685"/>
      <c r="O14" s="689"/>
      <c r="P14" s="690" t="s">
        <v>921</v>
      </c>
      <c r="Q14" s="683"/>
      <c r="R14" s="683"/>
      <c r="S14" s="691" t="s">
        <v>294</v>
      </c>
      <c r="T14" s="692"/>
      <c r="U14" s="686"/>
      <c r="V14" s="687"/>
      <c r="W14" s="688"/>
    </row>
    <row r="15" spans="2:23" s="25" customFormat="1" ht="39.75" customHeight="1" x14ac:dyDescent="0.15">
      <c r="B15" s="673" t="s">
        <v>295</v>
      </c>
      <c r="C15" s="673"/>
      <c r="D15" s="673"/>
      <c r="E15" s="674" t="s">
        <v>1016</v>
      </c>
      <c r="F15" s="675"/>
      <c r="G15" s="675"/>
      <c r="H15" s="675"/>
      <c r="I15" s="675"/>
      <c r="J15" s="675"/>
      <c r="K15" s="675"/>
      <c r="L15" s="676"/>
      <c r="M15" s="673" t="s">
        <v>295</v>
      </c>
      <c r="N15" s="673"/>
      <c r="O15" s="673"/>
      <c r="P15" s="674" t="s">
        <v>1018</v>
      </c>
      <c r="Q15" s="675"/>
      <c r="R15" s="675"/>
      <c r="S15" s="675"/>
      <c r="T15" s="675"/>
      <c r="U15" s="675"/>
      <c r="V15" s="675"/>
      <c r="W15" s="676"/>
    </row>
    <row r="16" spans="2:23" s="25" customFormat="1" ht="25.5" customHeight="1" x14ac:dyDescent="0.15">
      <c r="B16" s="699" t="s">
        <v>285</v>
      </c>
      <c r="C16" s="699" t="s">
        <v>286</v>
      </c>
      <c r="D16" s="699"/>
      <c r="E16" s="236" t="s">
        <v>1019</v>
      </c>
      <c r="F16" s="700"/>
      <c r="G16" s="701"/>
      <c r="H16" s="701"/>
      <c r="I16" s="701"/>
      <c r="J16" s="701"/>
      <c r="K16" s="701"/>
      <c r="L16" s="702"/>
      <c r="M16" s="699" t="s">
        <v>285</v>
      </c>
      <c r="N16" s="699" t="s">
        <v>286</v>
      </c>
      <c r="O16" s="699"/>
      <c r="P16" s="236" t="s">
        <v>1019</v>
      </c>
      <c r="Q16" s="703"/>
      <c r="R16" s="704"/>
      <c r="S16" s="704"/>
      <c r="T16" s="704"/>
      <c r="U16" s="704"/>
      <c r="V16" s="704"/>
      <c r="W16" s="705"/>
    </row>
    <row r="17" spans="2:24" s="25" customFormat="1" ht="25.5" customHeight="1" x14ac:dyDescent="0.15">
      <c r="B17" s="699"/>
      <c r="C17" s="699" t="s">
        <v>287</v>
      </c>
      <c r="D17" s="699"/>
      <c r="E17" s="237">
        <v>1</v>
      </c>
      <c r="F17" s="703"/>
      <c r="G17" s="704"/>
      <c r="H17" s="704"/>
      <c r="I17" s="704"/>
      <c r="J17" s="704"/>
      <c r="K17" s="704"/>
      <c r="L17" s="705"/>
      <c r="M17" s="699"/>
      <c r="N17" s="699" t="s">
        <v>287</v>
      </c>
      <c r="O17" s="699"/>
      <c r="P17" s="237">
        <v>2</v>
      </c>
      <c r="Q17" s="703"/>
      <c r="R17" s="704"/>
      <c r="S17" s="704"/>
      <c r="T17" s="704"/>
      <c r="U17" s="704"/>
      <c r="V17" s="704"/>
      <c r="W17" s="705"/>
    </row>
    <row r="18" spans="2:24" s="25" customFormat="1" ht="25.5" customHeight="1" x14ac:dyDescent="0.15">
      <c r="B18" s="699" t="s">
        <v>288</v>
      </c>
      <c r="C18" s="699" t="s">
        <v>236</v>
      </c>
      <c r="D18" s="699"/>
      <c r="E18" s="237" t="s">
        <v>916</v>
      </c>
      <c r="F18" s="703"/>
      <c r="G18" s="704"/>
      <c r="H18" s="704"/>
      <c r="I18" s="704"/>
      <c r="J18" s="704"/>
      <c r="K18" s="704"/>
      <c r="L18" s="705"/>
      <c r="M18" s="699" t="s">
        <v>288</v>
      </c>
      <c r="N18" s="699" t="s">
        <v>236</v>
      </c>
      <c r="O18" s="699"/>
      <c r="P18" s="237" t="s">
        <v>916</v>
      </c>
      <c r="Q18" s="703"/>
      <c r="R18" s="704"/>
      <c r="S18" s="704"/>
      <c r="T18" s="704"/>
      <c r="U18" s="704"/>
      <c r="V18" s="704"/>
      <c r="W18" s="705"/>
    </row>
    <row r="19" spans="2:24" s="25" customFormat="1" ht="25.5" customHeight="1" x14ac:dyDescent="0.15">
      <c r="B19" s="699"/>
      <c r="C19" s="699" t="s">
        <v>237</v>
      </c>
      <c r="D19" s="699"/>
      <c r="E19" s="236" t="s">
        <v>930</v>
      </c>
      <c r="F19" s="703"/>
      <c r="G19" s="704"/>
      <c r="H19" s="704"/>
      <c r="I19" s="704"/>
      <c r="J19" s="704"/>
      <c r="K19" s="704"/>
      <c r="L19" s="705"/>
      <c r="M19" s="699"/>
      <c r="N19" s="699" t="s">
        <v>237</v>
      </c>
      <c r="O19" s="699"/>
      <c r="P19" s="236" t="s">
        <v>917</v>
      </c>
      <c r="Q19" s="703"/>
      <c r="R19" s="704"/>
      <c r="S19" s="704"/>
      <c r="T19" s="704"/>
      <c r="U19" s="704"/>
      <c r="V19" s="704"/>
      <c r="W19" s="705"/>
    </row>
    <row r="20" spans="2:24" s="25" customFormat="1" ht="25.5" customHeight="1" x14ac:dyDescent="0.15">
      <c r="B20" s="673" t="s">
        <v>239</v>
      </c>
      <c r="C20" s="673"/>
      <c r="D20" s="673"/>
      <c r="E20" s="236" t="s">
        <v>918</v>
      </c>
      <c r="F20" s="703"/>
      <c r="G20" s="704"/>
      <c r="H20" s="704"/>
      <c r="I20" s="704"/>
      <c r="J20" s="704"/>
      <c r="K20" s="704"/>
      <c r="L20" s="705"/>
      <c r="M20" s="673" t="s">
        <v>239</v>
      </c>
      <c r="N20" s="673"/>
      <c r="O20" s="673"/>
      <c r="P20" s="236" t="s">
        <v>918</v>
      </c>
      <c r="Q20" s="703"/>
      <c r="R20" s="704"/>
      <c r="S20" s="704"/>
      <c r="T20" s="704"/>
      <c r="U20" s="704"/>
      <c r="V20" s="704"/>
      <c r="W20" s="705"/>
    </row>
    <row r="21" spans="2:24" s="25" customFormat="1" ht="25.5" customHeight="1" x14ac:dyDescent="0.15">
      <c r="B21" s="696" t="s">
        <v>289</v>
      </c>
      <c r="C21" s="673" t="s">
        <v>290</v>
      </c>
      <c r="D21" s="673"/>
      <c r="E21" s="237" t="s">
        <v>918</v>
      </c>
      <c r="F21" s="703"/>
      <c r="G21" s="704"/>
      <c r="H21" s="704"/>
      <c r="I21" s="704"/>
      <c r="J21" s="704"/>
      <c r="K21" s="704"/>
      <c r="L21" s="705"/>
      <c r="M21" s="696" t="s">
        <v>289</v>
      </c>
      <c r="N21" s="673" t="s">
        <v>290</v>
      </c>
      <c r="O21" s="673"/>
      <c r="P21" s="237" t="s">
        <v>918</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587</v>
      </c>
      <c r="F23" s="706"/>
      <c r="G23" s="707"/>
      <c r="H23" s="707"/>
      <c r="I23" s="707"/>
      <c r="J23" s="707"/>
      <c r="K23" s="707"/>
      <c r="L23" s="708"/>
      <c r="M23" s="698"/>
      <c r="N23" s="673" t="s">
        <v>249</v>
      </c>
      <c r="O23" s="673"/>
      <c r="P23" s="180" t="s">
        <v>587</v>
      </c>
      <c r="Q23" s="703"/>
      <c r="R23" s="704"/>
      <c r="S23" s="704"/>
      <c r="T23" s="704"/>
      <c r="U23" s="704"/>
      <c r="V23" s="704"/>
      <c r="W23" s="705"/>
    </row>
    <row r="24" spans="2:24" s="25" customFormat="1" ht="25.5" customHeight="1" x14ac:dyDescent="0.15">
      <c r="B24" s="680" t="s">
        <v>291</v>
      </c>
      <c r="C24" s="680"/>
      <c r="D24" s="680"/>
      <c r="E24" s="693" t="s">
        <v>995</v>
      </c>
      <c r="F24" s="694"/>
      <c r="G24" s="695"/>
      <c r="H24" s="680" t="s">
        <v>292</v>
      </c>
      <c r="I24" s="680"/>
      <c r="J24" s="693" t="s">
        <v>920</v>
      </c>
      <c r="K24" s="694"/>
      <c r="L24" s="695"/>
      <c r="M24" s="680" t="s">
        <v>291</v>
      </c>
      <c r="N24" s="680"/>
      <c r="O24" s="680"/>
      <c r="P24" s="693" t="s">
        <v>1021</v>
      </c>
      <c r="Q24" s="694"/>
      <c r="R24" s="695"/>
      <c r="S24" s="680" t="s">
        <v>292</v>
      </c>
      <c r="T24" s="680"/>
      <c r="U24" s="681" t="s">
        <v>920</v>
      </c>
      <c r="V24" s="681"/>
      <c r="W24" s="681"/>
    </row>
    <row r="25" spans="2:24" s="25" customFormat="1" ht="25.5" customHeight="1" x14ac:dyDescent="0.15">
      <c r="B25" s="682" t="s">
        <v>293</v>
      </c>
      <c r="C25" s="682"/>
      <c r="D25" s="682"/>
      <c r="E25" s="683" t="s">
        <v>921</v>
      </c>
      <c r="F25" s="683"/>
      <c r="G25" s="683"/>
      <c r="H25" s="684" t="s">
        <v>294</v>
      </c>
      <c r="I25" s="685"/>
      <c r="J25" s="686"/>
      <c r="K25" s="687"/>
      <c r="L25" s="688"/>
      <c r="M25" s="684" t="s">
        <v>293</v>
      </c>
      <c r="N25" s="685"/>
      <c r="O25" s="689"/>
      <c r="P25" s="690" t="s">
        <v>921</v>
      </c>
      <c r="Q25" s="683"/>
      <c r="R25" s="683"/>
      <c r="S25" s="691" t="s">
        <v>294</v>
      </c>
      <c r="T25" s="692"/>
      <c r="U25" s="686"/>
      <c r="V25" s="687"/>
      <c r="W25" s="688"/>
    </row>
    <row r="26" spans="2:24" s="25" customFormat="1" ht="39.75" customHeight="1" x14ac:dyDescent="0.15">
      <c r="B26" s="673" t="s">
        <v>295</v>
      </c>
      <c r="C26" s="673"/>
      <c r="D26" s="673"/>
      <c r="E26" s="674" t="s">
        <v>1020</v>
      </c>
      <c r="F26" s="675"/>
      <c r="G26" s="675"/>
      <c r="H26" s="675"/>
      <c r="I26" s="675"/>
      <c r="J26" s="675"/>
      <c r="K26" s="675"/>
      <c r="L26" s="676"/>
      <c r="M26" s="673" t="s">
        <v>295</v>
      </c>
      <c r="N26" s="673"/>
      <c r="O26" s="673"/>
      <c r="P26" s="674" t="s">
        <v>1022</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12620ED7-0BD5-4841-BDC5-72CFDDE92FD2}"/>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D568FA9-3D25-45E7-97D0-7B9B8CB9A42B}">
          <x14:formula1>
            <xm:f>'(参考)リスト'!$C$16:$C$47</xm:f>
          </x14:formula1>
          <xm:sqref>E8 P8 P19 E19</xm:sqref>
        </x14:dataValidation>
        <x14:dataValidation type="list" allowBlank="1" showInputMessage="1" showErrorMessage="1" xr:uid="{7CEFD9D7-09DD-4141-B4AF-E803961379D3}">
          <x14:formula1>
            <xm:f>'(参考)リスト'!$B$16:$B$21</xm:f>
          </x14:formula1>
          <xm:sqref>E7 E18 P7 P18</xm:sqref>
        </x14:dataValidation>
        <x14:dataValidation type="list" allowBlank="1" showInputMessage="1" showErrorMessage="1" xr:uid="{29FE9EBA-1CC7-4F2A-8296-8F42D5AEDC8C}">
          <x14:formula1>
            <xm:f>'(参考)リスト'!$E$16:$E$27</xm:f>
          </x14:formula1>
          <xm:sqref>E9 E20 P9 P20</xm:sqref>
        </x14:dataValidation>
        <x14:dataValidation type="list" allowBlank="1" showInputMessage="1" showErrorMessage="1" xr:uid="{CC7D2731-4AFC-412F-856D-9BE3F29987C8}">
          <x14:formula1>
            <xm:f>'(参考)リスト'!$D$16:$D$18</xm:f>
          </x14:formula1>
          <xm:sqref>E10 E21 P10 P21</xm:sqref>
        </x14:dataValidation>
        <x14:dataValidation type="list" allowBlank="1" showInputMessage="1" showErrorMessage="1" xr:uid="{1FED54FF-1F7A-4608-A685-9B52D2B683F4}">
          <x14:formula1>
            <xm:f>'(参考)リスト'!$F$16:$F$21</xm:f>
          </x14:formula1>
          <xm:sqref>E11:E12 E22:E23 P11:P12 P22:P23</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110A5-9BB7-4F84-9905-4CCDAB4819EA}">
  <sheetPr codeName="Sheet62">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1019</v>
      </c>
      <c r="F5" s="700"/>
      <c r="G5" s="701"/>
      <c r="H5" s="701"/>
      <c r="I5" s="701"/>
      <c r="J5" s="701"/>
      <c r="K5" s="701"/>
      <c r="L5" s="702"/>
      <c r="M5" s="696" t="s">
        <v>285</v>
      </c>
      <c r="N5" s="712" t="s">
        <v>286</v>
      </c>
      <c r="O5" s="713"/>
      <c r="P5" s="236" t="s">
        <v>1019</v>
      </c>
      <c r="Q5" s="703"/>
      <c r="R5" s="704"/>
      <c r="S5" s="704"/>
      <c r="T5" s="704"/>
      <c r="U5" s="704"/>
      <c r="V5" s="704"/>
      <c r="W5" s="705"/>
    </row>
    <row r="6" spans="2:23" s="25" customFormat="1" ht="25.5" customHeight="1" x14ac:dyDescent="0.15">
      <c r="B6" s="698"/>
      <c r="C6" s="712" t="s">
        <v>287</v>
      </c>
      <c r="D6" s="713"/>
      <c r="E6" s="237">
        <v>3</v>
      </c>
      <c r="F6" s="703"/>
      <c r="G6" s="704"/>
      <c r="H6" s="704"/>
      <c r="I6" s="704"/>
      <c r="J6" s="704"/>
      <c r="K6" s="704"/>
      <c r="L6" s="705"/>
      <c r="M6" s="698"/>
      <c r="N6" s="712" t="s">
        <v>287</v>
      </c>
      <c r="O6" s="713"/>
      <c r="P6" s="237">
        <v>4</v>
      </c>
      <c r="Q6" s="703"/>
      <c r="R6" s="704"/>
      <c r="S6" s="704"/>
      <c r="T6" s="704"/>
      <c r="U6" s="704"/>
      <c r="V6" s="704"/>
      <c r="W6" s="705"/>
    </row>
    <row r="7" spans="2:23" s="25" customFormat="1" ht="25.5" customHeight="1" x14ac:dyDescent="0.15">
      <c r="B7" s="696" t="s">
        <v>288</v>
      </c>
      <c r="C7" s="712" t="s">
        <v>236</v>
      </c>
      <c r="D7" s="713"/>
      <c r="E7" s="237" t="s">
        <v>916</v>
      </c>
      <c r="F7" s="703"/>
      <c r="G7" s="704"/>
      <c r="H7" s="704"/>
      <c r="I7" s="704"/>
      <c r="J7" s="704"/>
      <c r="K7" s="704"/>
      <c r="L7" s="705"/>
      <c r="M7" s="696" t="s">
        <v>288</v>
      </c>
      <c r="N7" s="712" t="s">
        <v>236</v>
      </c>
      <c r="O7" s="713"/>
      <c r="P7" s="237" t="s">
        <v>916</v>
      </c>
      <c r="Q7" s="703"/>
      <c r="R7" s="704"/>
      <c r="S7" s="704"/>
      <c r="T7" s="704"/>
      <c r="U7" s="704"/>
      <c r="V7" s="704"/>
      <c r="W7" s="705"/>
    </row>
    <row r="8" spans="2:23" s="25" customFormat="1" ht="25.5" customHeight="1" x14ac:dyDescent="0.15">
      <c r="B8" s="697"/>
      <c r="C8" s="712" t="s">
        <v>237</v>
      </c>
      <c r="D8" s="713"/>
      <c r="E8" s="236" t="s">
        <v>925</v>
      </c>
      <c r="F8" s="703"/>
      <c r="G8" s="704"/>
      <c r="H8" s="704"/>
      <c r="I8" s="704"/>
      <c r="J8" s="704"/>
      <c r="K8" s="704"/>
      <c r="L8" s="705"/>
      <c r="M8" s="697"/>
      <c r="N8" s="712" t="s">
        <v>237</v>
      </c>
      <c r="O8" s="713"/>
      <c r="P8" s="236" t="s">
        <v>940</v>
      </c>
      <c r="Q8" s="703"/>
      <c r="R8" s="704"/>
      <c r="S8" s="704"/>
      <c r="T8" s="704"/>
      <c r="U8" s="704"/>
      <c r="V8" s="704"/>
      <c r="W8" s="705"/>
    </row>
    <row r="9" spans="2:23" s="25" customFormat="1" ht="25.5" customHeight="1" x14ac:dyDescent="0.15">
      <c r="B9" s="714" t="s">
        <v>239</v>
      </c>
      <c r="C9" s="715"/>
      <c r="D9" s="716"/>
      <c r="E9" s="236" t="s">
        <v>918</v>
      </c>
      <c r="F9" s="703"/>
      <c r="G9" s="704"/>
      <c r="H9" s="704"/>
      <c r="I9" s="704"/>
      <c r="J9" s="704"/>
      <c r="K9" s="704"/>
      <c r="L9" s="705"/>
      <c r="M9" s="714" t="s">
        <v>239</v>
      </c>
      <c r="N9" s="715"/>
      <c r="O9" s="716"/>
      <c r="P9" s="236" t="s">
        <v>918</v>
      </c>
      <c r="Q9" s="703"/>
      <c r="R9" s="704"/>
      <c r="S9" s="704"/>
      <c r="T9" s="704"/>
      <c r="U9" s="704"/>
      <c r="V9" s="704"/>
      <c r="W9" s="705"/>
    </row>
    <row r="10" spans="2:23" s="25" customFormat="1" ht="25.5" customHeight="1" x14ac:dyDescent="0.15">
      <c r="B10" s="696" t="s">
        <v>289</v>
      </c>
      <c r="C10" s="714" t="s">
        <v>290</v>
      </c>
      <c r="D10" s="716"/>
      <c r="E10" s="237" t="s">
        <v>918</v>
      </c>
      <c r="F10" s="703"/>
      <c r="G10" s="704"/>
      <c r="H10" s="704"/>
      <c r="I10" s="704"/>
      <c r="J10" s="704"/>
      <c r="K10" s="704"/>
      <c r="L10" s="705"/>
      <c r="M10" s="696" t="s">
        <v>289</v>
      </c>
      <c r="N10" s="714" t="s">
        <v>290</v>
      </c>
      <c r="O10" s="716"/>
      <c r="P10" s="237" t="s">
        <v>918</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1190</v>
      </c>
      <c r="F13" s="694"/>
      <c r="G13" s="695"/>
      <c r="H13" s="680" t="s">
        <v>292</v>
      </c>
      <c r="I13" s="680"/>
      <c r="J13" s="681" t="s">
        <v>920</v>
      </c>
      <c r="K13" s="681"/>
      <c r="L13" s="681"/>
      <c r="M13" s="680" t="s">
        <v>291</v>
      </c>
      <c r="N13" s="680"/>
      <c r="O13" s="680"/>
      <c r="P13" s="693" t="s">
        <v>1213</v>
      </c>
      <c r="Q13" s="694"/>
      <c r="R13" s="695"/>
      <c r="S13" s="680" t="s">
        <v>292</v>
      </c>
      <c r="T13" s="680"/>
      <c r="U13" s="681" t="s">
        <v>920</v>
      </c>
      <c r="V13" s="681"/>
      <c r="W13" s="681"/>
    </row>
    <row r="14" spans="2:23" s="25" customFormat="1" ht="25.5" customHeight="1" x14ac:dyDescent="0.15">
      <c r="B14" s="682" t="s">
        <v>293</v>
      </c>
      <c r="C14" s="682"/>
      <c r="D14" s="682"/>
      <c r="E14" s="556" t="s">
        <v>921</v>
      </c>
      <c r="F14" s="556"/>
      <c r="G14" s="556"/>
      <c r="H14" s="684" t="s">
        <v>294</v>
      </c>
      <c r="I14" s="685"/>
      <c r="J14" s="709"/>
      <c r="K14" s="710"/>
      <c r="L14" s="711"/>
      <c r="M14" s="684" t="s">
        <v>293</v>
      </c>
      <c r="N14" s="685"/>
      <c r="O14" s="689"/>
      <c r="P14" s="690" t="s">
        <v>921</v>
      </c>
      <c r="Q14" s="683"/>
      <c r="R14" s="683"/>
      <c r="S14" s="691" t="s">
        <v>294</v>
      </c>
      <c r="T14" s="692"/>
      <c r="U14" s="686"/>
      <c r="V14" s="687"/>
      <c r="W14" s="688"/>
    </row>
    <row r="15" spans="2:23" s="25" customFormat="1" ht="39.75" customHeight="1" x14ac:dyDescent="0.15">
      <c r="B15" s="673" t="s">
        <v>295</v>
      </c>
      <c r="C15" s="673"/>
      <c r="D15" s="673"/>
      <c r="E15" s="674" t="s">
        <v>1023</v>
      </c>
      <c r="F15" s="675"/>
      <c r="G15" s="675"/>
      <c r="H15" s="675"/>
      <c r="I15" s="675"/>
      <c r="J15" s="675"/>
      <c r="K15" s="675"/>
      <c r="L15" s="676"/>
      <c r="M15" s="673" t="s">
        <v>295</v>
      </c>
      <c r="N15" s="673"/>
      <c r="O15" s="673"/>
      <c r="P15" s="674" t="s">
        <v>1024</v>
      </c>
      <c r="Q15" s="675"/>
      <c r="R15" s="675"/>
      <c r="S15" s="675"/>
      <c r="T15" s="675"/>
      <c r="U15" s="675"/>
      <c r="V15" s="675"/>
      <c r="W15" s="676"/>
    </row>
    <row r="16" spans="2:23" s="25" customFormat="1" ht="25.5" customHeight="1" x14ac:dyDescent="0.15">
      <c r="B16" s="699" t="s">
        <v>285</v>
      </c>
      <c r="C16" s="699" t="s">
        <v>286</v>
      </c>
      <c r="D16" s="699"/>
      <c r="E16" s="236" t="s">
        <v>1025</v>
      </c>
      <c r="F16" s="700"/>
      <c r="G16" s="701"/>
      <c r="H16" s="701"/>
      <c r="I16" s="701"/>
      <c r="J16" s="701"/>
      <c r="K16" s="701"/>
      <c r="L16" s="702"/>
      <c r="M16" s="699" t="s">
        <v>285</v>
      </c>
      <c r="N16" s="699" t="s">
        <v>286</v>
      </c>
      <c r="O16" s="699"/>
      <c r="P16" s="236" t="s">
        <v>1025</v>
      </c>
      <c r="Q16" s="703"/>
      <c r="R16" s="704"/>
      <c r="S16" s="704"/>
      <c r="T16" s="704"/>
      <c r="U16" s="704"/>
      <c r="V16" s="704"/>
      <c r="W16" s="705"/>
    </row>
    <row r="17" spans="2:24" s="25" customFormat="1" ht="25.5" customHeight="1" x14ac:dyDescent="0.15">
      <c r="B17" s="699"/>
      <c r="C17" s="699" t="s">
        <v>287</v>
      </c>
      <c r="D17" s="699"/>
      <c r="E17" s="237">
        <v>1</v>
      </c>
      <c r="F17" s="703"/>
      <c r="G17" s="704"/>
      <c r="H17" s="704"/>
      <c r="I17" s="704"/>
      <c r="J17" s="704"/>
      <c r="K17" s="704"/>
      <c r="L17" s="705"/>
      <c r="M17" s="699"/>
      <c r="N17" s="699" t="s">
        <v>287</v>
      </c>
      <c r="O17" s="699"/>
      <c r="P17" s="237">
        <v>2</v>
      </c>
      <c r="Q17" s="703"/>
      <c r="R17" s="704"/>
      <c r="S17" s="704"/>
      <c r="T17" s="704"/>
      <c r="U17" s="704"/>
      <c r="V17" s="704"/>
      <c r="W17" s="705"/>
    </row>
    <row r="18" spans="2:24" s="25" customFormat="1" ht="25.5" customHeight="1" x14ac:dyDescent="0.15">
      <c r="B18" s="699" t="s">
        <v>288</v>
      </c>
      <c r="C18" s="699" t="s">
        <v>236</v>
      </c>
      <c r="D18" s="699"/>
      <c r="E18" s="237" t="s">
        <v>916</v>
      </c>
      <c r="F18" s="703"/>
      <c r="G18" s="704"/>
      <c r="H18" s="704"/>
      <c r="I18" s="704"/>
      <c r="J18" s="704"/>
      <c r="K18" s="704"/>
      <c r="L18" s="705"/>
      <c r="M18" s="699" t="s">
        <v>288</v>
      </c>
      <c r="N18" s="699" t="s">
        <v>236</v>
      </c>
      <c r="O18" s="699"/>
      <c r="P18" s="237" t="s">
        <v>916</v>
      </c>
      <c r="Q18" s="703"/>
      <c r="R18" s="704"/>
      <c r="S18" s="704"/>
      <c r="T18" s="704"/>
      <c r="U18" s="704"/>
      <c r="V18" s="704"/>
      <c r="W18" s="705"/>
    </row>
    <row r="19" spans="2:24" s="25" customFormat="1" ht="25.5" customHeight="1" x14ac:dyDescent="0.15">
      <c r="B19" s="699"/>
      <c r="C19" s="699" t="s">
        <v>237</v>
      </c>
      <c r="D19" s="699"/>
      <c r="E19" s="236" t="s">
        <v>917</v>
      </c>
      <c r="F19" s="703"/>
      <c r="G19" s="704"/>
      <c r="H19" s="704"/>
      <c r="I19" s="704"/>
      <c r="J19" s="704"/>
      <c r="K19" s="704"/>
      <c r="L19" s="705"/>
      <c r="M19" s="699"/>
      <c r="N19" s="699" t="s">
        <v>237</v>
      </c>
      <c r="O19" s="699"/>
      <c r="P19" s="236" t="s">
        <v>925</v>
      </c>
      <c r="Q19" s="703"/>
      <c r="R19" s="704"/>
      <c r="S19" s="704"/>
      <c r="T19" s="704"/>
      <c r="U19" s="704"/>
      <c r="V19" s="704"/>
      <c r="W19" s="705"/>
    </row>
    <row r="20" spans="2:24" s="25" customFormat="1" ht="25.5" customHeight="1" x14ac:dyDescent="0.15">
      <c r="B20" s="673" t="s">
        <v>239</v>
      </c>
      <c r="C20" s="673"/>
      <c r="D20" s="673"/>
      <c r="E20" s="236" t="s">
        <v>918</v>
      </c>
      <c r="F20" s="703"/>
      <c r="G20" s="704"/>
      <c r="H20" s="704"/>
      <c r="I20" s="704"/>
      <c r="J20" s="704"/>
      <c r="K20" s="704"/>
      <c r="L20" s="705"/>
      <c r="M20" s="673" t="s">
        <v>239</v>
      </c>
      <c r="N20" s="673"/>
      <c r="O20" s="673"/>
      <c r="P20" s="236" t="s">
        <v>918</v>
      </c>
      <c r="Q20" s="703"/>
      <c r="R20" s="704"/>
      <c r="S20" s="704"/>
      <c r="T20" s="704"/>
      <c r="U20" s="704"/>
      <c r="V20" s="704"/>
      <c r="W20" s="705"/>
    </row>
    <row r="21" spans="2:24" s="25" customFormat="1" ht="25.5" customHeight="1" x14ac:dyDescent="0.15">
      <c r="B21" s="696" t="s">
        <v>289</v>
      </c>
      <c r="C21" s="673" t="s">
        <v>290</v>
      </c>
      <c r="D21" s="673"/>
      <c r="E21" s="237" t="s">
        <v>918</v>
      </c>
      <c r="F21" s="703"/>
      <c r="G21" s="704"/>
      <c r="H21" s="704"/>
      <c r="I21" s="704"/>
      <c r="J21" s="704"/>
      <c r="K21" s="704"/>
      <c r="L21" s="705"/>
      <c r="M21" s="696" t="s">
        <v>289</v>
      </c>
      <c r="N21" s="673" t="s">
        <v>290</v>
      </c>
      <c r="O21" s="673"/>
      <c r="P21" s="237" t="s">
        <v>918</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587</v>
      </c>
      <c r="F23" s="706"/>
      <c r="G23" s="707"/>
      <c r="H23" s="707"/>
      <c r="I23" s="707"/>
      <c r="J23" s="707"/>
      <c r="K23" s="707"/>
      <c r="L23" s="708"/>
      <c r="M23" s="698"/>
      <c r="N23" s="673" t="s">
        <v>249</v>
      </c>
      <c r="O23" s="673"/>
      <c r="P23" s="180" t="s">
        <v>587</v>
      </c>
      <c r="Q23" s="703"/>
      <c r="R23" s="704"/>
      <c r="S23" s="704"/>
      <c r="T23" s="704"/>
      <c r="U23" s="704"/>
      <c r="V23" s="704"/>
      <c r="W23" s="705"/>
    </row>
    <row r="24" spans="2:24" s="25" customFormat="1" ht="25.5" customHeight="1" x14ac:dyDescent="0.15">
      <c r="B24" s="680" t="s">
        <v>291</v>
      </c>
      <c r="C24" s="680"/>
      <c r="D24" s="680"/>
      <c r="E24" s="693" t="s">
        <v>926</v>
      </c>
      <c r="F24" s="694"/>
      <c r="G24" s="695"/>
      <c r="H24" s="680" t="s">
        <v>292</v>
      </c>
      <c r="I24" s="680"/>
      <c r="J24" s="693" t="s">
        <v>920</v>
      </c>
      <c r="K24" s="694"/>
      <c r="L24" s="695"/>
      <c r="M24" s="680" t="s">
        <v>291</v>
      </c>
      <c r="N24" s="680"/>
      <c r="O24" s="680"/>
      <c r="P24" s="693" t="s">
        <v>1027</v>
      </c>
      <c r="Q24" s="694"/>
      <c r="R24" s="695"/>
      <c r="S24" s="680" t="s">
        <v>292</v>
      </c>
      <c r="T24" s="680"/>
      <c r="U24" s="681" t="s">
        <v>920</v>
      </c>
      <c r="V24" s="681"/>
      <c r="W24" s="681"/>
    </row>
    <row r="25" spans="2:24" s="25" customFormat="1" ht="25.5" customHeight="1" x14ac:dyDescent="0.15">
      <c r="B25" s="682" t="s">
        <v>293</v>
      </c>
      <c r="C25" s="682"/>
      <c r="D25" s="682"/>
      <c r="E25" s="683" t="s">
        <v>921</v>
      </c>
      <c r="F25" s="683"/>
      <c r="G25" s="683"/>
      <c r="H25" s="684" t="s">
        <v>294</v>
      </c>
      <c r="I25" s="685"/>
      <c r="J25" s="686"/>
      <c r="K25" s="687"/>
      <c r="L25" s="688"/>
      <c r="M25" s="684" t="s">
        <v>293</v>
      </c>
      <c r="N25" s="685"/>
      <c r="O25" s="689"/>
      <c r="P25" s="690" t="s">
        <v>921</v>
      </c>
      <c r="Q25" s="683"/>
      <c r="R25" s="683"/>
      <c r="S25" s="691" t="s">
        <v>294</v>
      </c>
      <c r="T25" s="692"/>
      <c r="U25" s="686"/>
      <c r="V25" s="687"/>
      <c r="W25" s="688"/>
    </row>
    <row r="26" spans="2:24" s="25" customFormat="1" ht="39.75" customHeight="1" x14ac:dyDescent="0.15">
      <c r="B26" s="673" t="s">
        <v>295</v>
      </c>
      <c r="C26" s="673"/>
      <c r="D26" s="673"/>
      <c r="E26" s="674" t="s">
        <v>1026</v>
      </c>
      <c r="F26" s="675"/>
      <c r="G26" s="675"/>
      <c r="H26" s="675"/>
      <c r="I26" s="675"/>
      <c r="J26" s="675"/>
      <c r="K26" s="675"/>
      <c r="L26" s="676"/>
      <c r="M26" s="673" t="s">
        <v>295</v>
      </c>
      <c r="N26" s="673"/>
      <c r="O26" s="673"/>
      <c r="P26" s="674" t="s">
        <v>1028</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21DAE4C1-4B02-444D-B0EB-40F7E2FEEB94}"/>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F7870E6-BF91-4B0D-A854-63E487BE6620}">
          <x14:formula1>
            <xm:f>'(参考)リスト'!$C$16:$C$47</xm:f>
          </x14:formula1>
          <xm:sqref>E8 P8 P19 E19</xm:sqref>
        </x14:dataValidation>
        <x14:dataValidation type="list" allowBlank="1" showInputMessage="1" showErrorMessage="1" xr:uid="{35F7AC19-2BA3-45F4-9DC3-0994A39F56A7}">
          <x14:formula1>
            <xm:f>'(参考)リスト'!$B$16:$B$21</xm:f>
          </x14:formula1>
          <xm:sqref>E7 E18 P7 P18</xm:sqref>
        </x14:dataValidation>
        <x14:dataValidation type="list" allowBlank="1" showInputMessage="1" showErrorMessage="1" xr:uid="{C5D409BB-E29F-4832-B2F0-24B73C0B1978}">
          <x14:formula1>
            <xm:f>'(参考)リスト'!$E$16:$E$27</xm:f>
          </x14:formula1>
          <xm:sqref>E9 E20 P9 P20</xm:sqref>
        </x14:dataValidation>
        <x14:dataValidation type="list" allowBlank="1" showInputMessage="1" showErrorMessage="1" xr:uid="{674A8C1F-ABD1-4BAB-B171-0062723AC02B}">
          <x14:formula1>
            <xm:f>'(参考)リスト'!$D$16:$D$18</xm:f>
          </x14:formula1>
          <xm:sqref>E10 E21 P10 P21</xm:sqref>
        </x14:dataValidation>
        <x14:dataValidation type="list" allowBlank="1" showInputMessage="1" showErrorMessage="1" xr:uid="{8B5BF880-66D1-47DC-8523-52A121C7A7D1}">
          <x14:formula1>
            <xm:f>'(参考)リスト'!$F$16:$F$21</xm:f>
          </x14:formula1>
          <xm:sqref>P11:P12 E11:E12 E22:E23 P22:P23</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020CA-B69D-47A6-BB7B-01FAE661F071}">
  <sheetPr codeName="Sheet64">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1025</v>
      </c>
      <c r="F5" s="700"/>
      <c r="G5" s="701"/>
      <c r="H5" s="701"/>
      <c r="I5" s="701"/>
      <c r="J5" s="701"/>
      <c r="K5" s="701"/>
      <c r="L5" s="702"/>
      <c r="M5" s="696" t="s">
        <v>285</v>
      </c>
      <c r="N5" s="712" t="s">
        <v>286</v>
      </c>
      <c r="O5" s="713"/>
      <c r="P5" s="236" t="s">
        <v>1031</v>
      </c>
      <c r="Q5" s="703"/>
      <c r="R5" s="704"/>
      <c r="S5" s="704"/>
      <c r="T5" s="704"/>
      <c r="U5" s="704"/>
      <c r="V5" s="704"/>
      <c r="W5" s="705"/>
    </row>
    <row r="6" spans="2:23" s="25" customFormat="1" ht="25.5" customHeight="1" x14ac:dyDescent="0.15">
      <c r="B6" s="698"/>
      <c r="C6" s="712" t="s">
        <v>287</v>
      </c>
      <c r="D6" s="713"/>
      <c r="E6" s="237">
        <v>3</v>
      </c>
      <c r="F6" s="703"/>
      <c r="G6" s="704"/>
      <c r="H6" s="704"/>
      <c r="I6" s="704"/>
      <c r="J6" s="704"/>
      <c r="K6" s="704"/>
      <c r="L6" s="705"/>
      <c r="M6" s="698"/>
      <c r="N6" s="712" t="s">
        <v>287</v>
      </c>
      <c r="O6" s="713"/>
      <c r="P6" s="237">
        <v>1</v>
      </c>
      <c r="Q6" s="703"/>
      <c r="R6" s="704"/>
      <c r="S6" s="704"/>
      <c r="T6" s="704"/>
      <c r="U6" s="704"/>
      <c r="V6" s="704"/>
      <c r="W6" s="705"/>
    </row>
    <row r="7" spans="2:23" s="25" customFormat="1" ht="25.5" customHeight="1" x14ac:dyDescent="0.15">
      <c r="B7" s="696" t="s">
        <v>288</v>
      </c>
      <c r="C7" s="712" t="s">
        <v>236</v>
      </c>
      <c r="D7" s="713"/>
      <c r="E7" s="237" t="s">
        <v>916</v>
      </c>
      <c r="F7" s="703"/>
      <c r="G7" s="704"/>
      <c r="H7" s="704"/>
      <c r="I7" s="704"/>
      <c r="J7" s="704"/>
      <c r="K7" s="704"/>
      <c r="L7" s="705"/>
      <c r="M7" s="696" t="s">
        <v>288</v>
      </c>
      <c r="N7" s="712" t="s">
        <v>236</v>
      </c>
      <c r="O7" s="713"/>
      <c r="P7" s="237" t="s">
        <v>916</v>
      </c>
      <c r="Q7" s="703"/>
      <c r="R7" s="704"/>
      <c r="S7" s="704"/>
      <c r="T7" s="704"/>
      <c r="U7" s="704"/>
      <c r="V7" s="704"/>
      <c r="W7" s="705"/>
    </row>
    <row r="8" spans="2:23" s="25" customFormat="1" ht="25.5" customHeight="1" x14ac:dyDescent="0.15">
      <c r="B8" s="697"/>
      <c r="C8" s="712" t="s">
        <v>237</v>
      </c>
      <c r="D8" s="713"/>
      <c r="E8" s="236" t="s">
        <v>940</v>
      </c>
      <c r="F8" s="703"/>
      <c r="G8" s="704"/>
      <c r="H8" s="704"/>
      <c r="I8" s="704"/>
      <c r="J8" s="704"/>
      <c r="K8" s="704"/>
      <c r="L8" s="705"/>
      <c r="M8" s="697"/>
      <c r="N8" s="712" t="s">
        <v>237</v>
      </c>
      <c r="O8" s="713"/>
      <c r="P8" s="236" t="s">
        <v>917</v>
      </c>
      <c r="Q8" s="703"/>
      <c r="R8" s="704"/>
      <c r="S8" s="704"/>
      <c r="T8" s="704"/>
      <c r="U8" s="704"/>
      <c r="V8" s="704"/>
      <c r="W8" s="705"/>
    </row>
    <row r="9" spans="2:23" s="25" customFormat="1" ht="25.5" customHeight="1" x14ac:dyDescent="0.15">
      <c r="B9" s="714" t="s">
        <v>239</v>
      </c>
      <c r="C9" s="715"/>
      <c r="D9" s="716"/>
      <c r="E9" s="236" t="s">
        <v>918</v>
      </c>
      <c r="F9" s="703"/>
      <c r="G9" s="704"/>
      <c r="H9" s="704"/>
      <c r="I9" s="704"/>
      <c r="J9" s="704"/>
      <c r="K9" s="704"/>
      <c r="L9" s="705"/>
      <c r="M9" s="714" t="s">
        <v>239</v>
      </c>
      <c r="N9" s="715"/>
      <c r="O9" s="716"/>
      <c r="P9" s="236" t="s">
        <v>918</v>
      </c>
      <c r="Q9" s="703"/>
      <c r="R9" s="704"/>
      <c r="S9" s="704"/>
      <c r="T9" s="704"/>
      <c r="U9" s="704"/>
      <c r="V9" s="704"/>
      <c r="W9" s="705"/>
    </row>
    <row r="10" spans="2:23" s="25" customFormat="1" ht="25.5" customHeight="1" x14ac:dyDescent="0.15">
      <c r="B10" s="696" t="s">
        <v>289</v>
      </c>
      <c r="C10" s="714" t="s">
        <v>290</v>
      </c>
      <c r="D10" s="716"/>
      <c r="E10" s="237" t="s">
        <v>918</v>
      </c>
      <c r="F10" s="703"/>
      <c r="G10" s="704"/>
      <c r="H10" s="704"/>
      <c r="I10" s="704"/>
      <c r="J10" s="704"/>
      <c r="K10" s="704"/>
      <c r="L10" s="705"/>
      <c r="M10" s="696" t="s">
        <v>289</v>
      </c>
      <c r="N10" s="714" t="s">
        <v>290</v>
      </c>
      <c r="O10" s="716"/>
      <c r="P10" s="237" t="s">
        <v>918</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1029</v>
      </c>
      <c r="F13" s="694"/>
      <c r="G13" s="695"/>
      <c r="H13" s="680" t="s">
        <v>292</v>
      </c>
      <c r="I13" s="680"/>
      <c r="J13" s="681" t="s">
        <v>920</v>
      </c>
      <c r="K13" s="681"/>
      <c r="L13" s="681"/>
      <c r="M13" s="680" t="s">
        <v>291</v>
      </c>
      <c r="N13" s="680"/>
      <c r="O13" s="680"/>
      <c r="P13" s="693" t="s">
        <v>1201</v>
      </c>
      <c r="Q13" s="694"/>
      <c r="R13" s="695"/>
      <c r="S13" s="680" t="s">
        <v>292</v>
      </c>
      <c r="T13" s="680"/>
      <c r="U13" s="681" t="s">
        <v>920</v>
      </c>
      <c r="V13" s="681"/>
      <c r="W13" s="681"/>
    </row>
    <row r="14" spans="2:23" s="25" customFormat="1" ht="25.5" customHeight="1" x14ac:dyDescent="0.15">
      <c r="B14" s="682" t="s">
        <v>293</v>
      </c>
      <c r="C14" s="682"/>
      <c r="D14" s="682"/>
      <c r="E14" s="556" t="s">
        <v>921</v>
      </c>
      <c r="F14" s="556"/>
      <c r="G14" s="556"/>
      <c r="H14" s="684" t="s">
        <v>294</v>
      </c>
      <c r="I14" s="685"/>
      <c r="J14" s="709"/>
      <c r="K14" s="710"/>
      <c r="L14" s="711"/>
      <c r="M14" s="684" t="s">
        <v>293</v>
      </c>
      <c r="N14" s="685"/>
      <c r="O14" s="689"/>
      <c r="P14" s="690" t="s">
        <v>921</v>
      </c>
      <c r="Q14" s="683"/>
      <c r="R14" s="683"/>
      <c r="S14" s="691" t="s">
        <v>294</v>
      </c>
      <c r="T14" s="692"/>
      <c r="U14" s="686"/>
      <c r="V14" s="687"/>
      <c r="W14" s="688"/>
    </row>
    <row r="15" spans="2:23" s="25" customFormat="1" ht="39.75" customHeight="1" x14ac:dyDescent="0.15">
      <c r="B15" s="673" t="s">
        <v>295</v>
      </c>
      <c r="C15" s="673"/>
      <c r="D15" s="673"/>
      <c r="E15" s="674" t="s">
        <v>1030</v>
      </c>
      <c r="F15" s="675"/>
      <c r="G15" s="675"/>
      <c r="H15" s="675"/>
      <c r="I15" s="675"/>
      <c r="J15" s="675"/>
      <c r="K15" s="675"/>
      <c r="L15" s="676"/>
      <c r="M15" s="673" t="s">
        <v>295</v>
      </c>
      <c r="N15" s="673"/>
      <c r="O15" s="673"/>
      <c r="P15" s="674" t="s">
        <v>1032</v>
      </c>
      <c r="Q15" s="675"/>
      <c r="R15" s="675"/>
      <c r="S15" s="675"/>
      <c r="T15" s="675"/>
      <c r="U15" s="675"/>
      <c r="V15" s="675"/>
      <c r="W15" s="676"/>
    </row>
    <row r="16" spans="2:23" s="25" customFormat="1" ht="25.5" customHeight="1" x14ac:dyDescent="0.15">
      <c r="B16" s="699" t="s">
        <v>285</v>
      </c>
      <c r="C16" s="699" t="s">
        <v>286</v>
      </c>
      <c r="D16" s="699"/>
      <c r="E16" s="236" t="s">
        <v>1031</v>
      </c>
      <c r="F16" s="700"/>
      <c r="G16" s="701"/>
      <c r="H16" s="701"/>
      <c r="I16" s="701"/>
      <c r="J16" s="701"/>
      <c r="K16" s="701"/>
      <c r="L16" s="702"/>
      <c r="M16" s="699" t="s">
        <v>285</v>
      </c>
      <c r="N16" s="699" t="s">
        <v>286</v>
      </c>
      <c r="O16" s="699"/>
      <c r="P16" s="236" t="s">
        <v>1035</v>
      </c>
      <c r="Q16" s="703"/>
      <c r="R16" s="704"/>
      <c r="S16" s="704"/>
      <c r="T16" s="704"/>
      <c r="U16" s="704"/>
      <c r="V16" s="704"/>
      <c r="W16" s="705"/>
    </row>
    <row r="17" spans="2:24" s="25" customFormat="1" ht="25.5" customHeight="1" x14ac:dyDescent="0.15">
      <c r="B17" s="699"/>
      <c r="C17" s="699" t="s">
        <v>287</v>
      </c>
      <c r="D17" s="699"/>
      <c r="E17" s="237">
        <v>2</v>
      </c>
      <c r="F17" s="703"/>
      <c r="G17" s="704"/>
      <c r="H17" s="704"/>
      <c r="I17" s="704"/>
      <c r="J17" s="704"/>
      <c r="K17" s="704"/>
      <c r="L17" s="705"/>
      <c r="M17" s="699"/>
      <c r="N17" s="699" t="s">
        <v>287</v>
      </c>
      <c r="O17" s="699"/>
      <c r="P17" s="237">
        <v>1</v>
      </c>
      <c r="Q17" s="703"/>
      <c r="R17" s="704"/>
      <c r="S17" s="704"/>
      <c r="T17" s="704"/>
      <c r="U17" s="704"/>
      <c r="V17" s="704"/>
      <c r="W17" s="705"/>
    </row>
    <row r="18" spans="2:24" s="25" customFormat="1" ht="25.5" customHeight="1" x14ac:dyDescent="0.15">
      <c r="B18" s="699" t="s">
        <v>288</v>
      </c>
      <c r="C18" s="699" t="s">
        <v>236</v>
      </c>
      <c r="D18" s="699"/>
      <c r="E18" s="237" t="s">
        <v>916</v>
      </c>
      <c r="F18" s="703"/>
      <c r="G18" s="704"/>
      <c r="H18" s="704"/>
      <c r="I18" s="704"/>
      <c r="J18" s="704"/>
      <c r="K18" s="704"/>
      <c r="L18" s="705"/>
      <c r="M18" s="699" t="s">
        <v>288</v>
      </c>
      <c r="N18" s="699" t="s">
        <v>236</v>
      </c>
      <c r="O18" s="699"/>
      <c r="P18" s="237" t="s">
        <v>916</v>
      </c>
      <c r="Q18" s="703"/>
      <c r="R18" s="704"/>
      <c r="S18" s="704"/>
      <c r="T18" s="704"/>
      <c r="U18" s="704"/>
      <c r="V18" s="704"/>
      <c r="W18" s="705"/>
    </row>
    <row r="19" spans="2:24" s="25" customFormat="1" ht="25.5" customHeight="1" x14ac:dyDescent="0.15">
      <c r="B19" s="699"/>
      <c r="C19" s="699" t="s">
        <v>237</v>
      </c>
      <c r="D19" s="699"/>
      <c r="E19" s="236" t="s">
        <v>940</v>
      </c>
      <c r="F19" s="703"/>
      <c r="G19" s="704"/>
      <c r="H19" s="704"/>
      <c r="I19" s="704"/>
      <c r="J19" s="704"/>
      <c r="K19" s="704"/>
      <c r="L19" s="705"/>
      <c r="M19" s="699"/>
      <c r="N19" s="699" t="s">
        <v>237</v>
      </c>
      <c r="O19" s="699"/>
      <c r="P19" s="236" t="s">
        <v>930</v>
      </c>
      <c r="Q19" s="703"/>
      <c r="R19" s="704"/>
      <c r="S19" s="704"/>
      <c r="T19" s="704"/>
      <c r="U19" s="704"/>
      <c r="V19" s="704"/>
      <c r="W19" s="705"/>
    </row>
    <row r="20" spans="2:24" s="25" customFormat="1" ht="25.5" customHeight="1" x14ac:dyDescent="0.15">
      <c r="B20" s="673" t="s">
        <v>239</v>
      </c>
      <c r="C20" s="673"/>
      <c r="D20" s="673"/>
      <c r="E20" s="236" t="s">
        <v>918</v>
      </c>
      <c r="F20" s="703"/>
      <c r="G20" s="704"/>
      <c r="H20" s="704"/>
      <c r="I20" s="704"/>
      <c r="J20" s="704"/>
      <c r="K20" s="704"/>
      <c r="L20" s="705"/>
      <c r="M20" s="673" t="s">
        <v>239</v>
      </c>
      <c r="N20" s="673"/>
      <c r="O20" s="673"/>
      <c r="P20" s="236" t="s">
        <v>918</v>
      </c>
      <c r="Q20" s="703"/>
      <c r="R20" s="704"/>
      <c r="S20" s="704"/>
      <c r="T20" s="704"/>
      <c r="U20" s="704"/>
      <c r="V20" s="704"/>
      <c r="W20" s="705"/>
    </row>
    <row r="21" spans="2:24" s="25" customFormat="1" ht="25.5" customHeight="1" x14ac:dyDescent="0.15">
      <c r="B21" s="696" t="s">
        <v>289</v>
      </c>
      <c r="C21" s="673" t="s">
        <v>290</v>
      </c>
      <c r="D21" s="673"/>
      <c r="E21" s="237" t="s">
        <v>918</v>
      </c>
      <c r="F21" s="703"/>
      <c r="G21" s="704"/>
      <c r="H21" s="704"/>
      <c r="I21" s="704"/>
      <c r="J21" s="704"/>
      <c r="K21" s="704"/>
      <c r="L21" s="705"/>
      <c r="M21" s="696" t="s">
        <v>289</v>
      </c>
      <c r="N21" s="673" t="s">
        <v>290</v>
      </c>
      <c r="O21" s="673"/>
      <c r="P21" s="237" t="s">
        <v>918</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589</v>
      </c>
      <c r="F23" s="706"/>
      <c r="G23" s="707"/>
      <c r="H23" s="707"/>
      <c r="I23" s="707"/>
      <c r="J23" s="707"/>
      <c r="K23" s="707"/>
      <c r="L23" s="708"/>
      <c r="M23" s="698"/>
      <c r="N23" s="673" t="s">
        <v>249</v>
      </c>
      <c r="O23" s="673"/>
      <c r="P23" s="180" t="s">
        <v>589</v>
      </c>
      <c r="Q23" s="703"/>
      <c r="R23" s="704"/>
      <c r="S23" s="704"/>
      <c r="T23" s="704"/>
      <c r="U23" s="704"/>
      <c r="V23" s="704"/>
      <c r="W23" s="705"/>
    </row>
    <row r="24" spans="2:24" s="25" customFormat="1" ht="25.5" customHeight="1" x14ac:dyDescent="0.15">
      <c r="B24" s="680" t="s">
        <v>291</v>
      </c>
      <c r="C24" s="680"/>
      <c r="D24" s="680"/>
      <c r="E24" s="693" t="s">
        <v>1033</v>
      </c>
      <c r="F24" s="694"/>
      <c r="G24" s="695"/>
      <c r="H24" s="680" t="s">
        <v>292</v>
      </c>
      <c r="I24" s="680"/>
      <c r="J24" s="693" t="s">
        <v>920</v>
      </c>
      <c r="K24" s="694"/>
      <c r="L24" s="695"/>
      <c r="M24" s="680" t="s">
        <v>291</v>
      </c>
      <c r="N24" s="680"/>
      <c r="O24" s="680"/>
      <c r="P24" s="693" t="s">
        <v>1036</v>
      </c>
      <c r="Q24" s="694"/>
      <c r="R24" s="695"/>
      <c r="S24" s="680" t="s">
        <v>292</v>
      </c>
      <c r="T24" s="680"/>
      <c r="U24" s="681" t="s">
        <v>920</v>
      </c>
      <c r="V24" s="681"/>
      <c r="W24" s="681"/>
    </row>
    <row r="25" spans="2:24" s="25" customFormat="1" ht="25.5" customHeight="1" x14ac:dyDescent="0.15">
      <c r="B25" s="682" t="s">
        <v>293</v>
      </c>
      <c r="C25" s="682"/>
      <c r="D25" s="682"/>
      <c r="E25" s="683" t="s">
        <v>993</v>
      </c>
      <c r="F25" s="683"/>
      <c r="G25" s="683"/>
      <c r="H25" s="684" t="s">
        <v>294</v>
      </c>
      <c r="I25" s="685"/>
      <c r="J25" s="686"/>
      <c r="K25" s="687"/>
      <c r="L25" s="688"/>
      <c r="M25" s="684" t="s">
        <v>293</v>
      </c>
      <c r="N25" s="685"/>
      <c r="O25" s="689"/>
      <c r="P25" s="690" t="s">
        <v>993</v>
      </c>
      <c r="Q25" s="683"/>
      <c r="R25" s="683"/>
      <c r="S25" s="691" t="s">
        <v>294</v>
      </c>
      <c r="T25" s="692"/>
      <c r="U25" s="686"/>
      <c r="V25" s="687"/>
      <c r="W25" s="688"/>
    </row>
    <row r="26" spans="2:24" s="25" customFormat="1" ht="39.75" customHeight="1" x14ac:dyDescent="0.15">
      <c r="B26" s="673" t="s">
        <v>295</v>
      </c>
      <c r="C26" s="673"/>
      <c r="D26" s="673"/>
      <c r="E26" s="674" t="s">
        <v>1034</v>
      </c>
      <c r="F26" s="675"/>
      <c r="G26" s="675"/>
      <c r="H26" s="675"/>
      <c r="I26" s="675"/>
      <c r="J26" s="675"/>
      <c r="K26" s="675"/>
      <c r="L26" s="676"/>
      <c r="M26" s="673" t="s">
        <v>295</v>
      </c>
      <c r="N26" s="673"/>
      <c r="O26" s="673"/>
      <c r="P26" s="674" t="s">
        <v>1037</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E07E8DC9-8C60-42D9-9845-3AD25CA32A85}"/>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C45CA68-281F-49E6-A160-0F5E1A400E5D}">
          <x14:formula1>
            <xm:f>'(参考)リスト'!$C$16:$C$47</xm:f>
          </x14:formula1>
          <xm:sqref>E8 P8 P19 E19</xm:sqref>
        </x14:dataValidation>
        <x14:dataValidation type="list" allowBlank="1" showInputMessage="1" showErrorMessage="1" xr:uid="{642ED539-FDB6-4586-9C13-9F46E809C644}">
          <x14:formula1>
            <xm:f>'(参考)リスト'!$B$16:$B$21</xm:f>
          </x14:formula1>
          <xm:sqref>E7 E18 P7 P18</xm:sqref>
        </x14:dataValidation>
        <x14:dataValidation type="list" allowBlank="1" showInputMessage="1" showErrorMessage="1" xr:uid="{8EB4930A-7E8C-4220-B06D-1E4830BCD8B2}">
          <x14:formula1>
            <xm:f>'(参考)リスト'!$E$16:$E$27</xm:f>
          </x14:formula1>
          <xm:sqref>E9 E20 P9 P20</xm:sqref>
        </x14:dataValidation>
        <x14:dataValidation type="list" allowBlank="1" showInputMessage="1" showErrorMessage="1" xr:uid="{5E01BC56-E262-47DC-A8C8-6760D78B2418}">
          <x14:formula1>
            <xm:f>'(参考)リスト'!$D$16:$D$18</xm:f>
          </x14:formula1>
          <xm:sqref>E10 E21 P10 P21</xm:sqref>
        </x14:dataValidation>
        <x14:dataValidation type="list" allowBlank="1" showInputMessage="1" showErrorMessage="1" xr:uid="{7264E697-A663-4CE0-9E6E-6A60A757AFF2}">
          <x14:formula1>
            <xm:f>'(参考)リスト'!$F$16:$F$21</xm:f>
          </x14:formula1>
          <xm:sqref>P11:P12 E11:E12 E22:E23 P22:P23</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31516-9FB9-45B9-8F40-63B6803830B7}">
  <sheetPr codeName="Sheet65">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1035</v>
      </c>
      <c r="F5" s="700"/>
      <c r="G5" s="701"/>
      <c r="H5" s="701"/>
      <c r="I5" s="701"/>
      <c r="J5" s="701"/>
      <c r="K5" s="701"/>
      <c r="L5" s="702"/>
      <c r="M5" s="696" t="s">
        <v>285</v>
      </c>
      <c r="N5" s="712" t="s">
        <v>286</v>
      </c>
      <c r="O5" s="713"/>
      <c r="P5" s="236" t="s">
        <v>1035</v>
      </c>
      <c r="Q5" s="703"/>
      <c r="R5" s="704"/>
      <c r="S5" s="704"/>
      <c r="T5" s="704"/>
      <c r="U5" s="704"/>
      <c r="V5" s="704"/>
      <c r="W5" s="705"/>
    </row>
    <row r="6" spans="2:23" s="25" customFormat="1" ht="25.5" customHeight="1" x14ac:dyDescent="0.15">
      <c r="B6" s="698"/>
      <c r="C6" s="712" t="s">
        <v>287</v>
      </c>
      <c r="D6" s="713"/>
      <c r="E6" s="237">
        <v>2</v>
      </c>
      <c r="F6" s="703"/>
      <c r="G6" s="704"/>
      <c r="H6" s="704"/>
      <c r="I6" s="704"/>
      <c r="J6" s="704"/>
      <c r="K6" s="704"/>
      <c r="L6" s="705"/>
      <c r="M6" s="698"/>
      <c r="N6" s="712" t="s">
        <v>287</v>
      </c>
      <c r="O6" s="713"/>
      <c r="P6" s="237">
        <v>3</v>
      </c>
      <c r="Q6" s="703"/>
      <c r="R6" s="704"/>
      <c r="S6" s="704"/>
      <c r="T6" s="704"/>
      <c r="U6" s="704"/>
      <c r="V6" s="704"/>
      <c r="W6" s="705"/>
    </row>
    <row r="7" spans="2:23" s="25" customFormat="1" ht="25.5" customHeight="1" x14ac:dyDescent="0.15">
      <c r="B7" s="696" t="s">
        <v>288</v>
      </c>
      <c r="C7" s="712" t="s">
        <v>236</v>
      </c>
      <c r="D7" s="713"/>
      <c r="E7" s="237" t="s">
        <v>916</v>
      </c>
      <c r="F7" s="703"/>
      <c r="G7" s="704"/>
      <c r="H7" s="704"/>
      <c r="I7" s="704"/>
      <c r="J7" s="704"/>
      <c r="K7" s="704"/>
      <c r="L7" s="705"/>
      <c r="M7" s="696" t="s">
        <v>288</v>
      </c>
      <c r="N7" s="712" t="s">
        <v>236</v>
      </c>
      <c r="O7" s="713"/>
      <c r="P7" s="237" t="s">
        <v>916</v>
      </c>
      <c r="Q7" s="703"/>
      <c r="R7" s="704"/>
      <c r="S7" s="704"/>
      <c r="T7" s="704"/>
      <c r="U7" s="704"/>
      <c r="V7" s="704"/>
      <c r="W7" s="705"/>
    </row>
    <row r="8" spans="2:23" s="25" customFormat="1" ht="25.5" customHeight="1" x14ac:dyDescent="0.15">
      <c r="B8" s="697"/>
      <c r="C8" s="712" t="s">
        <v>237</v>
      </c>
      <c r="D8" s="713"/>
      <c r="E8" s="236" t="s">
        <v>930</v>
      </c>
      <c r="F8" s="703"/>
      <c r="G8" s="704"/>
      <c r="H8" s="704"/>
      <c r="I8" s="704"/>
      <c r="J8" s="704"/>
      <c r="K8" s="704"/>
      <c r="L8" s="705"/>
      <c r="M8" s="697"/>
      <c r="N8" s="712" t="s">
        <v>237</v>
      </c>
      <c r="O8" s="713"/>
      <c r="P8" s="236" t="s">
        <v>940</v>
      </c>
      <c r="Q8" s="703"/>
      <c r="R8" s="704"/>
      <c r="S8" s="704"/>
      <c r="T8" s="704"/>
      <c r="U8" s="704"/>
      <c r="V8" s="704"/>
      <c r="W8" s="705"/>
    </row>
    <row r="9" spans="2:23" s="25" customFormat="1" ht="25.5" customHeight="1" x14ac:dyDescent="0.15">
      <c r="B9" s="714" t="s">
        <v>239</v>
      </c>
      <c r="C9" s="715"/>
      <c r="D9" s="716"/>
      <c r="E9" s="236" t="s">
        <v>918</v>
      </c>
      <c r="F9" s="703"/>
      <c r="G9" s="704"/>
      <c r="H9" s="704"/>
      <c r="I9" s="704"/>
      <c r="J9" s="704"/>
      <c r="K9" s="704"/>
      <c r="L9" s="705"/>
      <c r="M9" s="714" t="s">
        <v>239</v>
      </c>
      <c r="N9" s="715"/>
      <c r="O9" s="716"/>
      <c r="P9" s="236" t="s">
        <v>918</v>
      </c>
      <c r="Q9" s="703"/>
      <c r="R9" s="704"/>
      <c r="S9" s="704"/>
      <c r="T9" s="704"/>
      <c r="U9" s="704"/>
      <c r="V9" s="704"/>
      <c r="W9" s="705"/>
    </row>
    <row r="10" spans="2:23" s="25" customFormat="1" ht="25.5" customHeight="1" x14ac:dyDescent="0.15">
      <c r="B10" s="696" t="s">
        <v>289</v>
      </c>
      <c r="C10" s="714" t="s">
        <v>290</v>
      </c>
      <c r="D10" s="716"/>
      <c r="E10" s="237" t="s">
        <v>918</v>
      </c>
      <c r="F10" s="703"/>
      <c r="G10" s="704"/>
      <c r="H10" s="704"/>
      <c r="I10" s="704"/>
      <c r="J10" s="704"/>
      <c r="K10" s="704"/>
      <c r="L10" s="705"/>
      <c r="M10" s="696" t="s">
        <v>289</v>
      </c>
      <c r="N10" s="714" t="s">
        <v>290</v>
      </c>
      <c r="O10" s="716"/>
      <c r="P10" s="237" t="s">
        <v>918</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589</v>
      </c>
      <c r="Q12" s="703"/>
      <c r="R12" s="704"/>
      <c r="S12" s="704"/>
      <c r="T12" s="704"/>
      <c r="U12" s="704"/>
      <c r="V12" s="704"/>
      <c r="W12" s="705"/>
    </row>
    <row r="13" spans="2:23" s="25" customFormat="1" ht="25.5" customHeight="1" x14ac:dyDescent="0.15">
      <c r="B13" s="680" t="s">
        <v>291</v>
      </c>
      <c r="C13" s="680"/>
      <c r="D13" s="680"/>
      <c r="E13" s="693" t="s">
        <v>1214</v>
      </c>
      <c r="F13" s="694"/>
      <c r="G13" s="695"/>
      <c r="H13" s="680" t="s">
        <v>292</v>
      </c>
      <c r="I13" s="680"/>
      <c r="J13" s="681" t="s">
        <v>920</v>
      </c>
      <c r="K13" s="681"/>
      <c r="L13" s="681"/>
      <c r="M13" s="680" t="s">
        <v>291</v>
      </c>
      <c r="N13" s="680"/>
      <c r="O13" s="680"/>
      <c r="P13" s="693" t="s">
        <v>1039</v>
      </c>
      <c r="Q13" s="694"/>
      <c r="R13" s="695"/>
      <c r="S13" s="680" t="s">
        <v>292</v>
      </c>
      <c r="T13" s="680"/>
      <c r="U13" s="681" t="s">
        <v>920</v>
      </c>
      <c r="V13" s="681"/>
      <c r="W13" s="681"/>
    </row>
    <row r="14" spans="2:23" s="25" customFormat="1" ht="25.5" customHeight="1" x14ac:dyDescent="0.15">
      <c r="B14" s="682" t="s">
        <v>293</v>
      </c>
      <c r="C14" s="682"/>
      <c r="D14" s="682"/>
      <c r="E14" s="556" t="s">
        <v>921</v>
      </c>
      <c r="F14" s="556"/>
      <c r="G14" s="556"/>
      <c r="H14" s="684" t="s">
        <v>294</v>
      </c>
      <c r="I14" s="685"/>
      <c r="J14" s="709"/>
      <c r="K14" s="710"/>
      <c r="L14" s="711"/>
      <c r="M14" s="684" t="s">
        <v>293</v>
      </c>
      <c r="N14" s="685"/>
      <c r="O14" s="689"/>
      <c r="P14" s="690" t="s">
        <v>993</v>
      </c>
      <c r="Q14" s="683"/>
      <c r="R14" s="683"/>
      <c r="S14" s="691" t="s">
        <v>294</v>
      </c>
      <c r="T14" s="692"/>
      <c r="U14" s="686"/>
      <c r="V14" s="687"/>
      <c r="W14" s="688"/>
    </row>
    <row r="15" spans="2:23" s="25" customFormat="1" ht="39.75" customHeight="1" x14ac:dyDescent="0.15">
      <c r="B15" s="673" t="s">
        <v>295</v>
      </c>
      <c r="C15" s="673"/>
      <c r="D15" s="673"/>
      <c r="E15" s="674" t="s">
        <v>1038</v>
      </c>
      <c r="F15" s="675"/>
      <c r="G15" s="675"/>
      <c r="H15" s="675"/>
      <c r="I15" s="675"/>
      <c r="J15" s="675"/>
      <c r="K15" s="675"/>
      <c r="L15" s="676"/>
      <c r="M15" s="673" t="s">
        <v>295</v>
      </c>
      <c r="N15" s="673"/>
      <c r="O15" s="673"/>
      <c r="P15" s="674" t="s">
        <v>1040</v>
      </c>
      <c r="Q15" s="675"/>
      <c r="R15" s="675"/>
      <c r="S15" s="675"/>
      <c r="T15" s="675"/>
      <c r="U15" s="675"/>
      <c r="V15" s="675"/>
      <c r="W15" s="676"/>
    </row>
    <row r="16" spans="2:23" s="25" customFormat="1" ht="25.5" customHeight="1" x14ac:dyDescent="0.15">
      <c r="B16" s="699" t="s">
        <v>285</v>
      </c>
      <c r="C16" s="699" t="s">
        <v>286</v>
      </c>
      <c r="D16" s="699"/>
      <c r="E16" s="236" t="s">
        <v>1035</v>
      </c>
      <c r="F16" s="700"/>
      <c r="G16" s="701"/>
      <c r="H16" s="701"/>
      <c r="I16" s="701"/>
      <c r="J16" s="701"/>
      <c r="K16" s="701"/>
      <c r="L16" s="702"/>
      <c r="M16" s="699" t="s">
        <v>285</v>
      </c>
      <c r="N16" s="699" t="s">
        <v>286</v>
      </c>
      <c r="O16" s="699"/>
      <c r="P16" s="236" t="s">
        <v>1035</v>
      </c>
      <c r="Q16" s="703"/>
      <c r="R16" s="704"/>
      <c r="S16" s="704"/>
      <c r="T16" s="704"/>
      <c r="U16" s="704"/>
      <c r="V16" s="704"/>
      <c r="W16" s="705"/>
    </row>
    <row r="17" spans="2:24" s="25" customFormat="1" ht="25.5" customHeight="1" x14ac:dyDescent="0.15">
      <c r="B17" s="699"/>
      <c r="C17" s="699" t="s">
        <v>287</v>
      </c>
      <c r="D17" s="699"/>
      <c r="E17" s="237">
        <v>4</v>
      </c>
      <c r="F17" s="703"/>
      <c r="G17" s="704"/>
      <c r="H17" s="704"/>
      <c r="I17" s="704"/>
      <c r="J17" s="704"/>
      <c r="K17" s="704"/>
      <c r="L17" s="705"/>
      <c r="M17" s="699"/>
      <c r="N17" s="699" t="s">
        <v>287</v>
      </c>
      <c r="O17" s="699"/>
      <c r="P17" s="237">
        <v>5</v>
      </c>
      <c r="Q17" s="703"/>
      <c r="R17" s="704"/>
      <c r="S17" s="704"/>
      <c r="T17" s="704"/>
      <c r="U17" s="704"/>
      <c r="V17" s="704"/>
      <c r="W17" s="705"/>
    </row>
    <row r="18" spans="2:24" s="25" customFormat="1" ht="25.5" customHeight="1" x14ac:dyDescent="0.15">
      <c r="B18" s="699" t="s">
        <v>288</v>
      </c>
      <c r="C18" s="699" t="s">
        <v>236</v>
      </c>
      <c r="D18" s="699"/>
      <c r="E18" s="237" t="s">
        <v>916</v>
      </c>
      <c r="F18" s="703"/>
      <c r="G18" s="704"/>
      <c r="H18" s="704"/>
      <c r="I18" s="704"/>
      <c r="J18" s="704"/>
      <c r="K18" s="704"/>
      <c r="L18" s="705"/>
      <c r="M18" s="699" t="s">
        <v>288</v>
      </c>
      <c r="N18" s="699" t="s">
        <v>236</v>
      </c>
      <c r="O18" s="699"/>
      <c r="P18" s="237" t="s">
        <v>916</v>
      </c>
      <c r="Q18" s="703"/>
      <c r="R18" s="704"/>
      <c r="S18" s="704"/>
      <c r="T18" s="704"/>
      <c r="U18" s="704"/>
      <c r="V18" s="704"/>
      <c r="W18" s="705"/>
    </row>
    <row r="19" spans="2:24" s="25" customFormat="1" ht="25.5" customHeight="1" x14ac:dyDescent="0.15">
      <c r="B19" s="699"/>
      <c r="C19" s="699" t="s">
        <v>237</v>
      </c>
      <c r="D19" s="699"/>
      <c r="E19" s="236" t="s">
        <v>925</v>
      </c>
      <c r="F19" s="703"/>
      <c r="G19" s="704"/>
      <c r="H19" s="704"/>
      <c r="I19" s="704"/>
      <c r="J19" s="704"/>
      <c r="K19" s="704"/>
      <c r="L19" s="705"/>
      <c r="M19" s="699"/>
      <c r="N19" s="699" t="s">
        <v>237</v>
      </c>
      <c r="O19" s="699"/>
      <c r="P19" s="236" t="s">
        <v>925</v>
      </c>
      <c r="Q19" s="703"/>
      <c r="R19" s="704"/>
      <c r="S19" s="704"/>
      <c r="T19" s="704"/>
      <c r="U19" s="704"/>
      <c r="V19" s="704"/>
      <c r="W19" s="705"/>
    </row>
    <row r="20" spans="2:24" s="25" customFormat="1" ht="25.5" customHeight="1" x14ac:dyDescent="0.15">
      <c r="B20" s="673" t="s">
        <v>239</v>
      </c>
      <c r="C20" s="673"/>
      <c r="D20" s="673"/>
      <c r="E20" s="236" t="s">
        <v>918</v>
      </c>
      <c r="F20" s="703"/>
      <c r="G20" s="704"/>
      <c r="H20" s="704"/>
      <c r="I20" s="704"/>
      <c r="J20" s="704"/>
      <c r="K20" s="704"/>
      <c r="L20" s="705"/>
      <c r="M20" s="673" t="s">
        <v>239</v>
      </c>
      <c r="N20" s="673"/>
      <c r="O20" s="673"/>
      <c r="P20" s="236" t="s">
        <v>934</v>
      </c>
      <c r="Q20" s="703"/>
      <c r="R20" s="704"/>
      <c r="S20" s="704"/>
      <c r="T20" s="704"/>
      <c r="U20" s="704"/>
      <c r="V20" s="704"/>
      <c r="W20" s="705"/>
    </row>
    <row r="21" spans="2:24" s="25" customFormat="1" ht="25.5" customHeight="1" x14ac:dyDescent="0.15">
      <c r="B21" s="696" t="s">
        <v>289</v>
      </c>
      <c r="C21" s="673" t="s">
        <v>290</v>
      </c>
      <c r="D21" s="673"/>
      <c r="E21" s="237" t="s">
        <v>918</v>
      </c>
      <c r="F21" s="703"/>
      <c r="G21" s="704"/>
      <c r="H21" s="704"/>
      <c r="I21" s="704"/>
      <c r="J21" s="704"/>
      <c r="K21" s="704"/>
      <c r="L21" s="705"/>
      <c r="M21" s="696" t="s">
        <v>289</v>
      </c>
      <c r="N21" s="673" t="s">
        <v>290</v>
      </c>
      <c r="O21" s="673"/>
      <c r="P21" s="237" t="s">
        <v>935</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587</v>
      </c>
      <c r="F23" s="706"/>
      <c r="G23" s="707"/>
      <c r="H23" s="707"/>
      <c r="I23" s="707"/>
      <c r="J23" s="707"/>
      <c r="K23" s="707"/>
      <c r="L23" s="708"/>
      <c r="M23" s="698"/>
      <c r="N23" s="673" t="s">
        <v>249</v>
      </c>
      <c r="O23" s="673"/>
      <c r="P23" s="180" t="s">
        <v>537</v>
      </c>
      <c r="Q23" s="703"/>
      <c r="R23" s="704"/>
      <c r="S23" s="704"/>
      <c r="T23" s="704"/>
      <c r="U23" s="704"/>
      <c r="V23" s="704"/>
      <c r="W23" s="705"/>
    </row>
    <row r="24" spans="2:24" s="25" customFormat="1" ht="25.5" customHeight="1" x14ac:dyDescent="0.15">
      <c r="B24" s="680" t="s">
        <v>291</v>
      </c>
      <c r="C24" s="680"/>
      <c r="D24" s="680"/>
      <c r="E24" s="693" t="s">
        <v>1041</v>
      </c>
      <c r="F24" s="694"/>
      <c r="G24" s="695"/>
      <c r="H24" s="680" t="s">
        <v>292</v>
      </c>
      <c r="I24" s="680"/>
      <c r="J24" s="693" t="s">
        <v>920</v>
      </c>
      <c r="K24" s="694"/>
      <c r="L24" s="695"/>
      <c r="M24" s="680" t="s">
        <v>291</v>
      </c>
      <c r="N24" s="680"/>
      <c r="O24" s="680"/>
      <c r="P24" s="693" t="s">
        <v>1043</v>
      </c>
      <c r="Q24" s="694"/>
      <c r="R24" s="695"/>
      <c r="S24" s="680" t="s">
        <v>292</v>
      </c>
      <c r="T24" s="680"/>
      <c r="U24" s="681" t="s">
        <v>1043</v>
      </c>
      <c r="V24" s="681"/>
      <c r="W24" s="681"/>
    </row>
    <row r="25" spans="2:24" s="25" customFormat="1" ht="25.5" customHeight="1" x14ac:dyDescent="0.15">
      <c r="B25" s="682" t="s">
        <v>293</v>
      </c>
      <c r="C25" s="682"/>
      <c r="D25" s="682"/>
      <c r="E25" s="683" t="s">
        <v>921</v>
      </c>
      <c r="F25" s="683"/>
      <c r="G25" s="683"/>
      <c r="H25" s="684" t="s">
        <v>294</v>
      </c>
      <c r="I25" s="685"/>
      <c r="J25" s="686"/>
      <c r="K25" s="687"/>
      <c r="L25" s="688"/>
      <c r="M25" s="684" t="s">
        <v>293</v>
      </c>
      <c r="N25" s="685"/>
      <c r="O25" s="689"/>
      <c r="P25" s="690" t="s">
        <v>1044</v>
      </c>
      <c r="Q25" s="683"/>
      <c r="R25" s="683"/>
      <c r="S25" s="691" t="s">
        <v>294</v>
      </c>
      <c r="T25" s="692"/>
      <c r="U25" s="686"/>
      <c r="V25" s="687"/>
      <c r="W25" s="688"/>
    </row>
    <row r="26" spans="2:24" s="25" customFormat="1" ht="39.75" customHeight="1" x14ac:dyDescent="0.15">
      <c r="B26" s="673" t="s">
        <v>295</v>
      </c>
      <c r="C26" s="673"/>
      <c r="D26" s="673"/>
      <c r="E26" s="674" t="s">
        <v>1042</v>
      </c>
      <c r="F26" s="675"/>
      <c r="G26" s="675"/>
      <c r="H26" s="675"/>
      <c r="I26" s="675"/>
      <c r="J26" s="675"/>
      <c r="K26" s="675"/>
      <c r="L26" s="676"/>
      <c r="M26" s="673" t="s">
        <v>295</v>
      </c>
      <c r="N26" s="673"/>
      <c r="O26" s="673"/>
      <c r="P26" s="674" t="s">
        <v>1154</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019C96CD-A41E-4E49-BA2E-3D5966DFE279}"/>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39C3714-143C-4DE8-B44B-B4642DB246A7}">
          <x14:formula1>
            <xm:f>'(参考)リスト'!$C$16:$C$47</xm:f>
          </x14:formula1>
          <xm:sqref>E8 P8 P19 E19</xm:sqref>
        </x14:dataValidation>
        <x14:dataValidation type="list" allowBlank="1" showInputMessage="1" showErrorMessage="1" xr:uid="{93C43F3A-DEAD-4297-84FC-D97A1E198A15}">
          <x14:formula1>
            <xm:f>'(参考)リスト'!$B$16:$B$21</xm:f>
          </x14:formula1>
          <xm:sqref>E7 E18 P7 P18</xm:sqref>
        </x14:dataValidation>
        <x14:dataValidation type="list" allowBlank="1" showInputMessage="1" showErrorMessage="1" xr:uid="{2BB9DCEF-7901-4D2A-990D-3D4830182931}">
          <x14:formula1>
            <xm:f>'(参考)リスト'!$E$16:$E$27</xm:f>
          </x14:formula1>
          <xm:sqref>E9 E20 P9 P20</xm:sqref>
        </x14:dataValidation>
        <x14:dataValidation type="list" allowBlank="1" showInputMessage="1" showErrorMessage="1" xr:uid="{C07941D3-73B9-406A-81F4-B1754E11388F}">
          <x14:formula1>
            <xm:f>'(参考)リスト'!$D$16:$D$18</xm:f>
          </x14:formula1>
          <xm:sqref>E10 E21 P10 P21</xm:sqref>
        </x14:dataValidation>
        <x14:dataValidation type="list" allowBlank="1" showInputMessage="1" showErrorMessage="1" xr:uid="{21D8F7AD-FE78-465F-BB71-9D1EECCDB0E3}">
          <x14:formula1>
            <xm:f>'(参考)リスト'!$F$16:$F$21</xm:f>
          </x14:formula1>
          <xm:sqref>E11:E12 E22:E23 P11:P12 P22:P23</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DD371-13EF-4E9F-8703-4AD2702444BE}">
  <sheetPr codeName="Sheet66">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1035</v>
      </c>
      <c r="F5" s="700"/>
      <c r="G5" s="701"/>
      <c r="H5" s="701"/>
      <c r="I5" s="701"/>
      <c r="J5" s="701"/>
      <c r="K5" s="701"/>
      <c r="L5" s="702"/>
      <c r="M5" s="696" t="s">
        <v>285</v>
      </c>
      <c r="N5" s="712" t="s">
        <v>286</v>
      </c>
      <c r="O5" s="713"/>
      <c r="P5" s="236" t="s">
        <v>1035</v>
      </c>
      <c r="Q5" s="703"/>
      <c r="R5" s="704"/>
      <c r="S5" s="704"/>
      <c r="T5" s="704"/>
      <c r="U5" s="704"/>
      <c r="V5" s="704"/>
      <c r="W5" s="705"/>
    </row>
    <row r="6" spans="2:23" s="25" customFormat="1" ht="25.5" customHeight="1" x14ac:dyDescent="0.15">
      <c r="B6" s="698"/>
      <c r="C6" s="712" t="s">
        <v>287</v>
      </c>
      <c r="D6" s="713"/>
      <c r="E6" s="237">
        <v>6</v>
      </c>
      <c r="F6" s="703"/>
      <c r="G6" s="704"/>
      <c r="H6" s="704"/>
      <c r="I6" s="704"/>
      <c r="J6" s="704"/>
      <c r="K6" s="704"/>
      <c r="L6" s="705"/>
      <c r="M6" s="698"/>
      <c r="N6" s="712" t="s">
        <v>287</v>
      </c>
      <c r="O6" s="713"/>
      <c r="P6" s="237">
        <v>7</v>
      </c>
      <c r="Q6" s="703"/>
      <c r="R6" s="704"/>
      <c r="S6" s="704"/>
      <c r="T6" s="704"/>
      <c r="U6" s="704"/>
      <c r="V6" s="704"/>
      <c r="W6" s="705"/>
    </row>
    <row r="7" spans="2:23" s="25" customFormat="1" ht="25.5" customHeight="1" x14ac:dyDescent="0.15">
      <c r="B7" s="696" t="s">
        <v>288</v>
      </c>
      <c r="C7" s="712" t="s">
        <v>236</v>
      </c>
      <c r="D7" s="713"/>
      <c r="E7" s="237" t="s">
        <v>916</v>
      </c>
      <c r="F7" s="703"/>
      <c r="G7" s="704"/>
      <c r="H7" s="704"/>
      <c r="I7" s="704"/>
      <c r="J7" s="704"/>
      <c r="K7" s="704"/>
      <c r="L7" s="705"/>
      <c r="M7" s="696" t="s">
        <v>288</v>
      </c>
      <c r="N7" s="712" t="s">
        <v>236</v>
      </c>
      <c r="O7" s="713"/>
      <c r="P7" s="237" t="s">
        <v>916</v>
      </c>
      <c r="Q7" s="703"/>
      <c r="R7" s="704"/>
      <c r="S7" s="704"/>
      <c r="T7" s="704"/>
      <c r="U7" s="704"/>
      <c r="V7" s="704"/>
      <c r="W7" s="705"/>
    </row>
    <row r="8" spans="2:23" s="25" customFormat="1" ht="25.5" customHeight="1" x14ac:dyDescent="0.15">
      <c r="B8" s="697"/>
      <c r="C8" s="712" t="s">
        <v>237</v>
      </c>
      <c r="D8" s="713"/>
      <c r="E8" s="236" t="s">
        <v>940</v>
      </c>
      <c r="F8" s="703"/>
      <c r="G8" s="704"/>
      <c r="H8" s="704"/>
      <c r="I8" s="704"/>
      <c r="J8" s="704"/>
      <c r="K8" s="704"/>
      <c r="L8" s="705"/>
      <c r="M8" s="697"/>
      <c r="N8" s="712" t="s">
        <v>237</v>
      </c>
      <c r="O8" s="713"/>
      <c r="P8" s="236" t="s">
        <v>925</v>
      </c>
      <c r="Q8" s="703"/>
      <c r="R8" s="704"/>
      <c r="S8" s="704"/>
      <c r="T8" s="704"/>
      <c r="U8" s="704"/>
      <c r="V8" s="704"/>
      <c r="W8" s="705"/>
    </row>
    <row r="9" spans="2:23" s="25" customFormat="1" ht="25.5" customHeight="1" x14ac:dyDescent="0.15">
      <c r="B9" s="714" t="s">
        <v>239</v>
      </c>
      <c r="C9" s="715"/>
      <c r="D9" s="716"/>
      <c r="E9" s="236" t="s">
        <v>918</v>
      </c>
      <c r="F9" s="703"/>
      <c r="G9" s="704"/>
      <c r="H9" s="704"/>
      <c r="I9" s="704"/>
      <c r="J9" s="704"/>
      <c r="K9" s="704"/>
      <c r="L9" s="705"/>
      <c r="M9" s="714" t="s">
        <v>239</v>
      </c>
      <c r="N9" s="715"/>
      <c r="O9" s="716"/>
      <c r="P9" s="236" t="s">
        <v>918</v>
      </c>
      <c r="Q9" s="703"/>
      <c r="R9" s="704"/>
      <c r="S9" s="704"/>
      <c r="T9" s="704"/>
      <c r="U9" s="704"/>
      <c r="V9" s="704"/>
      <c r="W9" s="705"/>
    </row>
    <row r="10" spans="2:23" s="25" customFormat="1" ht="25.5" customHeight="1" x14ac:dyDescent="0.15">
      <c r="B10" s="696" t="s">
        <v>289</v>
      </c>
      <c r="C10" s="714" t="s">
        <v>290</v>
      </c>
      <c r="D10" s="716"/>
      <c r="E10" s="237" t="s">
        <v>918</v>
      </c>
      <c r="F10" s="703"/>
      <c r="G10" s="704"/>
      <c r="H10" s="704"/>
      <c r="I10" s="704"/>
      <c r="J10" s="704"/>
      <c r="K10" s="704"/>
      <c r="L10" s="705"/>
      <c r="M10" s="696" t="s">
        <v>289</v>
      </c>
      <c r="N10" s="714" t="s">
        <v>290</v>
      </c>
      <c r="O10" s="716"/>
      <c r="P10" s="237" t="s">
        <v>918</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589</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1045</v>
      </c>
      <c r="F13" s="694"/>
      <c r="G13" s="695"/>
      <c r="H13" s="680" t="s">
        <v>292</v>
      </c>
      <c r="I13" s="680"/>
      <c r="J13" s="681" t="s">
        <v>920</v>
      </c>
      <c r="K13" s="681"/>
      <c r="L13" s="681"/>
      <c r="M13" s="680" t="s">
        <v>291</v>
      </c>
      <c r="N13" s="680"/>
      <c r="O13" s="680"/>
      <c r="P13" s="693" t="s">
        <v>1047</v>
      </c>
      <c r="Q13" s="694"/>
      <c r="R13" s="695"/>
      <c r="S13" s="680" t="s">
        <v>292</v>
      </c>
      <c r="T13" s="680"/>
      <c r="U13" s="681" t="s">
        <v>920</v>
      </c>
      <c r="V13" s="681"/>
      <c r="W13" s="681"/>
    </row>
    <row r="14" spans="2:23" s="25" customFormat="1" ht="25.5" customHeight="1" x14ac:dyDescent="0.15">
      <c r="B14" s="682" t="s">
        <v>293</v>
      </c>
      <c r="C14" s="682"/>
      <c r="D14" s="682"/>
      <c r="E14" s="556" t="s">
        <v>993</v>
      </c>
      <c r="F14" s="556"/>
      <c r="G14" s="556"/>
      <c r="H14" s="684" t="s">
        <v>294</v>
      </c>
      <c r="I14" s="685"/>
      <c r="J14" s="709"/>
      <c r="K14" s="710"/>
      <c r="L14" s="711"/>
      <c r="M14" s="684" t="s">
        <v>293</v>
      </c>
      <c r="N14" s="685"/>
      <c r="O14" s="689"/>
      <c r="P14" s="690" t="s">
        <v>921</v>
      </c>
      <c r="Q14" s="683"/>
      <c r="R14" s="683"/>
      <c r="S14" s="691" t="s">
        <v>294</v>
      </c>
      <c r="T14" s="692"/>
      <c r="U14" s="686"/>
      <c r="V14" s="687"/>
      <c r="W14" s="688"/>
    </row>
    <row r="15" spans="2:23" s="25" customFormat="1" ht="39.75" customHeight="1" x14ac:dyDescent="0.15">
      <c r="B15" s="673" t="s">
        <v>295</v>
      </c>
      <c r="C15" s="673"/>
      <c r="D15" s="673"/>
      <c r="E15" s="674" t="s">
        <v>1046</v>
      </c>
      <c r="F15" s="675"/>
      <c r="G15" s="675"/>
      <c r="H15" s="675"/>
      <c r="I15" s="675"/>
      <c r="J15" s="675"/>
      <c r="K15" s="675"/>
      <c r="L15" s="676"/>
      <c r="M15" s="673" t="s">
        <v>295</v>
      </c>
      <c r="N15" s="673"/>
      <c r="O15" s="673"/>
      <c r="P15" s="674" t="s">
        <v>1048</v>
      </c>
      <c r="Q15" s="675"/>
      <c r="R15" s="675"/>
      <c r="S15" s="675"/>
      <c r="T15" s="675"/>
      <c r="U15" s="675"/>
      <c r="V15" s="675"/>
      <c r="W15" s="676"/>
    </row>
    <row r="16" spans="2:23" s="25" customFormat="1" ht="25.5" customHeight="1" x14ac:dyDescent="0.15">
      <c r="B16" s="699" t="s">
        <v>285</v>
      </c>
      <c r="C16" s="699" t="s">
        <v>286</v>
      </c>
      <c r="D16" s="699"/>
      <c r="E16" s="236" t="s">
        <v>1049</v>
      </c>
      <c r="F16" s="700"/>
      <c r="G16" s="701"/>
      <c r="H16" s="701"/>
      <c r="I16" s="701"/>
      <c r="J16" s="701"/>
      <c r="K16" s="701"/>
      <c r="L16" s="702"/>
      <c r="M16" s="699" t="s">
        <v>285</v>
      </c>
      <c r="N16" s="699" t="s">
        <v>286</v>
      </c>
      <c r="O16" s="699"/>
      <c r="P16" s="236" t="s">
        <v>1049</v>
      </c>
      <c r="Q16" s="703"/>
      <c r="R16" s="704"/>
      <c r="S16" s="704"/>
      <c r="T16" s="704"/>
      <c r="U16" s="704"/>
      <c r="V16" s="704"/>
      <c r="W16" s="705"/>
    </row>
    <row r="17" spans="2:24" s="25" customFormat="1" ht="25.5" customHeight="1" x14ac:dyDescent="0.15">
      <c r="B17" s="699"/>
      <c r="C17" s="699" t="s">
        <v>287</v>
      </c>
      <c r="D17" s="699"/>
      <c r="E17" s="237">
        <v>1</v>
      </c>
      <c r="F17" s="703"/>
      <c r="G17" s="704"/>
      <c r="H17" s="704"/>
      <c r="I17" s="704"/>
      <c r="J17" s="704"/>
      <c r="K17" s="704"/>
      <c r="L17" s="705"/>
      <c r="M17" s="699"/>
      <c r="N17" s="699" t="s">
        <v>287</v>
      </c>
      <c r="O17" s="699"/>
      <c r="P17" s="237">
        <v>2</v>
      </c>
      <c r="Q17" s="703"/>
      <c r="R17" s="704"/>
      <c r="S17" s="704"/>
      <c r="T17" s="704"/>
      <c r="U17" s="704"/>
      <c r="V17" s="704"/>
      <c r="W17" s="705"/>
    </row>
    <row r="18" spans="2:24" s="25" customFormat="1" ht="25.5" customHeight="1" x14ac:dyDescent="0.15">
      <c r="B18" s="699" t="s">
        <v>288</v>
      </c>
      <c r="C18" s="699" t="s">
        <v>236</v>
      </c>
      <c r="D18" s="699"/>
      <c r="E18" s="237" t="s">
        <v>916</v>
      </c>
      <c r="F18" s="703"/>
      <c r="G18" s="704"/>
      <c r="H18" s="704"/>
      <c r="I18" s="704"/>
      <c r="J18" s="704"/>
      <c r="K18" s="704"/>
      <c r="L18" s="705"/>
      <c r="M18" s="699" t="s">
        <v>288</v>
      </c>
      <c r="N18" s="699" t="s">
        <v>236</v>
      </c>
      <c r="O18" s="699"/>
      <c r="P18" s="237" t="s">
        <v>916</v>
      </c>
      <c r="Q18" s="703"/>
      <c r="R18" s="704"/>
      <c r="S18" s="704"/>
      <c r="T18" s="704"/>
      <c r="U18" s="704"/>
      <c r="V18" s="704"/>
      <c r="W18" s="705"/>
    </row>
    <row r="19" spans="2:24" s="25" customFormat="1" ht="25.5" customHeight="1" x14ac:dyDescent="0.15">
      <c r="B19" s="699"/>
      <c r="C19" s="699" t="s">
        <v>237</v>
      </c>
      <c r="D19" s="699"/>
      <c r="E19" s="236" t="s">
        <v>930</v>
      </c>
      <c r="F19" s="703"/>
      <c r="G19" s="704"/>
      <c r="H19" s="704"/>
      <c r="I19" s="704"/>
      <c r="J19" s="704"/>
      <c r="K19" s="704"/>
      <c r="L19" s="705"/>
      <c r="M19" s="699"/>
      <c r="N19" s="699" t="s">
        <v>237</v>
      </c>
      <c r="O19" s="699"/>
      <c r="P19" s="236" t="s">
        <v>940</v>
      </c>
      <c r="Q19" s="703"/>
      <c r="R19" s="704"/>
      <c r="S19" s="704"/>
      <c r="T19" s="704"/>
      <c r="U19" s="704"/>
      <c r="V19" s="704"/>
      <c r="W19" s="705"/>
    </row>
    <row r="20" spans="2:24" s="25" customFormat="1" ht="25.5" customHeight="1" x14ac:dyDescent="0.15">
      <c r="B20" s="673" t="s">
        <v>239</v>
      </c>
      <c r="C20" s="673"/>
      <c r="D20" s="673"/>
      <c r="E20" s="236" t="s">
        <v>934</v>
      </c>
      <c r="F20" s="703"/>
      <c r="G20" s="704"/>
      <c r="H20" s="704"/>
      <c r="I20" s="704"/>
      <c r="J20" s="704"/>
      <c r="K20" s="704"/>
      <c r="L20" s="705"/>
      <c r="M20" s="673" t="s">
        <v>239</v>
      </c>
      <c r="N20" s="673"/>
      <c r="O20" s="673"/>
      <c r="P20" s="236" t="s">
        <v>918</v>
      </c>
      <c r="Q20" s="703"/>
      <c r="R20" s="704"/>
      <c r="S20" s="704"/>
      <c r="T20" s="704"/>
      <c r="U20" s="704"/>
      <c r="V20" s="704"/>
      <c r="W20" s="705"/>
    </row>
    <row r="21" spans="2:24" s="25" customFormat="1" ht="25.5" customHeight="1" x14ac:dyDescent="0.15">
      <c r="B21" s="696" t="s">
        <v>289</v>
      </c>
      <c r="C21" s="673" t="s">
        <v>290</v>
      </c>
      <c r="D21" s="673"/>
      <c r="E21" s="237" t="s">
        <v>935</v>
      </c>
      <c r="F21" s="703"/>
      <c r="G21" s="704"/>
      <c r="H21" s="704"/>
      <c r="I21" s="704"/>
      <c r="J21" s="704"/>
      <c r="K21" s="704"/>
      <c r="L21" s="705"/>
      <c r="M21" s="696" t="s">
        <v>289</v>
      </c>
      <c r="N21" s="673" t="s">
        <v>290</v>
      </c>
      <c r="O21" s="673"/>
      <c r="P21" s="237" t="s">
        <v>918</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537</v>
      </c>
      <c r="F23" s="706"/>
      <c r="G23" s="707"/>
      <c r="H23" s="707"/>
      <c r="I23" s="707"/>
      <c r="J23" s="707"/>
      <c r="K23" s="707"/>
      <c r="L23" s="708"/>
      <c r="M23" s="698"/>
      <c r="N23" s="673" t="s">
        <v>249</v>
      </c>
      <c r="O23" s="673"/>
      <c r="P23" s="180" t="s">
        <v>589</v>
      </c>
      <c r="Q23" s="703"/>
      <c r="R23" s="704"/>
      <c r="S23" s="704"/>
      <c r="T23" s="704"/>
      <c r="U23" s="704"/>
      <c r="V23" s="704"/>
      <c r="W23" s="705"/>
    </row>
    <row r="24" spans="2:24" s="25" customFormat="1" ht="25.5" customHeight="1" x14ac:dyDescent="0.15">
      <c r="B24" s="680" t="s">
        <v>291</v>
      </c>
      <c r="C24" s="680"/>
      <c r="D24" s="680"/>
      <c r="E24" s="693" t="s">
        <v>1050</v>
      </c>
      <c r="F24" s="694"/>
      <c r="G24" s="695"/>
      <c r="H24" s="680" t="s">
        <v>292</v>
      </c>
      <c r="I24" s="680"/>
      <c r="J24" s="693" t="s">
        <v>1050</v>
      </c>
      <c r="K24" s="694"/>
      <c r="L24" s="695"/>
      <c r="M24" s="680" t="s">
        <v>291</v>
      </c>
      <c r="N24" s="680"/>
      <c r="O24" s="680"/>
      <c r="P24" s="693" t="s">
        <v>1051</v>
      </c>
      <c r="Q24" s="694"/>
      <c r="R24" s="695"/>
      <c r="S24" s="680" t="s">
        <v>292</v>
      </c>
      <c r="T24" s="680"/>
      <c r="U24" s="681" t="s">
        <v>920</v>
      </c>
      <c r="V24" s="681"/>
      <c r="W24" s="681"/>
    </row>
    <row r="25" spans="2:24" s="25" customFormat="1" ht="25.5" customHeight="1" x14ac:dyDescent="0.15">
      <c r="B25" s="682" t="s">
        <v>293</v>
      </c>
      <c r="C25" s="682"/>
      <c r="D25" s="682"/>
      <c r="E25" s="683" t="s">
        <v>1044</v>
      </c>
      <c r="F25" s="683"/>
      <c r="G25" s="683"/>
      <c r="H25" s="684" t="s">
        <v>294</v>
      </c>
      <c r="I25" s="685"/>
      <c r="J25" s="686"/>
      <c r="K25" s="687"/>
      <c r="L25" s="688"/>
      <c r="M25" s="684" t="s">
        <v>293</v>
      </c>
      <c r="N25" s="685"/>
      <c r="O25" s="689"/>
      <c r="P25" s="690" t="s">
        <v>993</v>
      </c>
      <c r="Q25" s="683"/>
      <c r="R25" s="683"/>
      <c r="S25" s="691" t="s">
        <v>294</v>
      </c>
      <c r="T25" s="692"/>
      <c r="U25" s="686"/>
      <c r="V25" s="687"/>
      <c r="W25" s="688"/>
    </row>
    <row r="26" spans="2:24" s="25" customFormat="1" ht="39.75" customHeight="1" x14ac:dyDescent="0.15">
      <c r="B26" s="673" t="s">
        <v>295</v>
      </c>
      <c r="C26" s="673"/>
      <c r="D26" s="673"/>
      <c r="E26" s="674" t="s">
        <v>1155</v>
      </c>
      <c r="F26" s="675"/>
      <c r="G26" s="675"/>
      <c r="H26" s="675"/>
      <c r="I26" s="675"/>
      <c r="J26" s="675"/>
      <c r="K26" s="675"/>
      <c r="L26" s="676"/>
      <c r="M26" s="673" t="s">
        <v>295</v>
      </c>
      <c r="N26" s="673"/>
      <c r="O26" s="673"/>
      <c r="P26" s="674" t="s">
        <v>1052</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8AFC877C-06B1-403C-9670-7199A0C825EA}"/>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68C197D-0FB1-4F16-92E2-D20F850F8EFD}">
          <x14:formula1>
            <xm:f>'(参考)リスト'!$C$16:$C$47</xm:f>
          </x14:formula1>
          <xm:sqref>E8 P8 P19 E19</xm:sqref>
        </x14:dataValidation>
        <x14:dataValidation type="list" allowBlank="1" showInputMessage="1" showErrorMessage="1" xr:uid="{F797516C-7892-4BB0-8E57-92DA66C72BE4}">
          <x14:formula1>
            <xm:f>'(参考)リスト'!$B$16:$B$21</xm:f>
          </x14:formula1>
          <xm:sqref>E7 E18 P7 P18</xm:sqref>
        </x14:dataValidation>
        <x14:dataValidation type="list" allowBlank="1" showInputMessage="1" showErrorMessage="1" xr:uid="{49D8CDA2-F38C-41B8-8352-B4CC24BE2DEF}">
          <x14:formula1>
            <xm:f>'(参考)リスト'!$E$16:$E$27</xm:f>
          </x14:formula1>
          <xm:sqref>E9 E20 P9 P20</xm:sqref>
        </x14:dataValidation>
        <x14:dataValidation type="list" allowBlank="1" showInputMessage="1" showErrorMessage="1" xr:uid="{7190487C-1FD9-4A07-BF91-F7B4BB080240}">
          <x14:formula1>
            <xm:f>'(参考)リスト'!$D$16:$D$18</xm:f>
          </x14:formula1>
          <xm:sqref>E10 E21 P10 P21</xm:sqref>
        </x14:dataValidation>
        <x14:dataValidation type="list" allowBlank="1" showInputMessage="1" showErrorMessage="1" xr:uid="{795E5E8F-AD59-4607-8F9E-1AE136C81243}">
          <x14:formula1>
            <xm:f>'(参考)リスト'!$F$16:$F$21</xm:f>
          </x14:formula1>
          <xm:sqref>P11:P12 E22:E23 E11:E12 P22:P23</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74DDA-2886-4492-9FF0-105D332F3824}">
  <sheetPr codeName="Sheet67">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1049</v>
      </c>
      <c r="F5" s="700"/>
      <c r="G5" s="701"/>
      <c r="H5" s="701"/>
      <c r="I5" s="701"/>
      <c r="J5" s="701"/>
      <c r="K5" s="701"/>
      <c r="L5" s="702"/>
      <c r="M5" s="696" t="s">
        <v>285</v>
      </c>
      <c r="N5" s="712" t="s">
        <v>286</v>
      </c>
      <c r="O5" s="713"/>
      <c r="P5" s="236" t="s">
        <v>1049</v>
      </c>
      <c r="Q5" s="703"/>
      <c r="R5" s="704"/>
      <c r="S5" s="704"/>
      <c r="T5" s="704"/>
      <c r="U5" s="704"/>
      <c r="V5" s="704"/>
      <c r="W5" s="705"/>
    </row>
    <row r="6" spans="2:23" s="25" customFormat="1" ht="25.5" customHeight="1" x14ac:dyDescent="0.15">
      <c r="B6" s="698"/>
      <c r="C6" s="712" t="s">
        <v>287</v>
      </c>
      <c r="D6" s="713"/>
      <c r="E6" s="237">
        <v>3</v>
      </c>
      <c r="F6" s="703"/>
      <c r="G6" s="704"/>
      <c r="H6" s="704"/>
      <c r="I6" s="704"/>
      <c r="J6" s="704"/>
      <c r="K6" s="704"/>
      <c r="L6" s="705"/>
      <c r="M6" s="698"/>
      <c r="N6" s="712" t="s">
        <v>287</v>
      </c>
      <c r="O6" s="713"/>
      <c r="P6" s="237">
        <v>4</v>
      </c>
      <c r="Q6" s="703"/>
      <c r="R6" s="704"/>
      <c r="S6" s="704"/>
      <c r="T6" s="704"/>
      <c r="U6" s="704"/>
      <c r="V6" s="704"/>
      <c r="W6" s="705"/>
    </row>
    <row r="7" spans="2:23" s="25" customFormat="1" ht="25.5" customHeight="1" x14ac:dyDescent="0.15">
      <c r="B7" s="696" t="s">
        <v>288</v>
      </c>
      <c r="C7" s="712" t="s">
        <v>236</v>
      </c>
      <c r="D7" s="713"/>
      <c r="E7" s="237" t="s">
        <v>916</v>
      </c>
      <c r="F7" s="703"/>
      <c r="G7" s="704"/>
      <c r="H7" s="704"/>
      <c r="I7" s="704"/>
      <c r="J7" s="704"/>
      <c r="K7" s="704"/>
      <c r="L7" s="705"/>
      <c r="M7" s="696" t="s">
        <v>288</v>
      </c>
      <c r="N7" s="712" t="s">
        <v>236</v>
      </c>
      <c r="O7" s="713"/>
      <c r="P7" s="237" t="s">
        <v>916</v>
      </c>
      <c r="Q7" s="703"/>
      <c r="R7" s="704"/>
      <c r="S7" s="704"/>
      <c r="T7" s="704"/>
      <c r="U7" s="704"/>
      <c r="V7" s="704"/>
      <c r="W7" s="705"/>
    </row>
    <row r="8" spans="2:23" s="25" customFormat="1" ht="25.5" customHeight="1" x14ac:dyDescent="0.15">
      <c r="B8" s="697"/>
      <c r="C8" s="712" t="s">
        <v>237</v>
      </c>
      <c r="D8" s="713"/>
      <c r="E8" s="236" t="s">
        <v>925</v>
      </c>
      <c r="F8" s="703"/>
      <c r="G8" s="704"/>
      <c r="H8" s="704"/>
      <c r="I8" s="704"/>
      <c r="J8" s="704"/>
      <c r="K8" s="704"/>
      <c r="L8" s="705"/>
      <c r="M8" s="697"/>
      <c r="N8" s="712" t="s">
        <v>237</v>
      </c>
      <c r="O8" s="713"/>
      <c r="P8" s="236" t="s">
        <v>940</v>
      </c>
      <c r="Q8" s="703"/>
      <c r="R8" s="704"/>
      <c r="S8" s="704"/>
      <c r="T8" s="704"/>
      <c r="U8" s="704"/>
      <c r="V8" s="704"/>
      <c r="W8" s="705"/>
    </row>
    <row r="9" spans="2:23" s="25" customFormat="1" ht="25.5" customHeight="1" x14ac:dyDescent="0.15">
      <c r="B9" s="714" t="s">
        <v>239</v>
      </c>
      <c r="C9" s="715"/>
      <c r="D9" s="716"/>
      <c r="E9" s="236" t="s">
        <v>918</v>
      </c>
      <c r="F9" s="703"/>
      <c r="G9" s="704"/>
      <c r="H9" s="704"/>
      <c r="I9" s="704"/>
      <c r="J9" s="704"/>
      <c r="K9" s="704"/>
      <c r="L9" s="705"/>
      <c r="M9" s="714" t="s">
        <v>239</v>
      </c>
      <c r="N9" s="715"/>
      <c r="O9" s="716"/>
      <c r="P9" s="236" t="s">
        <v>918</v>
      </c>
      <c r="Q9" s="703"/>
      <c r="R9" s="704"/>
      <c r="S9" s="704"/>
      <c r="T9" s="704"/>
      <c r="U9" s="704"/>
      <c r="V9" s="704"/>
      <c r="W9" s="705"/>
    </row>
    <row r="10" spans="2:23" s="25" customFormat="1" ht="25.5" customHeight="1" x14ac:dyDescent="0.15">
      <c r="B10" s="696" t="s">
        <v>289</v>
      </c>
      <c r="C10" s="714" t="s">
        <v>290</v>
      </c>
      <c r="D10" s="716"/>
      <c r="E10" s="237" t="s">
        <v>918</v>
      </c>
      <c r="F10" s="703"/>
      <c r="G10" s="704"/>
      <c r="H10" s="704"/>
      <c r="I10" s="704"/>
      <c r="J10" s="704"/>
      <c r="K10" s="704"/>
      <c r="L10" s="705"/>
      <c r="M10" s="696" t="s">
        <v>289</v>
      </c>
      <c r="N10" s="714" t="s">
        <v>290</v>
      </c>
      <c r="O10" s="716"/>
      <c r="P10" s="237" t="s">
        <v>918</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1196</v>
      </c>
      <c r="F13" s="694"/>
      <c r="G13" s="695"/>
      <c r="H13" s="680" t="s">
        <v>292</v>
      </c>
      <c r="I13" s="680"/>
      <c r="J13" s="681" t="s">
        <v>920</v>
      </c>
      <c r="K13" s="681"/>
      <c r="L13" s="681"/>
      <c r="M13" s="680" t="s">
        <v>291</v>
      </c>
      <c r="N13" s="680"/>
      <c r="O13" s="680"/>
      <c r="P13" s="693" t="s">
        <v>1215</v>
      </c>
      <c r="Q13" s="694"/>
      <c r="R13" s="695"/>
      <c r="S13" s="680" t="s">
        <v>292</v>
      </c>
      <c r="T13" s="680"/>
      <c r="U13" s="681" t="s">
        <v>920</v>
      </c>
      <c r="V13" s="681"/>
      <c r="W13" s="681"/>
    </row>
    <row r="14" spans="2:23" s="25" customFormat="1" ht="25.5" customHeight="1" x14ac:dyDescent="0.15">
      <c r="B14" s="682" t="s">
        <v>293</v>
      </c>
      <c r="C14" s="682"/>
      <c r="D14" s="682"/>
      <c r="E14" s="556" t="s">
        <v>921</v>
      </c>
      <c r="F14" s="556"/>
      <c r="G14" s="556"/>
      <c r="H14" s="684" t="s">
        <v>294</v>
      </c>
      <c r="I14" s="685"/>
      <c r="J14" s="709"/>
      <c r="K14" s="710"/>
      <c r="L14" s="711"/>
      <c r="M14" s="684" t="s">
        <v>293</v>
      </c>
      <c r="N14" s="685"/>
      <c r="O14" s="689"/>
      <c r="P14" s="690" t="s">
        <v>921</v>
      </c>
      <c r="Q14" s="683"/>
      <c r="R14" s="683"/>
      <c r="S14" s="691" t="s">
        <v>294</v>
      </c>
      <c r="T14" s="692"/>
      <c r="U14" s="686"/>
      <c r="V14" s="687"/>
      <c r="W14" s="688"/>
    </row>
    <row r="15" spans="2:23" s="25" customFormat="1" ht="39.75" customHeight="1" x14ac:dyDescent="0.15">
      <c r="B15" s="673" t="s">
        <v>295</v>
      </c>
      <c r="C15" s="673"/>
      <c r="D15" s="673"/>
      <c r="E15" s="674" t="s">
        <v>1053</v>
      </c>
      <c r="F15" s="675"/>
      <c r="G15" s="675"/>
      <c r="H15" s="675"/>
      <c r="I15" s="675"/>
      <c r="J15" s="675"/>
      <c r="K15" s="675"/>
      <c r="L15" s="676"/>
      <c r="M15" s="673" t="s">
        <v>295</v>
      </c>
      <c r="N15" s="673"/>
      <c r="O15" s="673"/>
      <c r="P15" s="674" t="s">
        <v>1054</v>
      </c>
      <c r="Q15" s="675"/>
      <c r="R15" s="675"/>
      <c r="S15" s="675"/>
      <c r="T15" s="675"/>
      <c r="U15" s="675"/>
      <c r="V15" s="675"/>
      <c r="W15" s="676"/>
    </row>
    <row r="16" spans="2:23" s="25" customFormat="1" ht="25.5" customHeight="1" x14ac:dyDescent="0.15">
      <c r="B16" s="699" t="s">
        <v>285</v>
      </c>
      <c r="C16" s="699" t="s">
        <v>286</v>
      </c>
      <c r="D16" s="699"/>
      <c r="E16" s="236" t="s">
        <v>1049</v>
      </c>
      <c r="F16" s="700"/>
      <c r="G16" s="701"/>
      <c r="H16" s="701"/>
      <c r="I16" s="701"/>
      <c r="J16" s="701"/>
      <c r="K16" s="701"/>
      <c r="L16" s="702"/>
      <c r="M16" s="699" t="s">
        <v>285</v>
      </c>
      <c r="N16" s="699" t="s">
        <v>286</v>
      </c>
      <c r="O16" s="699"/>
      <c r="P16" s="236" t="s">
        <v>1056</v>
      </c>
      <c r="Q16" s="703"/>
      <c r="R16" s="704"/>
      <c r="S16" s="704"/>
      <c r="T16" s="704"/>
      <c r="U16" s="704"/>
      <c r="V16" s="704"/>
      <c r="W16" s="705"/>
    </row>
    <row r="17" spans="2:24" s="25" customFormat="1" ht="25.5" customHeight="1" x14ac:dyDescent="0.15">
      <c r="B17" s="699"/>
      <c r="C17" s="699" t="s">
        <v>287</v>
      </c>
      <c r="D17" s="699"/>
      <c r="E17" s="237">
        <v>5</v>
      </c>
      <c r="F17" s="703"/>
      <c r="G17" s="704"/>
      <c r="H17" s="704"/>
      <c r="I17" s="704"/>
      <c r="J17" s="704"/>
      <c r="K17" s="704"/>
      <c r="L17" s="705"/>
      <c r="M17" s="699"/>
      <c r="N17" s="699" t="s">
        <v>287</v>
      </c>
      <c r="O17" s="699"/>
      <c r="P17" s="237">
        <v>1</v>
      </c>
      <c r="Q17" s="703"/>
      <c r="R17" s="704"/>
      <c r="S17" s="704"/>
      <c r="T17" s="704"/>
      <c r="U17" s="704"/>
      <c r="V17" s="704"/>
      <c r="W17" s="705"/>
    </row>
    <row r="18" spans="2:24" s="25" customFormat="1" ht="25.5" customHeight="1" x14ac:dyDescent="0.15">
      <c r="B18" s="699" t="s">
        <v>288</v>
      </c>
      <c r="C18" s="699" t="s">
        <v>236</v>
      </c>
      <c r="D18" s="699"/>
      <c r="E18" s="237" t="s">
        <v>916</v>
      </c>
      <c r="F18" s="703"/>
      <c r="G18" s="704"/>
      <c r="H18" s="704"/>
      <c r="I18" s="704"/>
      <c r="J18" s="704"/>
      <c r="K18" s="704"/>
      <c r="L18" s="705"/>
      <c r="M18" s="699" t="s">
        <v>288</v>
      </c>
      <c r="N18" s="699" t="s">
        <v>236</v>
      </c>
      <c r="O18" s="699"/>
      <c r="P18" s="237" t="s">
        <v>916</v>
      </c>
      <c r="Q18" s="703"/>
      <c r="R18" s="704"/>
      <c r="S18" s="704"/>
      <c r="T18" s="704"/>
      <c r="U18" s="704"/>
      <c r="V18" s="704"/>
      <c r="W18" s="705"/>
    </row>
    <row r="19" spans="2:24" s="25" customFormat="1" ht="25.5" customHeight="1" x14ac:dyDescent="0.15">
      <c r="B19" s="699"/>
      <c r="C19" s="699" t="s">
        <v>237</v>
      </c>
      <c r="D19" s="699"/>
      <c r="E19" s="236" t="s">
        <v>925</v>
      </c>
      <c r="F19" s="703"/>
      <c r="G19" s="704"/>
      <c r="H19" s="704"/>
      <c r="I19" s="704"/>
      <c r="J19" s="704"/>
      <c r="K19" s="704"/>
      <c r="L19" s="705"/>
      <c r="M19" s="699"/>
      <c r="N19" s="699" t="s">
        <v>237</v>
      </c>
      <c r="O19" s="699"/>
      <c r="P19" s="236" t="s">
        <v>930</v>
      </c>
      <c r="Q19" s="703"/>
      <c r="R19" s="704"/>
      <c r="S19" s="704"/>
      <c r="T19" s="704"/>
      <c r="U19" s="704"/>
      <c r="V19" s="704"/>
      <c r="W19" s="705"/>
    </row>
    <row r="20" spans="2:24" s="25" customFormat="1" ht="25.5" customHeight="1" x14ac:dyDescent="0.15">
      <c r="B20" s="673" t="s">
        <v>239</v>
      </c>
      <c r="C20" s="673"/>
      <c r="D20" s="673"/>
      <c r="E20" s="236" t="s">
        <v>918</v>
      </c>
      <c r="F20" s="703"/>
      <c r="G20" s="704"/>
      <c r="H20" s="704"/>
      <c r="I20" s="704"/>
      <c r="J20" s="704"/>
      <c r="K20" s="704"/>
      <c r="L20" s="705"/>
      <c r="M20" s="673" t="s">
        <v>239</v>
      </c>
      <c r="N20" s="673"/>
      <c r="O20" s="673"/>
      <c r="P20" s="236" t="s">
        <v>918</v>
      </c>
      <c r="Q20" s="703"/>
      <c r="R20" s="704"/>
      <c r="S20" s="704"/>
      <c r="T20" s="704"/>
      <c r="U20" s="704"/>
      <c r="V20" s="704"/>
      <c r="W20" s="705"/>
    </row>
    <row r="21" spans="2:24" s="25" customFormat="1" ht="25.5" customHeight="1" x14ac:dyDescent="0.15">
      <c r="B21" s="696" t="s">
        <v>289</v>
      </c>
      <c r="C21" s="673" t="s">
        <v>290</v>
      </c>
      <c r="D21" s="673"/>
      <c r="E21" s="237" t="s">
        <v>918</v>
      </c>
      <c r="F21" s="703"/>
      <c r="G21" s="704"/>
      <c r="H21" s="704"/>
      <c r="I21" s="704"/>
      <c r="J21" s="704"/>
      <c r="K21" s="704"/>
      <c r="L21" s="705"/>
      <c r="M21" s="696" t="s">
        <v>289</v>
      </c>
      <c r="N21" s="673" t="s">
        <v>290</v>
      </c>
      <c r="O21" s="673"/>
      <c r="P21" s="237" t="s">
        <v>918</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587</v>
      </c>
      <c r="F23" s="706"/>
      <c r="G23" s="707"/>
      <c r="H23" s="707"/>
      <c r="I23" s="707"/>
      <c r="J23" s="707"/>
      <c r="K23" s="707"/>
      <c r="L23" s="708"/>
      <c r="M23" s="698"/>
      <c r="N23" s="673" t="s">
        <v>249</v>
      </c>
      <c r="O23" s="673"/>
      <c r="P23" s="180" t="s">
        <v>587</v>
      </c>
      <c r="Q23" s="703"/>
      <c r="R23" s="704"/>
      <c r="S23" s="704"/>
      <c r="T23" s="704"/>
      <c r="U23" s="704"/>
      <c r="V23" s="704"/>
      <c r="W23" s="705"/>
    </row>
    <row r="24" spans="2:24" s="25" customFormat="1" ht="25.5" customHeight="1" x14ac:dyDescent="0.15">
      <c r="B24" s="680" t="s">
        <v>291</v>
      </c>
      <c r="C24" s="680"/>
      <c r="D24" s="680"/>
      <c r="E24" s="693" t="s">
        <v>1029</v>
      </c>
      <c r="F24" s="694"/>
      <c r="G24" s="695"/>
      <c r="H24" s="680" t="s">
        <v>292</v>
      </c>
      <c r="I24" s="680"/>
      <c r="J24" s="693" t="s">
        <v>920</v>
      </c>
      <c r="K24" s="694"/>
      <c r="L24" s="695"/>
      <c r="M24" s="680" t="s">
        <v>291</v>
      </c>
      <c r="N24" s="680"/>
      <c r="O24" s="680"/>
      <c r="P24" s="693" t="s">
        <v>1216</v>
      </c>
      <c r="Q24" s="694"/>
      <c r="R24" s="695"/>
      <c r="S24" s="680" t="s">
        <v>292</v>
      </c>
      <c r="T24" s="680"/>
      <c r="U24" s="681" t="s">
        <v>920</v>
      </c>
      <c r="V24" s="681"/>
      <c r="W24" s="681"/>
    </row>
    <row r="25" spans="2:24" s="25" customFormat="1" ht="25.5" customHeight="1" x14ac:dyDescent="0.15">
      <c r="B25" s="682" t="s">
        <v>293</v>
      </c>
      <c r="C25" s="682"/>
      <c r="D25" s="682"/>
      <c r="E25" s="683" t="s">
        <v>921</v>
      </c>
      <c r="F25" s="683"/>
      <c r="G25" s="683"/>
      <c r="H25" s="684" t="s">
        <v>294</v>
      </c>
      <c r="I25" s="685"/>
      <c r="J25" s="686"/>
      <c r="K25" s="687"/>
      <c r="L25" s="688"/>
      <c r="M25" s="684" t="s">
        <v>293</v>
      </c>
      <c r="N25" s="685"/>
      <c r="O25" s="689"/>
      <c r="P25" s="690" t="s">
        <v>921</v>
      </c>
      <c r="Q25" s="683"/>
      <c r="R25" s="683"/>
      <c r="S25" s="691" t="s">
        <v>294</v>
      </c>
      <c r="T25" s="692"/>
      <c r="U25" s="686"/>
      <c r="V25" s="687"/>
      <c r="W25" s="688"/>
    </row>
    <row r="26" spans="2:24" s="25" customFormat="1" ht="39.75" customHeight="1" x14ac:dyDescent="0.15">
      <c r="B26" s="673" t="s">
        <v>295</v>
      </c>
      <c r="C26" s="673"/>
      <c r="D26" s="673"/>
      <c r="E26" s="674" t="s">
        <v>1055</v>
      </c>
      <c r="F26" s="675"/>
      <c r="G26" s="675"/>
      <c r="H26" s="675"/>
      <c r="I26" s="675"/>
      <c r="J26" s="675"/>
      <c r="K26" s="675"/>
      <c r="L26" s="676"/>
      <c r="M26" s="673" t="s">
        <v>295</v>
      </c>
      <c r="N26" s="673"/>
      <c r="O26" s="673"/>
      <c r="P26" s="674" t="s">
        <v>1057</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36518028-1CD4-46A8-B24D-527B76EADBE8}"/>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C703316-B9EB-4A91-844B-EE818E760F08}">
          <x14:formula1>
            <xm:f>'(参考)リスト'!$C$16:$C$47</xm:f>
          </x14:formula1>
          <xm:sqref>E8 P8 P19 E19</xm:sqref>
        </x14:dataValidation>
        <x14:dataValidation type="list" allowBlank="1" showInputMessage="1" showErrorMessage="1" xr:uid="{06B4C12B-F689-4F9A-9253-B85719AB0EE2}">
          <x14:formula1>
            <xm:f>'(参考)リスト'!$B$16:$B$21</xm:f>
          </x14:formula1>
          <xm:sqref>E7 E18 P7 P18</xm:sqref>
        </x14:dataValidation>
        <x14:dataValidation type="list" allowBlank="1" showInputMessage="1" showErrorMessage="1" xr:uid="{9F3020AC-D3FA-464F-B7AD-B70296E16AC8}">
          <x14:formula1>
            <xm:f>'(参考)リスト'!$E$16:$E$27</xm:f>
          </x14:formula1>
          <xm:sqref>E9 E20 P9 P20</xm:sqref>
        </x14:dataValidation>
        <x14:dataValidation type="list" allowBlank="1" showInputMessage="1" showErrorMessage="1" xr:uid="{BF785DE6-944F-4AA5-B85F-F02F2E85A569}">
          <x14:formula1>
            <xm:f>'(参考)リスト'!$D$16:$D$18</xm:f>
          </x14:formula1>
          <xm:sqref>E10 E21 P10 P21</xm:sqref>
        </x14:dataValidation>
        <x14:dataValidation type="list" allowBlank="1" showInputMessage="1" showErrorMessage="1" xr:uid="{B886855B-F4B2-47D4-9E98-0676551ADEC4}">
          <x14:formula1>
            <xm:f>'(参考)リスト'!$F$16:$F$21</xm:f>
          </x14:formula1>
          <xm:sqref>P11:P12 E22:E23 E11:E12 P22:P23</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58E37-C447-417A-B9E4-22F2CE680A62}">
  <sheetPr codeName="Sheet68">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1056</v>
      </c>
      <c r="F5" s="700"/>
      <c r="G5" s="701"/>
      <c r="H5" s="701"/>
      <c r="I5" s="701"/>
      <c r="J5" s="701"/>
      <c r="K5" s="701"/>
      <c r="L5" s="702"/>
      <c r="M5" s="696" t="s">
        <v>285</v>
      </c>
      <c r="N5" s="712" t="s">
        <v>286</v>
      </c>
      <c r="O5" s="713"/>
      <c r="P5" s="236" t="s">
        <v>1060</v>
      </c>
      <c r="Q5" s="703"/>
      <c r="R5" s="704"/>
      <c r="S5" s="704"/>
      <c r="T5" s="704"/>
      <c r="U5" s="704"/>
      <c r="V5" s="704"/>
      <c r="W5" s="705"/>
    </row>
    <row r="6" spans="2:23" s="25" customFormat="1" ht="25.5" customHeight="1" x14ac:dyDescent="0.15">
      <c r="B6" s="698"/>
      <c r="C6" s="712" t="s">
        <v>287</v>
      </c>
      <c r="D6" s="713"/>
      <c r="E6" s="237">
        <v>2</v>
      </c>
      <c r="F6" s="703"/>
      <c r="G6" s="704"/>
      <c r="H6" s="704"/>
      <c r="I6" s="704"/>
      <c r="J6" s="704"/>
      <c r="K6" s="704"/>
      <c r="L6" s="705"/>
      <c r="M6" s="698"/>
      <c r="N6" s="712" t="s">
        <v>287</v>
      </c>
      <c r="O6" s="713"/>
      <c r="P6" s="237">
        <v>1</v>
      </c>
      <c r="Q6" s="703"/>
      <c r="R6" s="704"/>
      <c r="S6" s="704"/>
      <c r="T6" s="704"/>
      <c r="U6" s="704"/>
      <c r="V6" s="704"/>
      <c r="W6" s="705"/>
    </row>
    <row r="7" spans="2:23" s="25" customFormat="1" ht="25.5" customHeight="1" x14ac:dyDescent="0.15">
      <c r="B7" s="696" t="s">
        <v>288</v>
      </c>
      <c r="C7" s="712" t="s">
        <v>236</v>
      </c>
      <c r="D7" s="713"/>
      <c r="E7" s="237" t="s">
        <v>916</v>
      </c>
      <c r="F7" s="703"/>
      <c r="G7" s="704"/>
      <c r="H7" s="704"/>
      <c r="I7" s="704"/>
      <c r="J7" s="704"/>
      <c r="K7" s="704"/>
      <c r="L7" s="705"/>
      <c r="M7" s="696" t="s">
        <v>288</v>
      </c>
      <c r="N7" s="712" t="s">
        <v>236</v>
      </c>
      <c r="O7" s="713"/>
      <c r="P7" s="237" t="s">
        <v>916</v>
      </c>
      <c r="Q7" s="703"/>
      <c r="R7" s="704"/>
      <c r="S7" s="704"/>
      <c r="T7" s="704"/>
      <c r="U7" s="704"/>
      <c r="V7" s="704"/>
      <c r="W7" s="705"/>
    </row>
    <row r="8" spans="2:23" s="25" customFormat="1" ht="25.5" customHeight="1" x14ac:dyDescent="0.15">
      <c r="B8" s="697"/>
      <c r="C8" s="712" t="s">
        <v>237</v>
      </c>
      <c r="D8" s="713"/>
      <c r="E8" s="236" t="s">
        <v>925</v>
      </c>
      <c r="F8" s="703"/>
      <c r="G8" s="704"/>
      <c r="H8" s="704"/>
      <c r="I8" s="704"/>
      <c r="J8" s="704"/>
      <c r="K8" s="704"/>
      <c r="L8" s="705"/>
      <c r="M8" s="697"/>
      <c r="N8" s="712" t="s">
        <v>237</v>
      </c>
      <c r="O8" s="713"/>
      <c r="P8" s="236" t="s">
        <v>925</v>
      </c>
      <c r="Q8" s="703"/>
      <c r="R8" s="704"/>
      <c r="S8" s="704"/>
      <c r="T8" s="704"/>
      <c r="U8" s="704"/>
      <c r="V8" s="704"/>
      <c r="W8" s="705"/>
    </row>
    <row r="9" spans="2:23" s="25" customFormat="1" ht="25.5" customHeight="1" x14ac:dyDescent="0.15">
      <c r="B9" s="714" t="s">
        <v>239</v>
      </c>
      <c r="C9" s="715"/>
      <c r="D9" s="716"/>
      <c r="E9" s="236" t="s">
        <v>918</v>
      </c>
      <c r="F9" s="703"/>
      <c r="G9" s="704"/>
      <c r="H9" s="704"/>
      <c r="I9" s="704"/>
      <c r="J9" s="704"/>
      <c r="K9" s="704"/>
      <c r="L9" s="705"/>
      <c r="M9" s="714" t="s">
        <v>239</v>
      </c>
      <c r="N9" s="715"/>
      <c r="O9" s="716"/>
      <c r="P9" s="236" t="s">
        <v>934</v>
      </c>
      <c r="Q9" s="703"/>
      <c r="R9" s="704"/>
      <c r="S9" s="704"/>
      <c r="T9" s="704"/>
      <c r="U9" s="704"/>
      <c r="V9" s="704"/>
      <c r="W9" s="705"/>
    </row>
    <row r="10" spans="2:23" s="25" customFormat="1" ht="25.5" customHeight="1" x14ac:dyDescent="0.15">
      <c r="B10" s="696" t="s">
        <v>289</v>
      </c>
      <c r="C10" s="714" t="s">
        <v>290</v>
      </c>
      <c r="D10" s="716"/>
      <c r="E10" s="237" t="s">
        <v>918</v>
      </c>
      <c r="F10" s="703"/>
      <c r="G10" s="704"/>
      <c r="H10" s="704"/>
      <c r="I10" s="704"/>
      <c r="J10" s="704"/>
      <c r="K10" s="704"/>
      <c r="L10" s="705"/>
      <c r="M10" s="696" t="s">
        <v>289</v>
      </c>
      <c r="N10" s="714" t="s">
        <v>290</v>
      </c>
      <c r="O10" s="716"/>
      <c r="P10" s="237" t="s">
        <v>935</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524</v>
      </c>
      <c r="Q12" s="703"/>
      <c r="R12" s="704"/>
      <c r="S12" s="704"/>
      <c r="T12" s="704"/>
      <c r="U12" s="704"/>
      <c r="V12" s="704"/>
      <c r="W12" s="705"/>
    </row>
    <row r="13" spans="2:23" s="25" customFormat="1" ht="25.5" customHeight="1" x14ac:dyDescent="0.15">
      <c r="B13" s="680" t="s">
        <v>291</v>
      </c>
      <c r="C13" s="680"/>
      <c r="D13" s="680"/>
      <c r="E13" s="693" t="s">
        <v>1058</v>
      </c>
      <c r="F13" s="694"/>
      <c r="G13" s="695"/>
      <c r="H13" s="680" t="s">
        <v>292</v>
      </c>
      <c r="I13" s="680"/>
      <c r="J13" s="681" t="s">
        <v>920</v>
      </c>
      <c r="K13" s="681"/>
      <c r="L13" s="681"/>
      <c r="M13" s="680" t="s">
        <v>291</v>
      </c>
      <c r="N13" s="680"/>
      <c r="O13" s="680"/>
      <c r="P13" s="693" t="s">
        <v>920</v>
      </c>
      <c r="Q13" s="694"/>
      <c r="R13" s="695"/>
      <c r="S13" s="680" t="s">
        <v>292</v>
      </c>
      <c r="T13" s="680"/>
      <c r="U13" s="681" t="s">
        <v>1061</v>
      </c>
      <c r="V13" s="681"/>
      <c r="W13" s="681"/>
    </row>
    <row r="14" spans="2:23" s="25" customFormat="1" ht="25.5" customHeight="1" x14ac:dyDescent="0.15">
      <c r="B14" s="682" t="s">
        <v>293</v>
      </c>
      <c r="C14" s="682"/>
      <c r="D14" s="682"/>
      <c r="E14" s="556" t="s">
        <v>921</v>
      </c>
      <c r="F14" s="556"/>
      <c r="G14" s="556"/>
      <c r="H14" s="684" t="s">
        <v>294</v>
      </c>
      <c r="I14" s="685"/>
      <c r="J14" s="709"/>
      <c r="K14" s="710"/>
      <c r="L14" s="711"/>
      <c r="M14" s="684" t="s">
        <v>293</v>
      </c>
      <c r="N14" s="685"/>
      <c r="O14" s="689"/>
      <c r="P14" s="690" t="s">
        <v>938</v>
      </c>
      <c r="Q14" s="683"/>
      <c r="R14" s="683"/>
      <c r="S14" s="691" t="s">
        <v>294</v>
      </c>
      <c r="T14" s="692"/>
      <c r="U14" s="686"/>
      <c r="V14" s="687"/>
      <c r="W14" s="688"/>
    </row>
    <row r="15" spans="2:23" s="25" customFormat="1" ht="39.75" customHeight="1" x14ac:dyDescent="0.15">
      <c r="B15" s="673" t="s">
        <v>295</v>
      </c>
      <c r="C15" s="673"/>
      <c r="D15" s="673"/>
      <c r="E15" s="674" t="s">
        <v>1059</v>
      </c>
      <c r="F15" s="675"/>
      <c r="G15" s="675"/>
      <c r="H15" s="675"/>
      <c r="I15" s="675"/>
      <c r="J15" s="675"/>
      <c r="K15" s="675"/>
      <c r="L15" s="676"/>
      <c r="M15" s="673" t="s">
        <v>295</v>
      </c>
      <c r="N15" s="673"/>
      <c r="O15" s="673"/>
      <c r="P15" s="674" t="s">
        <v>1062</v>
      </c>
      <c r="Q15" s="675"/>
      <c r="R15" s="675"/>
      <c r="S15" s="675"/>
      <c r="T15" s="675"/>
      <c r="U15" s="675"/>
      <c r="V15" s="675"/>
      <c r="W15" s="676"/>
    </row>
    <row r="16" spans="2:23" s="25" customFormat="1" ht="25.5" customHeight="1" x14ac:dyDescent="0.15">
      <c r="B16" s="699" t="s">
        <v>285</v>
      </c>
      <c r="C16" s="699" t="s">
        <v>286</v>
      </c>
      <c r="D16" s="699"/>
      <c r="E16" s="236" t="s">
        <v>1063</v>
      </c>
      <c r="F16" s="700"/>
      <c r="G16" s="701"/>
      <c r="H16" s="701"/>
      <c r="I16" s="701"/>
      <c r="J16" s="701"/>
      <c r="K16" s="701"/>
      <c r="L16" s="702"/>
      <c r="M16" s="699" t="s">
        <v>285</v>
      </c>
      <c r="N16" s="699" t="s">
        <v>286</v>
      </c>
      <c r="O16" s="699"/>
      <c r="P16" s="236" t="s">
        <v>1063</v>
      </c>
      <c r="Q16" s="703"/>
      <c r="R16" s="704"/>
      <c r="S16" s="704"/>
      <c r="T16" s="704"/>
      <c r="U16" s="704"/>
      <c r="V16" s="704"/>
      <c r="W16" s="705"/>
    </row>
    <row r="17" spans="2:24" s="25" customFormat="1" ht="25.5" customHeight="1" x14ac:dyDescent="0.15">
      <c r="B17" s="699"/>
      <c r="C17" s="699" t="s">
        <v>287</v>
      </c>
      <c r="D17" s="699"/>
      <c r="E17" s="237">
        <v>1</v>
      </c>
      <c r="F17" s="703"/>
      <c r="G17" s="704"/>
      <c r="H17" s="704"/>
      <c r="I17" s="704"/>
      <c r="J17" s="704"/>
      <c r="K17" s="704"/>
      <c r="L17" s="705"/>
      <c r="M17" s="699"/>
      <c r="N17" s="699" t="s">
        <v>287</v>
      </c>
      <c r="O17" s="699"/>
      <c r="P17" s="237">
        <v>2</v>
      </c>
      <c r="Q17" s="703"/>
      <c r="R17" s="704"/>
      <c r="S17" s="704"/>
      <c r="T17" s="704"/>
      <c r="U17" s="704"/>
      <c r="V17" s="704"/>
      <c r="W17" s="705"/>
    </row>
    <row r="18" spans="2:24" s="25" customFormat="1" ht="25.5" customHeight="1" x14ac:dyDescent="0.15">
      <c r="B18" s="699" t="s">
        <v>288</v>
      </c>
      <c r="C18" s="699" t="s">
        <v>236</v>
      </c>
      <c r="D18" s="699"/>
      <c r="E18" s="237" t="s">
        <v>916</v>
      </c>
      <c r="F18" s="703"/>
      <c r="G18" s="704"/>
      <c r="H18" s="704"/>
      <c r="I18" s="704"/>
      <c r="J18" s="704"/>
      <c r="K18" s="704"/>
      <c r="L18" s="705"/>
      <c r="M18" s="699" t="s">
        <v>288</v>
      </c>
      <c r="N18" s="699" t="s">
        <v>236</v>
      </c>
      <c r="O18" s="699"/>
      <c r="P18" s="237" t="s">
        <v>916</v>
      </c>
      <c r="Q18" s="703"/>
      <c r="R18" s="704"/>
      <c r="S18" s="704"/>
      <c r="T18" s="704"/>
      <c r="U18" s="704"/>
      <c r="V18" s="704"/>
      <c r="W18" s="705"/>
    </row>
    <row r="19" spans="2:24" s="25" customFormat="1" ht="25.5" customHeight="1" x14ac:dyDescent="0.15">
      <c r="B19" s="699"/>
      <c r="C19" s="699" t="s">
        <v>237</v>
      </c>
      <c r="D19" s="699"/>
      <c r="E19" s="236" t="s">
        <v>930</v>
      </c>
      <c r="F19" s="703"/>
      <c r="G19" s="704"/>
      <c r="H19" s="704"/>
      <c r="I19" s="704"/>
      <c r="J19" s="704"/>
      <c r="K19" s="704"/>
      <c r="L19" s="705"/>
      <c r="M19" s="699"/>
      <c r="N19" s="699" t="s">
        <v>237</v>
      </c>
      <c r="O19" s="699"/>
      <c r="P19" s="236" t="s">
        <v>930</v>
      </c>
      <c r="Q19" s="703"/>
      <c r="R19" s="704"/>
      <c r="S19" s="704"/>
      <c r="T19" s="704"/>
      <c r="U19" s="704"/>
      <c r="V19" s="704"/>
      <c r="W19" s="705"/>
    </row>
    <row r="20" spans="2:24" s="25" customFormat="1" ht="25.5" customHeight="1" x14ac:dyDescent="0.15">
      <c r="B20" s="673" t="s">
        <v>239</v>
      </c>
      <c r="C20" s="673"/>
      <c r="D20" s="673"/>
      <c r="E20" s="236" t="s">
        <v>934</v>
      </c>
      <c r="F20" s="703"/>
      <c r="G20" s="704"/>
      <c r="H20" s="704"/>
      <c r="I20" s="704"/>
      <c r="J20" s="704"/>
      <c r="K20" s="704"/>
      <c r="L20" s="705"/>
      <c r="M20" s="673" t="s">
        <v>239</v>
      </c>
      <c r="N20" s="673"/>
      <c r="O20" s="673"/>
      <c r="P20" s="236" t="s">
        <v>934</v>
      </c>
      <c r="Q20" s="703"/>
      <c r="R20" s="704"/>
      <c r="S20" s="704"/>
      <c r="T20" s="704"/>
      <c r="U20" s="704"/>
      <c r="V20" s="704"/>
      <c r="W20" s="705"/>
    </row>
    <row r="21" spans="2:24" s="25" customFormat="1" ht="25.5" customHeight="1" x14ac:dyDescent="0.15">
      <c r="B21" s="696" t="s">
        <v>289</v>
      </c>
      <c r="C21" s="673" t="s">
        <v>290</v>
      </c>
      <c r="D21" s="673"/>
      <c r="E21" s="237" t="s">
        <v>935</v>
      </c>
      <c r="F21" s="703"/>
      <c r="G21" s="704"/>
      <c r="H21" s="704"/>
      <c r="I21" s="704"/>
      <c r="J21" s="704"/>
      <c r="K21" s="704"/>
      <c r="L21" s="705"/>
      <c r="M21" s="696" t="s">
        <v>289</v>
      </c>
      <c r="N21" s="673" t="s">
        <v>290</v>
      </c>
      <c r="O21" s="673"/>
      <c r="P21" s="237" t="s">
        <v>935</v>
      </c>
      <c r="Q21" s="703"/>
      <c r="R21" s="704"/>
      <c r="S21" s="704"/>
      <c r="T21" s="704"/>
      <c r="U21" s="704"/>
      <c r="V21" s="704"/>
      <c r="W21" s="705"/>
    </row>
    <row r="22" spans="2:24" s="25" customFormat="1" ht="25.5" customHeight="1" x14ac:dyDescent="0.15">
      <c r="B22" s="697"/>
      <c r="C22" s="673" t="s">
        <v>248</v>
      </c>
      <c r="D22" s="673"/>
      <c r="E22" s="180" t="s">
        <v>991</v>
      </c>
      <c r="F22" s="703"/>
      <c r="G22" s="704"/>
      <c r="H22" s="704"/>
      <c r="I22" s="704"/>
      <c r="J22" s="704"/>
      <c r="K22" s="704"/>
      <c r="L22" s="705"/>
      <c r="M22" s="697"/>
      <c r="N22" s="673" t="s">
        <v>248</v>
      </c>
      <c r="O22" s="673"/>
      <c r="P22" s="180" t="s">
        <v>991</v>
      </c>
      <c r="Q22" s="703"/>
      <c r="R22" s="704"/>
      <c r="S22" s="704"/>
      <c r="T22" s="704"/>
      <c r="U22" s="704"/>
      <c r="V22" s="704"/>
      <c r="W22" s="705"/>
    </row>
    <row r="23" spans="2:24" s="25" customFormat="1" ht="25.5" customHeight="1" x14ac:dyDescent="0.15">
      <c r="B23" s="698"/>
      <c r="C23" s="673" t="s">
        <v>249</v>
      </c>
      <c r="D23" s="673"/>
      <c r="E23" s="180" t="s">
        <v>936</v>
      </c>
      <c r="F23" s="706"/>
      <c r="G23" s="707"/>
      <c r="H23" s="707"/>
      <c r="I23" s="707"/>
      <c r="J23" s="707"/>
      <c r="K23" s="707"/>
      <c r="L23" s="708"/>
      <c r="M23" s="698"/>
      <c r="N23" s="673" t="s">
        <v>249</v>
      </c>
      <c r="O23" s="673"/>
      <c r="P23" s="180" t="s">
        <v>936</v>
      </c>
      <c r="Q23" s="703"/>
      <c r="R23" s="704"/>
      <c r="S23" s="704"/>
      <c r="T23" s="704"/>
      <c r="U23" s="704"/>
      <c r="V23" s="704"/>
      <c r="W23" s="705"/>
    </row>
    <row r="24" spans="2:24" s="25" customFormat="1" ht="25.5" customHeight="1" x14ac:dyDescent="0.15">
      <c r="B24" s="680" t="s">
        <v>291</v>
      </c>
      <c r="C24" s="680"/>
      <c r="D24" s="680"/>
      <c r="E24" s="693" t="s">
        <v>1064</v>
      </c>
      <c r="F24" s="694"/>
      <c r="G24" s="695"/>
      <c r="H24" s="680" t="s">
        <v>292</v>
      </c>
      <c r="I24" s="680"/>
      <c r="J24" s="693" t="s">
        <v>920</v>
      </c>
      <c r="K24" s="694"/>
      <c r="L24" s="695"/>
      <c r="M24" s="680" t="s">
        <v>291</v>
      </c>
      <c r="N24" s="680"/>
      <c r="O24" s="680"/>
      <c r="P24" s="693" t="s">
        <v>1066</v>
      </c>
      <c r="Q24" s="694"/>
      <c r="R24" s="695"/>
      <c r="S24" s="680" t="s">
        <v>292</v>
      </c>
      <c r="T24" s="680"/>
      <c r="U24" s="681" t="s">
        <v>920</v>
      </c>
      <c r="V24" s="681"/>
      <c r="W24" s="681"/>
    </row>
    <row r="25" spans="2:24" s="25" customFormat="1" ht="25.5" customHeight="1" x14ac:dyDescent="0.15">
      <c r="B25" s="682" t="s">
        <v>293</v>
      </c>
      <c r="C25" s="682"/>
      <c r="D25" s="682"/>
      <c r="E25" s="683" t="s">
        <v>1013</v>
      </c>
      <c r="F25" s="683"/>
      <c r="G25" s="683"/>
      <c r="H25" s="684" t="s">
        <v>294</v>
      </c>
      <c r="I25" s="685"/>
      <c r="J25" s="686">
        <v>45867</v>
      </c>
      <c r="K25" s="687"/>
      <c r="L25" s="688"/>
      <c r="M25" s="684" t="s">
        <v>293</v>
      </c>
      <c r="N25" s="685"/>
      <c r="O25" s="689"/>
      <c r="P25" s="690" t="s">
        <v>1013</v>
      </c>
      <c r="Q25" s="683"/>
      <c r="R25" s="683"/>
      <c r="S25" s="691" t="s">
        <v>294</v>
      </c>
      <c r="T25" s="692"/>
      <c r="U25" s="686">
        <v>45867</v>
      </c>
      <c r="V25" s="687"/>
      <c r="W25" s="688"/>
    </row>
    <row r="26" spans="2:24" s="25" customFormat="1" ht="39.75" customHeight="1" x14ac:dyDescent="0.15">
      <c r="B26" s="673" t="s">
        <v>295</v>
      </c>
      <c r="C26" s="673"/>
      <c r="D26" s="673"/>
      <c r="E26" s="674" t="s">
        <v>1065</v>
      </c>
      <c r="F26" s="675"/>
      <c r="G26" s="675"/>
      <c r="H26" s="675"/>
      <c r="I26" s="675"/>
      <c r="J26" s="675"/>
      <c r="K26" s="675"/>
      <c r="L26" s="676"/>
      <c r="M26" s="673" t="s">
        <v>295</v>
      </c>
      <c r="N26" s="673"/>
      <c r="O26" s="673"/>
      <c r="P26" s="674" t="s">
        <v>1067</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2787FE78-5A29-4FA1-AAD9-CA5916935616}"/>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CD1306B-BF01-4C9B-BEDB-D5272334F258}">
          <x14:formula1>
            <xm:f>'(参考)リスト'!$C$16:$C$47</xm:f>
          </x14:formula1>
          <xm:sqref>E8 P8 P19 E19</xm:sqref>
        </x14:dataValidation>
        <x14:dataValidation type="list" allowBlank="1" showInputMessage="1" showErrorMessage="1" xr:uid="{4CBEBAA9-FB1D-4BD8-8554-2F49DF6B23A6}">
          <x14:formula1>
            <xm:f>'(参考)リスト'!$B$16:$B$21</xm:f>
          </x14:formula1>
          <xm:sqref>E7 E18 P7 P18</xm:sqref>
        </x14:dataValidation>
        <x14:dataValidation type="list" allowBlank="1" showInputMessage="1" showErrorMessage="1" xr:uid="{3C0EAF31-87CA-41AE-A702-4A56C460EFEE}">
          <x14:formula1>
            <xm:f>'(参考)リスト'!$E$16:$E$27</xm:f>
          </x14:formula1>
          <xm:sqref>E9 E20 P9 P20</xm:sqref>
        </x14:dataValidation>
        <x14:dataValidation type="list" allowBlank="1" showInputMessage="1" showErrorMessage="1" xr:uid="{50E85515-33AA-4D98-9346-7824F7E21267}">
          <x14:formula1>
            <xm:f>'(参考)リスト'!$D$16:$D$18</xm:f>
          </x14:formula1>
          <xm:sqref>E10 E21 P10 P21</xm:sqref>
        </x14:dataValidation>
        <x14:dataValidation type="list" allowBlank="1" showInputMessage="1" showErrorMessage="1" xr:uid="{6CA656D1-8485-46D2-A306-CA188699EEEF}">
          <x14:formula1>
            <xm:f>'(参考)リスト'!$F$16:$F$21</xm:f>
          </x14:formula1>
          <xm:sqref>P22:P23 E22:E23 E11:E12 P11:P12</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58B38-0331-42D2-A780-9091AB336036}">
  <sheetPr codeName="Sheet69">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1063</v>
      </c>
      <c r="F5" s="700"/>
      <c r="G5" s="701"/>
      <c r="H5" s="701"/>
      <c r="I5" s="701"/>
      <c r="J5" s="701"/>
      <c r="K5" s="701"/>
      <c r="L5" s="702"/>
      <c r="M5" s="696" t="s">
        <v>285</v>
      </c>
      <c r="N5" s="712" t="s">
        <v>286</v>
      </c>
      <c r="O5" s="713"/>
      <c r="P5" s="236" t="s">
        <v>1063</v>
      </c>
      <c r="Q5" s="703"/>
      <c r="R5" s="704"/>
      <c r="S5" s="704"/>
      <c r="T5" s="704"/>
      <c r="U5" s="704"/>
      <c r="V5" s="704"/>
      <c r="W5" s="705"/>
    </row>
    <row r="6" spans="2:23" s="25" customFormat="1" ht="25.5" customHeight="1" x14ac:dyDescent="0.15">
      <c r="B6" s="698"/>
      <c r="C6" s="712" t="s">
        <v>287</v>
      </c>
      <c r="D6" s="713"/>
      <c r="E6" s="237">
        <v>3</v>
      </c>
      <c r="F6" s="703"/>
      <c r="G6" s="704"/>
      <c r="H6" s="704"/>
      <c r="I6" s="704"/>
      <c r="J6" s="704"/>
      <c r="K6" s="704"/>
      <c r="L6" s="705"/>
      <c r="M6" s="698"/>
      <c r="N6" s="712" t="s">
        <v>287</v>
      </c>
      <c r="O6" s="713"/>
      <c r="P6" s="237">
        <v>4</v>
      </c>
      <c r="Q6" s="703"/>
      <c r="R6" s="704"/>
      <c r="S6" s="704"/>
      <c r="T6" s="704"/>
      <c r="U6" s="704"/>
      <c r="V6" s="704"/>
      <c r="W6" s="705"/>
    </row>
    <row r="7" spans="2:23" s="25" customFormat="1" ht="25.5" customHeight="1" x14ac:dyDescent="0.15">
      <c r="B7" s="696" t="s">
        <v>288</v>
      </c>
      <c r="C7" s="712" t="s">
        <v>236</v>
      </c>
      <c r="D7" s="713"/>
      <c r="E7" s="237" t="s">
        <v>916</v>
      </c>
      <c r="F7" s="703"/>
      <c r="G7" s="704"/>
      <c r="H7" s="704"/>
      <c r="I7" s="704"/>
      <c r="J7" s="704"/>
      <c r="K7" s="704"/>
      <c r="L7" s="705"/>
      <c r="M7" s="696" t="s">
        <v>288</v>
      </c>
      <c r="N7" s="712" t="s">
        <v>236</v>
      </c>
      <c r="O7" s="713"/>
      <c r="P7" s="237" t="s">
        <v>916</v>
      </c>
      <c r="Q7" s="703"/>
      <c r="R7" s="704"/>
      <c r="S7" s="704"/>
      <c r="T7" s="704"/>
      <c r="U7" s="704"/>
      <c r="V7" s="704"/>
      <c r="W7" s="705"/>
    </row>
    <row r="8" spans="2:23" s="25" customFormat="1" ht="25.5" customHeight="1" x14ac:dyDescent="0.15">
      <c r="B8" s="697"/>
      <c r="C8" s="712" t="s">
        <v>237</v>
      </c>
      <c r="D8" s="713"/>
      <c r="E8" s="236" t="s">
        <v>930</v>
      </c>
      <c r="F8" s="703"/>
      <c r="G8" s="704"/>
      <c r="H8" s="704"/>
      <c r="I8" s="704"/>
      <c r="J8" s="704"/>
      <c r="K8" s="704"/>
      <c r="L8" s="705"/>
      <c r="M8" s="697"/>
      <c r="N8" s="712" t="s">
        <v>237</v>
      </c>
      <c r="O8" s="713"/>
      <c r="P8" s="236" t="s">
        <v>930</v>
      </c>
      <c r="Q8" s="703"/>
      <c r="R8" s="704"/>
      <c r="S8" s="704"/>
      <c r="T8" s="704"/>
      <c r="U8" s="704"/>
      <c r="V8" s="704"/>
      <c r="W8" s="705"/>
    </row>
    <row r="9" spans="2:23" s="25" customFormat="1" ht="25.5" customHeight="1" x14ac:dyDescent="0.15">
      <c r="B9" s="714" t="s">
        <v>239</v>
      </c>
      <c r="C9" s="715"/>
      <c r="D9" s="716"/>
      <c r="E9" s="236" t="s">
        <v>918</v>
      </c>
      <c r="F9" s="703"/>
      <c r="G9" s="704"/>
      <c r="H9" s="704"/>
      <c r="I9" s="704"/>
      <c r="J9" s="704"/>
      <c r="K9" s="704"/>
      <c r="L9" s="705"/>
      <c r="M9" s="714" t="s">
        <v>239</v>
      </c>
      <c r="N9" s="715"/>
      <c r="O9" s="716"/>
      <c r="P9" s="236" t="s">
        <v>934</v>
      </c>
      <c r="Q9" s="703"/>
      <c r="R9" s="704"/>
      <c r="S9" s="704"/>
      <c r="T9" s="704"/>
      <c r="U9" s="704"/>
      <c r="V9" s="704"/>
      <c r="W9" s="705"/>
    </row>
    <row r="10" spans="2:23" s="25" customFormat="1" ht="25.5" customHeight="1" x14ac:dyDescent="0.15">
      <c r="B10" s="696" t="s">
        <v>289</v>
      </c>
      <c r="C10" s="714" t="s">
        <v>290</v>
      </c>
      <c r="D10" s="716"/>
      <c r="E10" s="237" t="s">
        <v>918</v>
      </c>
      <c r="F10" s="703"/>
      <c r="G10" s="704"/>
      <c r="H10" s="704"/>
      <c r="I10" s="704"/>
      <c r="J10" s="704"/>
      <c r="K10" s="704"/>
      <c r="L10" s="705"/>
      <c r="M10" s="696" t="s">
        <v>289</v>
      </c>
      <c r="N10" s="714" t="s">
        <v>290</v>
      </c>
      <c r="O10" s="716"/>
      <c r="P10" s="237" t="s">
        <v>935</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524</v>
      </c>
      <c r="Q12" s="703"/>
      <c r="R12" s="704"/>
      <c r="S12" s="704"/>
      <c r="T12" s="704"/>
      <c r="U12" s="704"/>
      <c r="V12" s="704"/>
      <c r="W12" s="705"/>
    </row>
    <row r="13" spans="2:23" s="25" customFormat="1" ht="25.5" customHeight="1" x14ac:dyDescent="0.15">
      <c r="B13" s="680" t="s">
        <v>291</v>
      </c>
      <c r="C13" s="680"/>
      <c r="D13" s="680"/>
      <c r="E13" s="693" t="s">
        <v>1195</v>
      </c>
      <c r="F13" s="694"/>
      <c r="G13" s="695"/>
      <c r="H13" s="680" t="s">
        <v>292</v>
      </c>
      <c r="I13" s="680"/>
      <c r="J13" s="681" t="s">
        <v>920</v>
      </c>
      <c r="K13" s="681"/>
      <c r="L13" s="681"/>
      <c r="M13" s="680" t="s">
        <v>291</v>
      </c>
      <c r="N13" s="680"/>
      <c r="O13" s="680"/>
      <c r="P13" s="693" t="s">
        <v>920</v>
      </c>
      <c r="Q13" s="694"/>
      <c r="R13" s="695"/>
      <c r="S13" s="680" t="s">
        <v>292</v>
      </c>
      <c r="T13" s="680"/>
      <c r="U13" s="681" t="s">
        <v>1069</v>
      </c>
      <c r="V13" s="681"/>
      <c r="W13" s="681"/>
    </row>
    <row r="14" spans="2:23" s="25" customFormat="1" ht="25.5" customHeight="1" x14ac:dyDescent="0.15">
      <c r="B14" s="682" t="s">
        <v>293</v>
      </c>
      <c r="C14" s="682"/>
      <c r="D14" s="682"/>
      <c r="E14" s="556" t="s">
        <v>921</v>
      </c>
      <c r="F14" s="556"/>
      <c r="G14" s="556"/>
      <c r="H14" s="684" t="s">
        <v>294</v>
      </c>
      <c r="I14" s="685"/>
      <c r="J14" s="709"/>
      <c r="K14" s="710"/>
      <c r="L14" s="711"/>
      <c r="M14" s="684" t="s">
        <v>293</v>
      </c>
      <c r="N14" s="685"/>
      <c r="O14" s="689"/>
      <c r="P14" s="690" t="s">
        <v>938</v>
      </c>
      <c r="Q14" s="683"/>
      <c r="R14" s="683"/>
      <c r="S14" s="691" t="s">
        <v>294</v>
      </c>
      <c r="T14" s="692"/>
      <c r="U14" s="686"/>
      <c r="V14" s="687"/>
      <c r="W14" s="688"/>
    </row>
    <row r="15" spans="2:23" s="25" customFormat="1" ht="39.75" customHeight="1" x14ac:dyDescent="0.15">
      <c r="B15" s="673" t="s">
        <v>295</v>
      </c>
      <c r="C15" s="673"/>
      <c r="D15" s="673"/>
      <c r="E15" s="674" t="s">
        <v>1068</v>
      </c>
      <c r="F15" s="675"/>
      <c r="G15" s="675"/>
      <c r="H15" s="675"/>
      <c r="I15" s="675"/>
      <c r="J15" s="675"/>
      <c r="K15" s="675"/>
      <c r="L15" s="676"/>
      <c r="M15" s="673" t="s">
        <v>295</v>
      </c>
      <c r="N15" s="673"/>
      <c r="O15" s="673"/>
      <c r="P15" s="674" t="s">
        <v>1070</v>
      </c>
      <c r="Q15" s="675"/>
      <c r="R15" s="675"/>
      <c r="S15" s="675"/>
      <c r="T15" s="675"/>
      <c r="U15" s="675"/>
      <c r="V15" s="675"/>
      <c r="W15" s="676"/>
    </row>
    <row r="16" spans="2:23" s="25" customFormat="1" ht="25.5" customHeight="1" x14ac:dyDescent="0.15">
      <c r="B16" s="699" t="s">
        <v>285</v>
      </c>
      <c r="C16" s="699" t="s">
        <v>286</v>
      </c>
      <c r="D16" s="699"/>
      <c r="E16" s="236" t="s">
        <v>1063</v>
      </c>
      <c r="F16" s="700"/>
      <c r="G16" s="701"/>
      <c r="H16" s="701"/>
      <c r="I16" s="701"/>
      <c r="J16" s="701"/>
      <c r="K16" s="701"/>
      <c r="L16" s="702"/>
      <c r="M16" s="699" t="s">
        <v>285</v>
      </c>
      <c r="N16" s="699" t="s">
        <v>286</v>
      </c>
      <c r="O16" s="699"/>
      <c r="P16" s="236" t="s">
        <v>1063</v>
      </c>
      <c r="Q16" s="703"/>
      <c r="R16" s="704"/>
      <c r="S16" s="704"/>
      <c r="T16" s="704"/>
      <c r="U16" s="704"/>
      <c r="V16" s="704"/>
      <c r="W16" s="705"/>
    </row>
    <row r="17" spans="2:24" s="25" customFormat="1" ht="25.5" customHeight="1" x14ac:dyDescent="0.15">
      <c r="B17" s="699"/>
      <c r="C17" s="699" t="s">
        <v>287</v>
      </c>
      <c r="D17" s="699"/>
      <c r="E17" s="237">
        <v>5</v>
      </c>
      <c r="F17" s="703"/>
      <c r="G17" s="704"/>
      <c r="H17" s="704"/>
      <c r="I17" s="704"/>
      <c r="J17" s="704"/>
      <c r="K17" s="704"/>
      <c r="L17" s="705"/>
      <c r="M17" s="699"/>
      <c r="N17" s="699" t="s">
        <v>287</v>
      </c>
      <c r="O17" s="699"/>
      <c r="P17" s="237">
        <v>6</v>
      </c>
      <c r="Q17" s="703"/>
      <c r="R17" s="704"/>
      <c r="S17" s="704"/>
      <c r="T17" s="704"/>
      <c r="U17" s="704"/>
      <c r="V17" s="704"/>
      <c r="W17" s="705"/>
    </row>
    <row r="18" spans="2:24" s="25" customFormat="1" ht="25.5" customHeight="1" x14ac:dyDescent="0.15">
      <c r="B18" s="699" t="s">
        <v>288</v>
      </c>
      <c r="C18" s="699" t="s">
        <v>236</v>
      </c>
      <c r="D18" s="699"/>
      <c r="E18" s="237" t="s">
        <v>916</v>
      </c>
      <c r="F18" s="703"/>
      <c r="G18" s="704"/>
      <c r="H18" s="704"/>
      <c r="I18" s="704"/>
      <c r="J18" s="704"/>
      <c r="K18" s="704"/>
      <c r="L18" s="705"/>
      <c r="M18" s="699" t="s">
        <v>288</v>
      </c>
      <c r="N18" s="699" t="s">
        <v>236</v>
      </c>
      <c r="O18" s="699"/>
      <c r="P18" s="237" t="s">
        <v>916</v>
      </c>
      <c r="Q18" s="703"/>
      <c r="R18" s="704"/>
      <c r="S18" s="704"/>
      <c r="T18" s="704"/>
      <c r="U18" s="704"/>
      <c r="V18" s="704"/>
      <c r="W18" s="705"/>
    </row>
    <row r="19" spans="2:24" s="25" customFormat="1" ht="25.5" customHeight="1" x14ac:dyDescent="0.15">
      <c r="B19" s="699"/>
      <c r="C19" s="699" t="s">
        <v>237</v>
      </c>
      <c r="D19" s="699"/>
      <c r="E19" s="236" t="s">
        <v>940</v>
      </c>
      <c r="F19" s="703"/>
      <c r="G19" s="704"/>
      <c r="H19" s="704"/>
      <c r="I19" s="704"/>
      <c r="J19" s="704"/>
      <c r="K19" s="704"/>
      <c r="L19" s="705"/>
      <c r="M19" s="699"/>
      <c r="N19" s="699" t="s">
        <v>237</v>
      </c>
      <c r="O19" s="699"/>
      <c r="P19" s="236" t="s">
        <v>940</v>
      </c>
      <c r="Q19" s="703"/>
      <c r="R19" s="704"/>
      <c r="S19" s="704"/>
      <c r="T19" s="704"/>
      <c r="U19" s="704"/>
      <c r="V19" s="704"/>
      <c r="W19" s="705"/>
    </row>
    <row r="20" spans="2:24" s="25" customFormat="1" ht="25.5" customHeight="1" x14ac:dyDescent="0.15">
      <c r="B20" s="673" t="s">
        <v>239</v>
      </c>
      <c r="C20" s="673"/>
      <c r="D20" s="673"/>
      <c r="E20" s="236" t="s">
        <v>955</v>
      </c>
      <c r="F20" s="703"/>
      <c r="G20" s="704"/>
      <c r="H20" s="704"/>
      <c r="I20" s="704"/>
      <c r="J20" s="704"/>
      <c r="K20" s="704"/>
      <c r="L20" s="705"/>
      <c r="M20" s="673" t="s">
        <v>239</v>
      </c>
      <c r="N20" s="673"/>
      <c r="O20" s="673"/>
      <c r="P20" s="236" t="s">
        <v>918</v>
      </c>
      <c r="Q20" s="703"/>
      <c r="R20" s="704"/>
      <c r="S20" s="704"/>
      <c r="T20" s="704"/>
      <c r="U20" s="704"/>
      <c r="V20" s="704"/>
      <c r="W20" s="705"/>
    </row>
    <row r="21" spans="2:24" s="25" customFormat="1" ht="25.5" customHeight="1" x14ac:dyDescent="0.15">
      <c r="B21" s="696" t="s">
        <v>289</v>
      </c>
      <c r="C21" s="673" t="s">
        <v>290</v>
      </c>
      <c r="D21" s="673"/>
      <c r="E21" s="237" t="s">
        <v>935</v>
      </c>
      <c r="F21" s="703"/>
      <c r="G21" s="704"/>
      <c r="H21" s="704"/>
      <c r="I21" s="704"/>
      <c r="J21" s="704"/>
      <c r="K21" s="704"/>
      <c r="L21" s="705"/>
      <c r="M21" s="696" t="s">
        <v>289</v>
      </c>
      <c r="N21" s="673" t="s">
        <v>290</v>
      </c>
      <c r="O21" s="673"/>
      <c r="P21" s="237" t="s">
        <v>918</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587</v>
      </c>
      <c r="F23" s="706"/>
      <c r="G23" s="707"/>
      <c r="H23" s="707"/>
      <c r="I23" s="707"/>
      <c r="J23" s="707"/>
      <c r="K23" s="707"/>
      <c r="L23" s="708"/>
      <c r="M23" s="698"/>
      <c r="N23" s="673" t="s">
        <v>249</v>
      </c>
      <c r="O23" s="673"/>
      <c r="P23" s="180" t="s">
        <v>589</v>
      </c>
      <c r="Q23" s="703"/>
      <c r="R23" s="704"/>
      <c r="S23" s="704"/>
      <c r="T23" s="704"/>
      <c r="U23" s="704"/>
      <c r="V23" s="704"/>
      <c r="W23" s="705"/>
    </row>
    <row r="24" spans="2:24" s="25" customFormat="1" ht="25.5" customHeight="1" x14ac:dyDescent="0.15">
      <c r="B24" s="680" t="s">
        <v>291</v>
      </c>
      <c r="C24" s="680"/>
      <c r="D24" s="680"/>
      <c r="E24" s="693" t="s">
        <v>1071</v>
      </c>
      <c r="F24" s="694"/>
      <c r="G24" s="695"/>
      <c r="H24" s="680" t="s">
        <v>292</v>
      </c>
      <c r="I24" s="680"/>
      <c r="J24" s="693" t="s">
        <v>1072</v>
      </c>
      <c r="K24" s="694"/>
      <c r="L24" s="695"/>
      <c r="M24" s="680" t="s">
        <v>291</v>
      </c>
      <c r="N24" s="680"/>
      <c r="O24" s="680"/>
      <c r="P24" s="693" t="s">
        <v>1074</v>
      </c>
      <c r="Q24" s="694"/>
      <c r="R24" s="695"/>
      <c r="S24" s="680" t="s">
        <v>292</v>
      </c>
      <c r="T24" s="680"/>
      <c r="U24" s="681" t="s">
        <v>920</v>
      </c>
      <c r="V24" s="681"/>
      <c r="W24" s="681"/>
    </row>
    <row r="25" spans="2:24" s="25" customFormat="1" ht="25.5" customHeight="1" x14ac:dyDescent="0.15">
      <c r="B25" s="682" t="s">
        <v>293</v>
      </c>
      <c r="C25" s="682"/>
      <c r="D25" s="682"/>
      <c r="E25" s="683" t="s">
        <v>921</v>
      </c>
      <c r="F25" s="683"/>
      <c r="G25" s="683"/>
      <c r="H25" s="684" t="s">
        <v>294</v>
      </c>
      <c r="I25" s="685"/>
      <c r="J25" s="686"/>
      <c r="K25" s="687"/>
      <c r="L25" s="688"/>
      <c r="M25" s="684" t="s">
        <v>293</v>
      </c>
      <c r="N25" s="685"/>
      <c r="O25" s="689"/>
      <c r="P25" s="690" t="s">
        <v>993</v>
      </c>
      <c r="Q25" s="683"/>
      <c r="R25" s="683"/>
      <c r="S25" s="691" t="s">
        <v>294</v>
      </c>
      <c r="T25" s="692"/>
      <c r="U25" s="686"/>
      <c r="V25" s="687"/>
      <c r="W25" s="688"/>
    </row>
    <row r="26" spans="2:24" s="25" customFormat="1" ht="39.75" customHeight="1" x14ac:dyDescent="0.15">
      <c r="B26" s="673" t="s">
        <v>295</v>
      </c>
      <c r="C26" s="673"/>
      <c r="D26" s="673"/>
      <c r="E26" s="674" t="s">
        <v>1073</v>
      </c>
      <c r="F26" s="675"/>
      <c r="G26" s="675"/>
      <c r="H26" s="675"/>
      <c r="I26" s="675"/>
      <c r="J26" s="675"/>
      <c r="K26" s="675"/>
      <c r="L26" s="676"/>
      <c r="M26" s="673" t="s">
        <v>295</v>
      </c>
      <c r="N26" s="673"/>
      <c r="O26" s="673"/>
      <c r="P26" s="674" t="s">
        <v>1075</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445209C3-6E78-450E-8056-A8BEEDF9D445}"/>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BC3B6DA-CF84-4299-BA86-EA58330D4A9F}">
          <x14:formula1>
            <xm:f>'(参考)リスト'!$C$16:$C$47</xm:f>
          </x14:formula1>
          <xm:sqref>E8 P8 P19 E19</xm:sqref>
        </x14:dataValidation>
        <x14:dataValidation type="list" allowBlank="1" showInputMessage="1" showErrorMessage="1" xr:uid="{765D0B45-12B8-41F7-8D1D-1E20DE24F724}">
          <x14:formula1>
            <xm:f>'(参考)リスト'!$B$16:$B$21</xm:f>
          </x14:formula1>
          <xm:sqref>E7 E18 P7 P18</xm:sqref>
        </x14:dataValidation>
        <x14:dataValidation type="list" allowBlank="1" showInputMessage="1" showErrorMessage="1" xr:uid="{060F701D-BA9A-4192-BBA8-B7C22D30DB8E}">
          <x14:formula1>
            <xm:f>'(参考)リスト'!$E$16:$E$27</xm:f>
          </x14:formula1>
          <xm:sqref>E9 E20 P9 P20</xm:sqref>
        </x14:dataValidation>
        <x14:dataValidation type="list" allowBlank="1" showInputMessage="1" showErrorMessage="1" xr:uid="{3FBAD529-6AA6-4940-83B3-05924F0EF672}">
          <x14:formula1>
            <xm:f>'(参考)リスト'!$D$16:$D$18</xm:f>
          </x14:formula1>
          <xm:sqref>E10 E21 P10 P21</xm:sqref>
        </x14:dataValidation>
        <x14:dataValidation type="list" allowBlank="1" showInputMessage="1" showErrorMessage="1" xr:uid="{941C45CB-6CF1-483C-B7F0-9F4996A51643}">
          <x14:formula1>
            <xm:f>'(参考)リスト'!$F$16:$F$21</xm:f>
          </x14:formula1>
          <xm:sqref>E22:E23 P11:P12 E11:E12 P22:P23</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F2DD1-D1DA-4A4B-92AD-18DD5BD51A3F}">
  <sheetPr codeName="Sheet70">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1063</v>
      </c>
      <c r="F5" s="700"/>
      <c r="G5" s="701"/>
      <c r="H5" s="701"/>
      <c r="I5" s="701"/>
      <c r="J5" s="701"/>
      <c r="K5" s="701"/>
      <c r="L5" s="702"/>
      <c r="M5" s="696" t="s">
        <v>285</v>
      </c>
      <c r="N5" s="712" t="s">
        <v>286</v>
      </c>
      <c r="O5" s="713"/>
      <c r="P5" s="236" t="s">
        <v>1063</v>
      </c>
      <c r="Q5" s="703"/>
      <c r="R5" s="704"/>
      <c r="S5" s="704"/>
      <c r="T5" s="704"/>
      <c r="U5" s="704"/>
      <c r="V5" s="704"/>
      <c r="W5" s="705"/>
    </row>
    <row r="6" spans="2:23" s="25" customFormat="1" ht="25.5" customHeight="1" x14ac:dyDescent="0.15">
      <c r="B6" s="698"/>
      <c r="C6" s="712" t="s">
        <v>287</v>
      </c>
      <c r="D6" s="713"/>
      <c r="E6" s="237">
        <v>7</v>
      </c>
      <c r="F6" s="703"/>
      <c r="G6" s="704"/>
      <c r="H6" s="704"/>
      <c r="I6" s="704"/>
      <c r="J6" s="704"/>
      <c r="K6" s="704"/>
      <c r="L6" s="705"/>
      <c r="M6" s="698"/>
      <c r="N6" s="712" t="s">
        <v>287</v>
      </c>
      <c r="O6" s="713"/>
      <c r="P6" s="237">
        <v>8</v>
      </c>
      <c r="Q6" s="703"/>
      <c r="R6" s="704"/>
      <c r="S6" s="704"/>
      <c r="T6" s="704"/>
      <c r="U6" s="704"/>
      <c r="V6" s="704"/>
      <c r="W6" s="705"/>
    </row>
    <row r="7" spans="2:23" s="25" customFormat="1" ht="25.5" customHeight="1" x14ac:dyDescent="0.15">
      <c r="B7" s="696" t="s">
        <v>288</v>
      </c>
      <c r="C7" s="712" t="s">
        <v>236</v>
      </c>
      <c r="D7" s="713"/>
      <c r="E7" s="237" t="s">
        <v>916</v>
      </c>
      <c r="F7" s="703"/>
      <c r="G7" s="704"/>
      <c r="H7" s="704"/>
      <c r="I7" s="704"/>
      <c r="J7" s="704"/>
      <c r="K7" s="704"/>
      <c r="L7" s="705"/>
      <c r="M7" s="696" t="s">
        <v>288</v>
      </c>
      <c r="N7" s="712" t="s">
        <v>236</v>
      </c>
      <c r="O7" s="713"/>
      <c r="P7" s="237" t="s">
        <v>916</v>
      </c>
      <c r="Q7" s="703"/>
      <c r="R7" s="704"/>
      <c r="S7" s="704"/>
      <c r="T7" s="704"/>
      <c r="U7" s="704"/>
      <c r="V7" s="704"/>
      <c r="W7" s="705"/>
    </row>
    <row r="8" spans="2:23" s="25" customFormat="1" ht="25.5" customHeight="1" x14ac:dyDescent="0.15">
      <c r="B8" s="697"/>
      <c r="C8" s="712" t="s">
        <v>237</v>
      </c>
      <c r="D8" s="713"/>
      <c r="E8" s="236" t="s">
        <v>940</v>
      </c>
      <c r="F8" s="703"/>
      <c r="G8" s="704"/>
      <c r="H8" s="704"/>
      <c r="I8" s="704"/>
      <c r="J8" s="704"/>
      <c r="K8" s="704"/>
      <c r="L8" s="705"/>
      <c r="M8" s="697"/>
      <c r="N8" s="712" t="s">
        <v>237</v>
      </c>
      <c r="O8" s="713"/>
      <c r="P8" s="236" t="s">
        <v>940</v>
      </c>
      <c r="Q8" s="703"/>
      <c r="R8" s="704"/>
      <c r="S8" s="704"/>
      <c r="T8" s="704"/>
      <c r="U8" s="704"/>
      <c r="V8" s="704"/>
      <c r="W8" s="705"/>
    </row>
    <row r="9" spans="2:23" s="25" customFormat="1" ht="25.5" customHeight="1" x14ac:dyDescent="0.15">
      <c r="B9" s="714" t="s">
        <v>239</v>
      </c>
      <c r="C9" s="715"/>
      <c r="D9" s="716"/>
      <c r="E9" s="236" t="s">
        <v>934</v>
      </c>
      <c r="F9" s="703"/>
      <c r="G9" s="704"/>
      <c r="H9" s="704"/>
      <c r="I9" s="704"/>
      <c r="J9" s="704"/>
      <c r="K9" s="704"/>
      <c r="L9" s="705"/>
      <c r="M9" s="714" t="s">
        <v>239</v>
      </c>
      <c r="N9" s="715"/>
      <c r="O9" s="716"/>
      <c r="P9" s="236" t="s">
        <v>918</v>
      </c>
      <c r="Q9" s="703"/>
      <c r="R9" s="704"/>
      <c r="S9" s="704"/>
      <c r="T9" s="704"/>
      <c r="U9" s="704"/>
      <c r="V9" s="704"/>
      <c r="W9" s="705"/>
    </row>
    <row r="10" spans="2:23" s="25" customFormat="1" ht="25.5" customHeight="1" x14ac:dyDescent="0.15">
      <c r="B10" s="696" t="s">
        <v>289</v>
      </c>
      <c r="C10" s="714" t="s">
        <v>290</v>
      </c>
      <c r="D10" s="716"/>
      <c r="E10" s="237" t="s">
        <v>935</v>
      </c>
      <c r="F10" s="703"/>
      <c r="G10" s="704"/>
      <c r="H10" s="704"/>
      <c r="I10" s="704"/>
      <c r="J10" s="704"/>
      <c r="K10" s="704"/>
      <c r="L10" s="705"/>
      <c r="M10" s="696" t="s">
        <v>289</v>
      </c>
      <c r="N10" s="714" t="s">
        <v>290</v>
      </c>
      <c r="O10" s="716"/>
      <c r="P10" s="237" t="s">
        <v>918</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524</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920</v>
      </c>
      <c r="F13" s="694"/>
      <c r="G13" s="695"/>
      <c r="H13" s="680" t="s">
        <v>292</v>
      </c>
      <c r="I13" s="680"/>
      <c r="J13" s="681" t="s">
        <v>1076</v>
      </c>
      <c r="K13" s="681"/>
      <c r="L13" s="681"/>
      <c r="M13" s="680" t="s">
        <v>291</v>
      </c>
      <c r="N13" s="680"/>
      <c r="O13" s="680"/>
      <c r="P13" s="693" t="s">
        <v>967</v>
      </c>
      <c r="Q13" s="694"/>
      <c r="R13" s="695"/>
      <c r="S13" s="680" t="s">
        <v>292</v>
      </c>
      <c r="T13" s="680"/>
      <c r="U13" s="681" t="s">
        <v>920</v>
      </c>
      <c r="V13" s="681"/>
      <c r="W13" s="681"/>
    </row>
    <row r="14" spans="2:23" s="25" customFormat="1" ht="25.5" customHeight="1" x14ac:dyDescent="0.15">
      <c r="B14" s="682" t="s">
        <v>293</v>
      </c>
      <c r="C14" s="682"/>
      <c r="D14" s="682"/>
      <c r="E14" s="556" t="s">
        <v>938</v>
      </c>
      <c r="F14" s="556"/>
      <c r="G14" s="556"/>
      <c r="H14" s="684" t="s">
        <v>294</v>
      </c>
      <c r="I14" s="685"/>
      <c r="J14" s="709"/>
      <c r="K14" s="710"/>
      <c r="L14" s="711"/>
      <c r="M14" s="684" t="s">
        <v>293</v>
      </c>
      <c r="N14" s="685"/>
      <c r="O14" s="689"/>
      <c r="P14" s="690" t="s">
        <v>921</v>
      </c>
      <c r="Q14" s="683"/>
      <c r="R14" s="683"/>
      <c r="S14" s="691" t="s">
        <v>294</v>
      </c>
      <c r="T14" s="692"/>
      <c r="U14" s="686"/>
      <c r="V14" s="687"/>
      <c r="W14" s="688"/>
    </row>
    <row r="15" spans="2:23" s="25" customFormat="1" ht="39.75" customHeight="1" x14ac:dyDescent="0.15">
      <c r="B15" s="673" t="s">
        <v>295</v>
      </c>
      <c r="C15" s="673"/>
      <c r="D15" s="673"/>
      <c r="E15" s="674" t="s">
        <v>1077</v>
      </c>
      <c r="F15" s="675"/>
      <c r="G15" s="675"/>
      <c r="H15" s="675"/>
      <c r="I15" s="675"/>
      <c r="J15" s="675"/>
      <c r="K15" s="675"/>
      <c r="L15" s="676"/>
      <c r="M15" s="673" t="s">
        <v>295</v>
      </c>
      <c r="N15" s="673"/>
      <c r="O15" s="673"/>
      <c r="P15" s="674" t="s">
        <v>1078</v>
      </c>
      <c r="Q15" s="675"/>
      <c r="R15" s="675"/>
      <c r="S15" s="675"/>
      <c r="T15" s="675"/>
      <c r="U15" s="675"/>
      <c r="V15" s="675"/>
      <c r="W15" s="676"/>
    </row>
    <row r="16" spans="2:23" s="25" customFormat="1" ht="25.5" customHeight="1" x14ac:dyDescent="0.15">
      <c r="B16" s="699" t="s">
        <v>285</v>
      </c>
      <c r="C16" s="699" t="s">
        <v>286</v>
      </c>
      <c r="D16" s="699"/>
      <c r="E16" s="236" t="s">
        <v>1079</v>
      </c>
      <c r="F16" s="700"/>
      <c r="G16" s="701"/>
      <c r="H16" s="701"/>
      <c r="I16" s="701"/>
      <c r="J16" s="701"/>
      <c r="K16" s="701"/>
      <c r="L16" s="702"/>
      <c r="M16" s="699" t="s">
        <v>285</v>
      </c>
      <c r="N16" s="699" t="s">
        <v>286</v>
      </c>
      <c r="O16" s="699"/>
      <c r="P16" s="236" t="s">
        <v>1079</v>
      </c>
      <c r="Q16" s="703"/>
      <c r="R16" s="704"/>
      <c r="S16" s="704"/>
      <c r="T16" s="704"/>
      <c r="U16" s="704"/>
      <c r="V16" s="704"/>
      <c r="W16" s="705"/>
    </row>
    <row r="17" spans="2:24" s="25" customFormat="1" ht="25.5" customHeight="1" x14ac:dyDescent="0.15">
      <c r="B17" s="699"/>
      <c r="C17" s="699" t="s">
        <v>287</v>
      </c>
      <c r="D17" s="699"/>
      <c r="E17" s="237">
        <v>1</v>
      </c>
      <c r="F17" s="703"/>
      <c r="G17" s="704"/>
      <c r="H17" s="704"/>
      <c r="I17" s="704"/>
      <c r="J17" s="704"/>
      <c r="K17" s="704"/>
      <c r="L17" s="705"/>
      <c r="M17" s="699"/>
      <c r="N17" s="699" t="s">
        <v>287</v>
      </c>
      <c r="O17" s="699"/>
      <c r="P17" s="237">
        <v>2</v>
      </c>
      <c r="Q17" s="703"/>
      <c r="R17" s="704"/>
      <c r="S17" s="704"/>
      <c r="T17" s="704"/>
      <c r="U17" s="704"/>
      <c r="V17" s="704"/>
      <c r="W17" s="705"/>
    </row>
    <row r="18" spans="2:24" s="25" customFormat="1" ht="25.5" customHeight="1" x14ac:dyDescent="0.15">
      <c r="B18" s="699" t="s">
        <v>288</v>
      </c>
      <c r="C18" s="699" t="s">
        <v>236</v>
      </c>
      <c r="D18" s="699"/>
      <c r="E18" s="237" t="s">
        <v>916</v>
      </c>
      <c r="F18" s="703"/>
      <c r="G18" s="704"/>
      <c r="H18" s="704"/>
      <c r="I18" s="704"/>
      <c r="J18" s="704"/>
      <c r="K18" s="704"/>
      <c r="L18" s="705"/>
      <c r="M18" s="699" t="s">
        <v>288</v>
      </c>
      <c r="N18" s="699" t="s">
        <v>236</v>
      </c>
      <c r="O18" s="699"/>
      <c r="P18" s="237" t="s">
        <v>916</v>
      </c>
      <c r="Q18" s="703"/>
      <c r="R18" s="704"/>
      <c r="S18" s="704"/>
      <c r="T18" s="704"/>
      <c r="U18" s="704"/>
      <c r="V18" s="704"/>
      <c r="W18" s="705"/>
    </row>
    <row r="19" spans="2:24" s="25" customFormat="1" ht="25.5" customHeight="1" x14ac:dyDescent="0.15">
      <c r="B19" s="699"/>
      <c r="C19" s="699" t="s">
        <v>237</v>
      </c>
      <c r="D19" s="699"/>
      <c r="E19" s="236" t="s">
        <v>923</v>
      </c>
      <c r="F19" s="703"/>
      <c r="G19" s="704"/>
      <c r="H19" s="704"/>
      <c r="I19" s="704"/>
      <c r="J19" s="704"/>
      <c r="K19" s="704"/>
      <c r="L19" s="705"/>
      <c r="M19" s="699"/>
      <c r="N19" s="699" t="s">
        <v>237</v>
      </c>
      <c r="O19" s="699"/>
      <c r="P19" s="236" t="s">
        <v>940</v>
      </c>
      <c r="Q19" s="703"/>
      <c r="R19" s="704"/>
      <c r="S19" s="704"/>
      <c r="T19" s="704"/>
      <c r="U19" s="704"/>
      <c r="V19" s="704"/>
      <c r="W19" s="705"/>
    </row>
    <row r="20" spans="2:24" s="25" customFormat="1" ht="25.5" customHeight="1" x14ac:dyDescent="0.15">
      <c r="B20" s="673" t="s">
        <v>239</v>
      </c>
      <c r="C20" s="673"/>
      <c r="D20" s="673"/>
      <c r="E20" s="236" t="s">
        <v>934</v>
      </c>
      <c r="F20" s="703"/>
      <c r="G20" s="704"/>
      <c r="H20" s="704"/>
      <c r="I20" s="704"/>
      <c r="J20" s="704"/>
      <c r="K20" s="704"/>
      <c r="L20" s="705"/>
      <c r="M20" s="673" t="s">
        <v>239</v>
      </c>
      <c r="N20" s="673"/>
      <c r="O20" s="673"/>
      <c r="P20" s="236" t="s">
        <v>918</v>
      </c>
      <c r="Q20" s="703"/>
      <c r="R20" s="704"/>
      <c r="S20" s="704"/>
      <c r="T20" s="704"/>
      <c r="U20" s="704"/>
      <c r="V20" s="704"/>
      <c r="W20" s="705"/>
    </row>
    <row r="21" spans="2:24" s="25" customFormat="1" ht="25.5" customHeight="1" x14ac:dyDescent="0.15">
      <c r="B21" s="696" t="s">
        <v>289</v>
      </c>
      <c r="C21" s="673" t="s">
        <v>290</v>
      </c>
      <c r="D21" s="673"/>
      <c r="E21" s="237" t="s">
        <v>935</v>
      </c>
      <c r="F21" s="703"/>
      <c r="G21" s="704"/>
      <c r="H21" s="704"/>
      <c r="I21" s="704"/>
      <c r="J21" s="704"/>
      <c r="K21" s="704"/>
      <c r="L21" s="705"/>
      <c r="M21" s="696" t="s">
        <v>289</v>
      </c>
      <c r="N21" s="673" t="s">
        <v>290</v>
      </c>
      <c r="O21" s="673"/>
      <c r="P21" s="237" t="s">
        <v>918</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524</v>
      </c>
      <c r="F23" s="706"/>
      <c r="G23" s="707"/>
      <c r="H23" s="707"/>
      <c r="I23" s="707"/>
      <c r="J23" s="707"/>
      <c r="K23" s="707"/>
      <c r="L23" s="708"/>
      <c r="M23" s="698"/>
      <c r="N23" s="673" t="s">
        <v>249</v>
      </c>
      <c r="O23" s="673"/>
      <c r="P23" s="180" t="s">
        <v>587</v>
      </c>
      <c r="Q23" s="703"/>
      <c r="R23" s="704"/>
      <c r="S23" s="704"/>
      <c r="T23" s="704"/>
      <c r="U23" s="704"/>
      <c r="V23" s="704"/>
      <c r="W23" s="705"/>
    </row>
    <row r="24" spans="2:24" s="25" customFormat="1" ht="25.5" customHeight="1" x14ac:dyDescent="0.15">
      <c r="B24" s="680" t="s">
        <v>291</v>
      </c>
      <c r="C24" s="680"/>
      <c r="D24" s="680"/>
      <c r="E24" s="693" t="s">
        <v>920</v>
      </c>
      <c r="F24" s="694"/>
      <c r="G24" s="695"/>
      <c r="H24" s="680" t="s">
        <v>292</v>
      </c>
      <c r="I24" s="680"/>
      <c r="J24" s="693" t="s">
        <v>1080</v>
      </c>
      <c r="K24" s="694"/>
      <c r="L24" s="695"/>
      <c r="M24" s="680" t="s">
        <v>291</v>
      </c>
      <c r="N24" s="680"/>
      <c r="O24" s="680"/>
      <c r="P24" s="693" t="s">
        <v>1082</v>
      </c>
      <c r="Q24" s="694"/>
      <c r="R24" s="695"/>
      <c r="S24" s="680" t="s">
        <v>292</v>
      </c>
      <c r="T24" s="680"/>
      <c r="U24" s="681" t="s">
        <v>920</v>
      </c>
      <c r="V24" s="681"/>
      <c r="W24" s="681"/>
    </row>
    <row r="25" spans="2:24" s="25" customFormat="1" ht="25.5" customHeight="1" x14ac:dyDescent="0.15">
      <c r="B25" s="682" t="s">
        <v>293</v>
      </c>
      <c r="C25" s="682"/>
      <c r="D25" s="682"/>
      <c r="E25" s="683" t="s">
        <v>938</v>
      </c>
      <c r="F25" s="683"/>
      <c r="G25" s="683"/>
      <c r="H25" s="684" t="s">
        <v>294</v>
      </c>
      <c r="I25" s="685"/>
      <c r="J25" s="686"/>
      <c r="K25" s="687"/>
      <c r="L25" s="688"/>
      <c r="M25" s="684" t="s">
        <v>293</v>
      </c>
      <c r="N25" s="685"/>
      <c r="O25" s="689"/>
      <c r="P25" s="690" t="s">
        <v>921</v>
      </c>
      <c r="Q25" s="683"/>
      <c r="R25" s="683"/>
      <c r="S25" s="691" t="s">
        <v>294</v>
      </c>
      <c r="T25" s="692"/>
      <c r="U25" s="686"/>
      <c r="V25" s="687"/>
      <c r="W25" s="688"/>
    </row>
    <row r="26" spans="2:24" s="25" customFormat="1" ht="39.75" customHeight="1" x14ac:dyDescent="0.15">
      <c r="B26" s="673" t="s">
        <v>295</v>
      </c>
      <c r="C26" s="673"/>
      <c r="D26" s="673"/>
      <c r="E26" s="674" t="s">
        <v>1081</v>
      </c>
      <c r="F26" s="675"/>
      <c r="G26" s="675"/>
      <c r="H26" s="675"/>
      <c r="I26" s="675"/>
      <c r="J26" s="675"/>
      <c r="K26" s="675"/>
      <c r="L26" s="676"/>
      <c r="M26" s="673" t="s">
        <v>295</v>
      </c>
      <c r="N26" s="673"/>
      <c r="O26" s="673"/>
      <c r="P26" s="674" t="s">
        <v>1083</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0F1C1BC2-C4E2-44F4-9837-97A0EDB6FF68}"/>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101E966-CABA-4A51-9A50-60FD5A0FC74F}">
          <x14:formula1>
            <xm:f>'(参考)リスト'!$C$16:$C$47</xm:f>
          </x14:formula1>
          <xm:sqref>E8 P8 P19 E19</xm:sqref>
        </x14:dataValidation>
        <x14:dataValidation type="list" allowBlank="1" showInputMessage="1" showErrorMessage="1" xr:uid="{C4EFFD86-1611-4386-BBBE-70107AFE75FD}">
          <x14:formula1>
            <xm:f>'(参考)リスト'!$B$16:$B$21</xm:f>
          </x14:formula1>
          <xm:sqref>E7 E18 P7 P18</xm:sqref>
        </x14:dataValidation>
        <x14:dataValidation type="list" allowBlank="1" showInputMessage="1" showErrorMessage="1" xr:uid="{491378AC-B74E-4BF6-94DF-2665D8D87B7D}">
          <x14:formula1>
            <xm:f>'(参考)リスト'!$E$16:$E$27</xm:f>
          </x14:formula1>
          <xm:sqref>E9 E20 P9 P20</xm:sqref>
        </x14:dataValidation>
        <x14:dataValidation type="list" allowBlank="1" showInputMessage="1" showErrorMessage="1" xr:uid="{A65304B3-1926-425F-89F1-DCB2E6102667}">
          <x14:formula1>
            <xm:f>'(参考)リスト'!$D$16:$D$18</xm:f>
          </x14:formula1>
          <xm:sqref>E10 E21 P10 P21</xm:sqref>
        </x14:dataValidation>
        <x14:dataValidation type="list" allowBlank="1" showInputMessage="1" showErrorMessage="1" xr:uid="{2DF14E8F-9CA7-4597-97C3-F30A3023C0A8}">
          <x14:formula1>
            <xm:f>'(参考)リスト'!$F$16:$F$21</xm:f>
          </x14:formula1>
          <xm:sqref>E11:E12 E22:E23 P11:P12 P22:P23</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1C3BB-B675-4A30-84D9-029343F84312}">
  <sheetPr codeName="Sheet71">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1079</v>
      </c>
      <c r="F5" s="700"/>
      <c r="G5" s="701"/>
      <c r="H5" s="701"/>
      <c r="I5" s="701"/>
      <c r="J5" s="701"/>
      <c r="K5" s="701"/>
      <c r="L5" s="702"/>
      <c r="M5" s="696" t="s">
        <v>285</v>
      </c>
      <c r="N5" s="712" t="s">
        <v>286</v>
      </c>
      <c r="O5" s="713"/>
      <c r="P5" s="236" t="s">
        <v>1079</v>
      </c>
      <c r="Q5" s="703"/>
      <c r="R5" s="704"/>
      <c r="S5" s="704"/>
      <c r="T5" s="704"/>
      <c r="U5" s="704"/>
      <c r="V5" s="704"/>
      <c r="W5" s="705"/>
    </row>
    <row r="6" spans="2:23" s="25" customFormat="1" ht="25.5" customHeight="1" x14ac:dyDescent="0.15">
      <c r="B6" s="698"/>
      <c r="C6" s="712" t="s">
        <v>287</v>
      </c>
      <c r="D6" s="713"/>
      <c r="E6" s="237">
        <v>3</v>
      </c>
      <c r="F6" s="703"/>
      <c r="G6" s="704"/>
      <c r="H6" s="704"/>
      <c r="I6" s="704"/>
      <c r="J6" s="704"/>
      <c r="K6" s="704"/>
      <c r="L6" s="705"/>
      <c r="M6" s="698"/>
      <c r="N6" s="712" t="s">
        <v>287</v>
      </c>
      <c r="O6" s="713"/>
      <c r="P6" s="237">
        <v>4</v>
      </c>
      <c r="Q6" s="703"/>
      <c r="R6" s="704"/>
      <c r="S6" s="704"/>
      <c r="T6" s="704"/>
      <c r="U6" s="704"/>
      <c r="V6" s="704"/>
      <c r="W6" s="705"/>
    </row>
    <row r="7" spans="2:23" s="25" customFormat="1" ht="25.5" customHeight="1" x14ac:dyDescent="0.15">
      <c r="B7" s="696" t="s">
        <v>288</v>
      </c>
      <c r="C7" s="712" t="s">
        <v>236</v>
      </c>
      <c r="D7" s="713"/>
      <c r="E7" s="237" t="s">
        <v>916</v>
      </c>
      <c r="F7" s="703"/>
      <c r="G7" s="704"/>
      <c r="H7" s="704"/>
      <c r="I7" s="704"/>
      <c r="J7" s="704"/>
      <c r="K7" s="704"/>
      <c r="L7" s="705"/>
      <c r="M7" s="696" t="s">
        <v>288</v>
      </c>
      <c r="N7" s="712" t="s">
        <v>236</v>
      </c>
      <c r="O7" s="713"/>
      <c r="P7" s="237" t="s">
        <v>916</v>
      </c>
      <c r="Q7" s="703"/>
      <c r="R7" s="704"/>
      <c r="S7" s="704"/>
      <c r="T7" s="704"/>
      <c r="U7" s="704"/>
      <c r="V7" s="704"/>
      <c r="W7" s="705"/>
    </row>
    <row r="8" spans="2:23" s="25" customFormat="1" ht="25.5" customHeight="1" x14ac:dyDescent="0.15">
      <c r="B8" s="697"/>
      <c r="C8" s="712" t="s">
        <v>237</v>
      </c>
      <c r="D8" s="713"/>
      <c r="E8" s="236" t="s">
        <v>940</v>
      </c>
      <c r="F8" s="703"/>
      <c r="G8" s="704"/>
      <c r="H8" s="704"/>
      <c r="I8" s="704"/>
      <c r="J8" s="704"/>
      <c r="K8" s="704"/>
      <c r="L8" s="705"/>
      <c r="M8" s="697"/>
      <c r="N8" s="712" t="s">
        <v>237</v>
      </c>
      <c r="O8" s="713"/>
      <c r="P8" s="236" t="s">
        <v>940</v>
      </c>
      <c r="Q8" s="703"/>
      <c r="R8" s="704"/>
      <c r="S8" s="704"/>
      <c r="T8" s="704"/>
      <c r="U8" s="704"/>
      <c r="V8" s="704"/>
      <c r="W8" s="705"/>
    </row>
    <row r="9" spans="2:23" s="25" customFormat="1" ht="25.5" customHeight="1" x14ac:dyDescent="0.15">
      <c r="B9" s="714" t="s">
        <v>239</v>
      </c>
      <c r="C9" s="715"/>
      <c r="D9" s="716"/>
      <c r="E9" s="236" t="s">
        <v>918</v>
      </c>
      <c r="F9" s="703"/>
      <c r="G9" s="704"/>
      <c r="H9" s="704"/>
      <c r="I9" s="704"/>
      <c r="J9" s="704"/>
      <c r="K9" s="704"/>
      <c r="L9" s="705"/>
      <c r="M9" s="714" t="s">
        <v>239</v>
      </c>
      <c r="N9" s="715"/>
      <c r="O9" s="716"/>
      <c r="P9" s="236" t="s">
        <v>918</v>
      </c>
      <c r="Q9" s="703"/>
      <c r="R9" s="704"/>
      <c r="S9" s="704"/>
      <c r="T9" s="704"/>
      <c r="U9" s="704"/>
      <c r="V9" s="704"/>
      <c r="W9" s="705"/>
    </row>
    <row r="10" spans="2:23" s="25" customFormat="1" ht="25.5" customHeight="1" x14ac:dyDescent="0.15">
      <c r="B10" s="696" t="s">
        <v>289</v>
      </c>
      <c r="C10" s="714" t="s">
        <v>290</v>
      </c>
      <c r="D10" s="716"/>
      <c r="E10" s="237" t="s">
        <v>918</v>
      </c>
      <c r="F10" s="703"/>
      <c r="G10" s="704"/>
      <c r="H10" s="704"/>
      <c r="I10" s="704"/>
      <c r="J10" s="704"/>
      <c r="K10" s="704"/>
      <c r="L10" s="705"/>
      <c r="M10" s="696" t="s">
        <v>289</v>
      </c>
      <c r="N10" s="714" t="s">
        <v>290</v>
      </c>
      <c r="O10" s="716"/>
      <c r="P10" s="237" t="s">
        <v>918</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1084</v>
      </c>
      <c r="F13" s="694"/>
      <c r="G13" s="695"/>
      <c r="H13" s="680" t="s">
        <v>292</v>
      </c>
      <c r="I13" s="680"/>
      <c r="J13" s="681" t="s">
        <v>920</v>
      </c>
      <c r="K13" s="681"/>
      <c r="L13" s="681"/>
      <c r="M13" s="680" t="s">
        <v>291</v>
      </c>
      <c r="N13" s="680"/>
      <c r="O13" s="680"/>
      <c r="P13" s="693" t="s">
        <v>1036</v>
      </c>
      <c r="Q13" s="694"/>
      <c r="R13" s="695"/>
      <c r="S13" s="680" t="s">
        <v>292</v>
      </c>
      <c r="T13" s="680"/>
      <c r="U13" s="681" t="s">
        <v>920</v>
      </c>
      <c r="V13" s="681"/>
      <c r="W13" s="681"/>
    </row>
    <row r="14" spans="2:23" s="25" customFormat="1" ht="25.5" customHeight="1" x14ac:dyDescent="0.15">
      <c r="B14" s="682" t="s">
        <v>293</v>
      </c>
      <c r="C14" s="682"/>
      <c r="D14" s="682"/>
      <c r="E14" s="556" t="s">
        <v>921</v>
      </c>
      <c r="F14" s="556"/>
      <c r="G14" s="556"/>
      <c r="H14" s="684" t="s">
        <v>294</v>
      </c>
      <c r="I14" s="685"/>
      <c r="J14" s="709"/>
      <c r="K14" s="710"/>
      <c r="L14" s="711"/>
      <c r="M14" s="684" t="s">
        <v>293</v>
      </c>
      <c r="N14" s="685"/>
      <c r="O14" s="689"/>
      <c r="P14" s="690" t="s">
        <v>921</v>
      </c>
      <c r="Q14" s="683"/>
      <c r="R14" s="683"/>
      <c r="S14" s="691" t="s">
        <v>294</v>
      </c>
      <c r="T14" s="692"/>
      <c r="U14" s="686"/>
      <c r="V14" s="687"/>
      <c r="W14" s="688"/>
    </row>
    <row r="15" spans="2:23" s="25" customFormat="1" ht="39.75" customHeight="1" x14ac:dyDescent="0.15">
      <c r="B15" s="673" t="s">
        <v>295</v>
      </c>
      <c r="C15" s="673"/>
      <c r="D15" s="673"/>
      <c r="E15" s="674" t="s">
        <v>1085</v>
      </c>
      <c r="F15" s="675"/>
      <c r="G15" s="675"/>
      <c r="H15" s="675"/>
      <c r="I15" s="675"/>
      <c r="J15" s="675"/>
      <c r="K15" s="675"/>
      <c r="L15" s="676"/>
      <c r="M15" s="673" t="s">
        <v>295</v>
      </c>
      <c r="N15" s="673"/>
      <c r="O15" s="673"/>
      <c r="P15" s="674" t="s">
        <v>1086</v>
      </c>
      <c r="Q15" s="675"/>
      <c r="R15" s="675"/>
      <c r="S15" s="675"/>
      <c r="T15" s="675"/>
      <c r="U15" s="675"/>
      <c r="V15" s="675"/>
      <c r="W15" s="676"/>
    </row>
    <row r="16" spans="2:23" s="25" customFormat="1" ht="25.5" customHeight="1" x14ac:dyDescent="0.15">
      <c r="B16" s="699" t="s">
        <v>285</v>
      </c>
      <c r="C16" s="699" t="s">
        <v>286</v>
      </c>
      <c r="D16" s="699"/>
      <c r="E16" s="236" t="s">
        <v>1079</v>
      </c>
      <c r="F16" s="700"/>
      <c r="G16" s="701"/>
      <c r="H16" s="701"/>
      <c r="I16" s="701"/>
      <c r="J16" s="701"/>
      <c r="K16" s="701"/>
      <c r="L16" s="702"/>
      <c r="M16" s="699" t="s">
        <v>285</v>
      </c>
      <c r="N16" s="699" t="s">
        <v>286</v>
      </c>
      <c r="O16" s="699"/>
      <c r="P16" s="236" t="s">
        <v>1089</v>
      </c>
      <c r="Q16" s="703"/>
      <c r="R16" s="704"/>
      <c r="S16" s="704"/>
      <c r="T16" s="704"/>
      <c r="U16" s="704"/>
      <c r="V16" s="704"/>
      <c r="W16" s="705"/>
    </row>
    <row r="17" spans="2:24" s="25" customFormat="1" ht="25.5" customHeight="1" x14ac:dyDescent="0.15">
      <c r="B17" s="699"/>
      <c r="C17" s="699" t="s">
        <v>287</v>
      </c>
      <c r="D17" s="699"/>
      <c r="E17" s="237">
        <v>5</v>
      </c>
      <c r="F17" s="703"/>
      <c r="G17" s="704"/>
      <c r="H17" s="704"/>
      <c r="I17" s="704"/>
      <c r="J17" s="704"/>
      <c r="K17" s="704"/>
      <c r="L17" s="705"/>
      <c r="M17" s="699"/>
      <c r="N17" s="699" t="s">
        <v>287</v>
      </c>
      <c r="O17" s="699"/>
      <c r="P17" s="237">
        <v>1</v>
      </c>
      <c r="Q17" s="703"/>
      <c r="R17" s="704"/>
      <c r="S17" s="704"/>
      <c r="T17" s="704"/>
      <c r="U17" s="704"/>
      <c r="V17" s="704"/>
      <c r="W17" s="705"/>
    </row>
    <row r="18" spans="2:24" s="25" customFormat="1" ht="25.5" customHeight="1" x14ac:dyDescent="0.15">
      <c r="B18" s="699" t="s">
        <v>288</v>
      </c>
      <c r="C18" s="699" t="s">
        <v>236</v>
      </c>
      <c r="D18" s="699"/>
      <c r="E18" s="237" t="s">
        <v>916</v>
      </c>
      <c r="F18" s="703"/>
      <c r="G18" s="704"/>
      <c r="H18" s="704"/>
      <c r="I18" s="704"/>
      <c r="J18" s="704"/>
      <c r="K18" s="704"/>
      <c r="L18" s="705"/>
      <c r="M18" s="699" t="s">
        <v>288</v>
      </c>
      <c r="N18" s="699" t="s">
        <v>236</v>
      </c>
      <c r="O18" s="699"/>
      <c r="P18" s="237" t="s">
        <v>916</v>
      </c>
      <c r="Q18" s="703"/>
      <c r="R18" s="704"/>
      <c r="S18" s="704"/>
      <c r="T18" s="704"/>
      <c r="U18" s="704"/>
      <c r="V18" s="704"/>
      <c r="W18" s="705"/>
    </row>
    <row r="19" spans="2:24" s="25" customFormat="1" ht="25.5" customHeight="1" x14ac:dyDescent="0.15">
      <c r="B19" s="699"/>
      <c r="C19" s="699" t="s">
        <v>237</v>
      </c>
      <c r="D19" s="699"/>
      <c r="E19" s="236" t="s">
        <v>940</v>
      </c>
      <c r="F19" s="703"/>
      <c r="G19" s="704"/>
      <c r="H19" s="704"/>
      <c r="I19" s="704"/>
      <c r="J19" s="704"/>
      <c r="K19" s="704"/>
      <c r="L19" s="705"/>
      <c r="M19" s="699"/>
      <c r="N19" s="699" t="s">
        <v>237</v>
      </c>
      <c r="O19" s="699"/>
      <c r="P19" s="236" t="s">
        <v>1090</v>
      </c>
      <c r="Q19" s="703"/>
      <c r="R19" s="704"/>
      <c r="S19" s="704"/>
      <c r="T19" s="704"/>
      <c r="U19" s="704"/>
      <c r="V19" s="704"/>
      <c r="W19" s="705"/>
    </row>
    <row r="20" spans="2:24" s="25" customFormat="1" ht="25.5" customHeight="1" x14ac:dyDescent="0.15">
      <c r="B20" s="673" t="s">
        <v>239</v>
      </c>
      <c r="C20" s="673"/>
      <c r="D20" s="673"/>
      <c r="E20" s="236" t="s">
        <v>918</v>
      </c>
      <c r="F20" s="703"/>
      <c r="G20" s="704"/>
      <c r="H20" s="704"/>
      <c r="I20" s="704"/>
      <c r="J20" s="704"/>
      <c r="K20" s="704"/>
      <c r="L20" s="705"/>
      <c r="M20" s="673" t="s">
        <v>239</v>
      </c>
      <c r="N20" s="673"/>
      <c r="O20" s="673"/>
      <c r="P20" s="236" t="s">
        <v>918</v>
      </c>
      <c r="Q20" s="703"/>
      <c r="R20" s="704"/>
      <c r="S20" s="704"/>
      <c r="T20" s="704"/>
      <c r="U20" s="704"/>
      <c r="V20" s="704"/>
      <c r="W20" s="705"/>
    </row>
    <row r="21" spans="2:24" s="25" customFormat="1" ht="25.5" customHeight="1" x14ac:dyDescent="0.15">
      <c r="B21" s="696" t="s">
        <v>289</v>
      </c>
      <c r="C21" s="673" t="s">
        <v>290</v>
      </c>
      <c r="D21" s="673"/>
      <c r="E21" s="237" t="s">
        <v>918</v>
      </c>
      <c r="F21" s="703"/>
      <c r="G21" s="704"/>
      <c r="H21" s="704"/>
      <c r="I21" s="704"/>
      <c r="J21" s="704"/>
      <c r="K21" s="704"/>
      <c r="L21" s="705"/>
      <c r="M21" s="696" t="s">
        <v>289</v>
      </c>
      <c r="N21" s="673" t="s">
        <v>290</v>
      </c>
      <c r="O21" s="673"/>
      <c r="P21" s="237" t="s">
        <v>918</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587</v>
      </c>
      <c r="F23" s="706"/>
      <c r="G23" s="707"/>
      <c r="H23" s="707"/>
      <c r="I23" s="707"/>
      <c r="J23" s="707"/>
      <c r="K23" s="707"/>
      <c r="L23" s="708"/>
      <c r="M23" s="698"/>
      <c r="N23" s="673" t="s">
        <v>249</v>
      </c>
      <c r="O23" s="673"/>
      <c r="P23" s="180" t="s">
        <v>587</v>
      </c>
      <c r="Q23" s="703"/>
      <c r="R23" s="704"/>
      <c r="S23" s="704"/>
      <c r="T23" s="704"/>
      <c r="U23" s="704"/>
      <c r="V23" s="704"/>
      <c r="W23" s="705"/>
    </row>
    <row r="24" spans="2:24" s="25" customFormat="1" ht="25.5" customHeight="1" x14ac:dyDescent="0.15">
      <c r="B24" s="680" t="s">
        <v>291</v>
      </c>
      <c r="C24" s="680"/>
      <c r="D24" s="680"/>
      <c r="E24" s="693" t="s">
        <v>1087</v>
      </c>
      <c r="F24" s="694"/>
      <c r="G24" s="695"/>
      <c r="H24" s="680" t="s">
        <v>292</v>
      </c>
      <c r="I24" s="680"/>
      <c r="J24" s="693" t="s">
        <v>920</v>
      </c>
      <c r="K24" s="694"/>
      <c r="L24" s="695"/>
      <c r="M24" s="680" t="s">
        <v>291</v>
      </c>
      <c r="N24" s="680"/>
      <c r="O24" s="680"/>
      <c r="P24" s="693" t="s">
        <v>1091</v>
      </c>
      <c r="Q24" s="694"/>
      <c r="R24" s="695"/>
      <c r="S24" s="680" t="s">
        <v>292</v>
      </c>
      <c r="T24" s="680"/>
      <c r="U24" s="681" t="s">
        <v>920</v>
      </c>
      <c r="V24" s="681"/>
      <c r="W24" s="681"/>
    </row>
    <row r="25" spans="2:24" s="25" customFormat="1" ht="25.5" customHeight="1" x14ac:dyDescent="0.15">
      <c r="B25" s="682" t="s">
        <v>293</v>
      </c>
      <c r="C25" s="682"/>
      <c r="D25" s="682"/>
      <c r="E25" s="683" t="s">
        <v>921</v>
      </c>
      <c r="F25" s="683"/>
      <c r="G25" s="683"/>
      <c r="H25" s="684" t="s">
        <v>294</v>
      </c>
      <c r="I25" s="685"/>
      <c r="J25" s="686"/>
      <c r="K25" s="687"/>
      <c r="L25" s="688"/>
      <c r="M25" s="684" t="s">
        <v>293</v>
      </c>
      <c r="N25" s="685"/>
      <c r="O25" s="689"/>
      <c r="P25" s="690" t="s">
        <v>921</v>
      </c>
      <c r="Q25" s="683"/>
      <c r="R25" s="683"/>
      <c r="S25" s="691" t="s">
        <v>294</v>
      </c>
      <c r="T25" s="692"/>
      <c r="U25" s="686"/>
      <c r="V25" s="687"/>
      <c r="W25" s="688"/>
    </row>
    <row r="26" spans="2:24" s="25" customFormat="1" ht="39.75" customHeight="1" x14ac:dyDescent="0.15">
      <c r="B26" s="673" t="s">
        <v>295</v>
      </c>
      <c r="C26" s="673"/>
      <c r="D26" s="673"/>
      <c r="E26" s="674" t="s">
        <v>1088</v>
      </c>
      <c r="F26" s="675"/>
      <c r="G26" s="675"/>
      <c r="H26" s="675"/>
      <c r="I26" s="675"/>
      <c r="J26" s="675"/>
      <c r="K26" s="675"/>
      <c r="L26" s="676"/>
      <c r="M26" s="673" t="s">
        <v>295</v>
      </c>
      <c r="N26" s="673"/>
      <c r="O26" s="673"/>
      <c r="P26" s="674" t="s">
        <v>1092</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63BD6006-E2CE-4BD4-91F2-363EF9D2ED7A}"/>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73F9826-A092-4355-B2FC-95F158B6284E}">
          <x14:formula1>
            <xm:f>'(参考)リスト'!$C$16:$C$47</xm:f>
          </x14:formula1>
          <xm:sqref>E8 P8 P19 E19</xm:sqref>
        </x14:dataValidation>
        <x14:dataValidation type="list" allowBlank="1" showInputMessage="1" showErrorMessage="1" xr:uid="{533A9CBC-D803-4005-B964-5EF8B4D30A67}">
          <x14:formula1>
            <xm:f>'(参考)リスト'!$B$16:$B$21</xm:f>
          </x14:formula1>
          <xm:sqref>E7 E18 P7 P18</xm:sqref>
        </x14:dataValidation>
        <x14:dataValidation type="list" allowBlank="1" showInputMessage="1" showErrorMessage="1" xr:uid="{D3AAE142-80D3-4BC5-992A-9FBAD25AE66E}">
          <x14:formula1>
            <xm:f>'(参考)リスト'!$E$16:$E$27</xm:f>
          </x14:formula1>
          <xm:sqref>E9 E20 P9 P20</xm:sqref>
        </x14:dataValidation>
        <x14:dataValidation type="list" allowBlank="1" showInputMessage="1" showErrorMessage="1" xr:uid="{D1AC147B-6E50-40E4-9B27-43B582E15AFB}">
          <x14:formula1>
            <xm:f>'(参考)リスト'!$D$16:$D$18</xm:f>
          </x14:formula1>
          <xm:sqref>E10 E21 P10 P21</xm:sqref>
        </x14:dataValidation>
        <x14:dataValidation type="list" allowBlank="1" showInputMessage="1" showErrorMessage="1" xr:uid="{B0CDD209-E4F2-40F2-884E-4994E5770ABF}">
          <x14:formula1>
            <xm:f>'(参考)リスト'!$F$16:$F$21</xm:f>
          </x14:formula1>
          <xm:sqref>E11:E12 E22:E23 P11:P12 P22:P23</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2E844-D9D2-46B8-BE89-A99F2A9DDE35}">
  <sheetPr codeName="Sheet72">
    <pageSetUpPr fitToPage="1"/>
  </sheetPr>
  <dimension ref="B1:X31"/>
  <sheetViews>
    <sheetView showGridLines="0" showZeros="0" view="pageBreakPreview" zoomScaleNormal="70" zoomScaleSheetLayoutView="100" workbookViewId="0">
      <selection activeCell="S24" sqref="S24:T24"/>
    </sheetView>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1089</v>
      </c>
      <c r="F5" s="700"/>
      <c r="G5" s="701"/>
      <c r="H5" s="701"/>
      <c r="I5" s="701"/>
      <c r="J5" s="701"/>
      <c r="K5" s="701"/>
      <c r="L5" s="702"/>
      <c r="M5" s="696" t="s">
        <v>285</v>
      </c>
      <c r="N5" s="712" t="s">
        <v>286</v>
      </c>
      <c r="O5" s="713"/>
      <c r="P5" s="236" t="s">
        <v>1089</v>
      </c>
      <c r="Q5" s="703"/>
      <c r="R5" s="704"/>
      <c r="S5" s="704"/>
      <c r="T5" s="704"/>
      <c r="U5" s="704"/>
      <c r="V5" s="704"/>
      <c r="W5" s="705"/>
    </row>
    <row r="6" spans="2:23" s="25" customFormat="1" ht="25.5" customHeight="1" x14ac:dyDescent="0.15">
      <c r="B6" s="698"/>
      <c r="C6" s="712" t="s">
        <v>287</v>
      </c>
      <c r="D6" s="713"/>
      <c r="E6" s="237">
        <v>2</v>
      </c>
      <c r="F6" s="703"/>
      <c r="G6" s="704"/>
      <c r="H6" s="704"/>
      <c r="I6" s="704"/>
      <c r="J6" s="704"/>
      <c r="K6" s="704"/>
      <c r="L6" s="705"/>
      <c r="M6" s="698"/>
      <c r="N6" s="712" t="s">
        <v>287</v>
      </c>
      <c r="O6" s="713"/>
      <c r="P6" s="237">
        <v>3</v>
      </c>
      <c r="Q6" s="703"/>
      <c r="R6" s="704"/>
      <c r="S6" s="704"/>
      <c r="T6" s="704"/>
      <c r="U6" s="704"/>
      <c r="V6" s="704"/>
      <c r="W6" s="705"/>
    </row>
    <row r="7" spans="2:23" s="25" customFormat="1" ht="25.5" customHeight="1" x14ac:dyDescent="0.15">
      <c r="B7" s="696" t="s">
        <v>288</v>
      </c>
      <c r="C7" s="712" t="s">
        <v>236</v>
      </c>
      <c r="D7" s="713"/>
      <c r="E7" s="237" t="s">
        <v>916</v>
      </c>
      <c r="F7" s="703"/>
      <c r="G7" s="704"/>
      <c r="H7" s="704"/>
      <c r="I7" s="704"/>
      <c r="J7" s="704"/>
      <c r="K7" s="704"/>
      <c r="L7" s="705"/>
      <c r="M7" s="696" t="s">
        <v>288</v>
      </c>
      <c r="N7" s="712" t="s">
        <v>236</v>
      </c>
      <c r="O7" s="713"/>
      <c r="P7" s="237" t="s">
        <v>916</v>
      </c>
      <c r="Q7" s="703"/>
      <c r="R7" s="704"/>
      <c r="S7" s="704"/>
      <c r="T7" s="704"/>
      <c r="U7" s="704"/>
      <c r="V7" s="704"/>
      <c r="W7" s="705"/>
    </row>
    <row r="8" spans="2:23" s="25" customFormat="1" ht="25.5" customHeight="1" x14ac:dyDescent="0.15">
      <c r="B8" s="697"/>
      <c r="C8" s="712" t="s">
        <v>237</v>
      </c>
      <c r="D8" s="713"/>
      <c r="E8" s="236" t="s">
        <v>930</v>
      </c>
      <c r="F8" s="703"/>
      <c r="G8" s="704"/>
      <c r="H8" s="704"/>
      <c r="I8" s="704"/>
      <c r="J8" s="704"/>
      <c r="K8" s="704"/>
      <c r="L8" s="705"/>
      <c r="M8" s="697"/>
      <c r="N8" s="712" t="s">
        <v>237</v>
      </c>
      <c r="O8" s="713"/>
      <c r="P8" s="236" t="s">
        <v>930</v>
      </c>
      <c r="Q8" s="703"/>
      <c r="R8" s="704"/>
      <c r="S8" s="704"/>
      <c r="T8" s="704"/>
      <c r="U8" s="704"/>
      <c r="V8" s="704"/>
      <c r="W8" s="705"/>
    </row>
    <row r="9" spans="2:23" s="25" customFormat="1" ht="25.5" customHeight="1" x14ac:dyDescent="0.15">
      <c r="B9" s="714" t="s">
        <v>239</v>
      </c>
      <c r="C9" s="715"/>
      <c r="D9" s="716"/>
      <c r="E9" s="236" t="s">
        <v>918</v>
      </c>
      <c r="F9" s="703"/>
      <c r="G9" s="704"/>
      <c r="H9" s="704"/>
      <c r="I9" s="704"/>
      <c r="J9" s="704"/>
      <c r="K9" s="704"/>
      <c r="L9" s="705"/>
      <c r="M9" s="714" t="s">
        <v>239</v>
      </c>
      <c r="N9" s="715"/>
      <c r="O9" s="716"/>
      <c r="P9" s="236" t="s">
        <v>918</v>
      </c>
      <c r="Q9" s="703"/>
      <c r="R9" s="704"/>
      <c r="S9" s="704"/>
      <c r="T9" s="704"/>
      <c r="U9" s="704"/>
      <c r="V9" s="704"/>
      <c r="W9" s="705"/>
    </row>
    <row r="10" spans="2:23" s="25" customFormat="1" ht="25.5" customHeight="1" x14ac:dyDescent="0.15">
      <c r="B10" s="696" t="s">
        <v>289</v>
      </c>
      <c r="C10" s="714" t="s">
        <v>290</v>
      </c>
      <c r="D10" s="716"/>
      <c r="E10" s="237" t="s">
        <v>918</v>
      </c>
      <c r="F10" s="703"/>
      <c r="G10" s="704"/>
      <c r="H10" s="704"/>
      <c r="I10" s="704"/>
      <c r="J10" s="704"/>
      <c r="K10" s="704"/>
      <c r="L10" s="705"/>
      <c r="M10" s="696" t="s">
        <v>289</v>
      </c>
      <c r="N10" s="714" t="s">
        <v>290</v>
      </c>
      <c r="O10" s="716"/>
      <c r="P10" s="237" t="s">
        <v>918</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589</v>
      </c>
      <c r="Q12" s="703"/>
      <c r="R12" s="704"/>
      <c r="S12" s="704"/>
      <c r="T12" s="704"/>
      <c r="U12" s="704"/>
      <c r="V12" s="704"/>
      <c r="W12" s="705"/>
    </row>
    <row r="13" spans="2:23" s="25" customFormat="1" ht="25.5" customHeight="1" x14ac:dyDescent="0.15">
      <c r="B13" s="680" t="s">
        <v>291</v>
      </c>
      <c r="C13" s="680"/>
      <c r="D13" s="680"/>
      <c r="E13" s="693" t="s">
        <v>1215</v>
      </c>
      <c r="F13" s="694"/>
      <c r="G13" s="695"/>
      <c r="H13" s="680" t="s">
        <v>292</v>
      </c>
      <c r="I13" s="680"/>
      <c r="J13" s="681" t="s">
        <v>920</v>
      </c>
      <c r="K13" s="681"/>
      <c r="L13" s="681"/>
      <c r="M13" s="680" t="s">
        <v>291</v>
      </c>
      <c r="N13" s="680"/>
      <c r="O13" s="680"/>
      <c r="P13" s="693" t="s">
        <v>1094</v>
      </c>
      <c r="Q13" s="694"/>
      <c r="R13" s="695"/>
      <c r="S13" s="680" t="s">
        <v>292</v>
      </c>
      <c r="T13" s="680"/>
      <c r="U13" s="681" t="s">
        <v>920</v>
      </c>
      <c r="V13" s="681"/>
      <c r="W13" s="681"/>
    </row>
    <row r="14" spans="2:23" s="25" customFormat="1" ht="25.5" customHeight="1" x14ac:dyDescent="0.15">
      <c r="B14" s="682" t="s">
        <v>293</v>
      </c>
      <c r="C14" s="682"/>
      <c r="D14" s="682"/>
      <c r="E14" s="556" t="s">
        <v>921</v>
      </c>
      <c r="F14" s="556"/>
      <c r="G14" s="556"/>
      <c r="H14" s="684" t="s">
        <v>294</v>
      </c>
      <c r="I14" s="685"/>
      <c r="J14" s="709"/>
      <c r="K14" s="710"/>
      <c r="L14" s="711"/>
      <c r="M14" s="684" t="s">
        <v>293</v>
      </c>
      <c r="N14" s="685"/>
      <c r="O14" s="689"/>
      <c r="P14" s="690" t="s">
        <v>993</v>
      </c>
      <c r="Q14" s="683"/>
      <c r="R14" s="683"/>
      <c r="S14" s="691" t="s">
        <v>294</v>
      </c>
      <c r="T14" s="692"/>
      <c r="U14" s="686"/>
      <c r="V14" s="687"/>
      <c r="W14" s="688"/>
    </row>
    <row r="15" spans="2:23" s="25" customFormat="1" ht="39.75" customHeight="1" x14ac:dyDescent="0.15">
      <c r="B15" s="673" t="s">
        <v>295</v>
      </c>
      <c r="C15" s="673"/>
      <c r="D15" s="673"/>
      <c r="E15" s="674" t="s">
        <v>1093</v>
      </c>
      <c r="F15" s="675"/>
      <c r="G15" s="675"/>
      <c r="H15" s="675"/>
      <c r="I15" s="675"/>
      <c r="J15" s="675"/>
      <c r="K15" s="675"/>
      <c r="L15" s="676"/>
      <c r="M15" s="673" t="s">
        <v>295</v>
      </c>
      <c r="N15" s="673"/>
      <c r="O15" s="673"/>
      <c r="P15" s="674" t="s">
        <v>1095</v>
      </c>
      <c r="Q15" s="675"/>
      <c r="R15" s="675"/>
      <c r="S15" s="675"/>
      <c r="T15" s="675"/>
      <c r="U15" s="675"/>
      <c r="V15" s="675"/>
      <c r="W15" s="676"/>
    </row>
    <row r="16" spans="2:23" s="25" customFormat="1" ht="25.5" customHeight="1" x14ac:dyDescent="0.15">
      <c r="B16" s="699" t="s">
        <v>285</v>
      </c>
      <c r="C16" s="699" t="s">
        <v>286</v>
      </c>
      <c r="D16" s="699"/>
      <c r="E16" s="236" t="s">
        <v>1089</v>
      </c>
      <c r="F16" s="700"/>
      <c r="G16" s="701"/>
      <c r="H16" s="701"/>
      <c r="I16" s="701"/>
      <c r="J16" s="701"/>
      <c r="K16" s="701"/>
      <c r="L16" s="702"/>
      <c r="M16" s="699" t="s">
        <v>285</v>
      </c>
      <c r="N16" s="699" t="s">
        <v>286</v>
      </c>
      <c r="O16" s="699"/>
      <c r="P16" s="236" t="s">
        <v>1089</v>
      </c>
      <c r="Q16" s="703"/>
      <c r="R16" s="704"/>
      <c r="S16" s="704"/>
      <c r="T16" s="704"/>
      <c r="U16" s="704"/>
      <c r="V16" s="704"/>
      <c r="W16" s="705"/>
    </row>
    <row r="17" spans="2:24" s="25" customFormat="1" ht="25.5" customHeight="1" x14ac:dyDescent="0.15">
      <c r="B17" s="699"/>
      <c r="C17" s="699" t="s">
        <v>287</v>
      </c>
      <c r="D17" s="699"/>
      <c r="E17" s="237">
        <v>4</v>
      </c>
      <c r="F17" s="703"/>
      <c r="G17" s="704"/>
      <c r="H17" s="704"/>
      <c r="I17" s="704"/>
      <c r="J17" s="704"/>
      <c r="K17" s="704"/>
      <c r="L17" s="705"/>
      <c r="M17" s="699"/>
      <c r="N17" s="699" t="s">
        <v>287</v>
      </c>
      <c r="O17" s="699"/>
      <c r="P17" s="237">
        <v>5</v>
      </c>
      <c r="Q17" s="703"/>
      <c r="R17" s="704"/>
      <c r="S17" s="704"/>
      <c r="T17" s="704"/>
      <c r="U17" s="704"/>
      <c r="V17" s="704"/>
      <c r="W17" s="705"/>
    </row>
    <row r="18" spans="2:24" s="25" customFormat="1" ht="25.5" customHeight="1" x14ac:dyDescent="0.15">
      <c r="B18" s="699" t="s">
        <v>288</v>
      </c>
      <c r="C18" s="699" t="s">
        <v>236</v>
      </c>
      <c r="D18" s="699"/>
      <c r="E18" s="237" t="s">
        <v>916</v>
      </c>
      <c r="F18" s="703"/>
      <c r="G18" s="704"/>
      <c r="H18" s="704"/>
      <c r="I18" s="704"/>
      <c r="J18" s="704"/>
      <c r="K18" s="704"/>
      <c r="L18" s="705"/>
      <c r="M18" s="699" t="s">
        <v>288</v>
      </c>
      <c r="N18" s="699" t="s">
        <v>236</v>
      </c>
      <c r="O18" s="699"/>
      <c r="P18" s="237" t="s">
        <v>916</v>
      </c>
      <c r="Q18" s="703"/>
      <c r="R18" s="704"/>
      <c r="S18" s="704"/>
      <c r="T18" s="704"/>
      <c r="U18" s="704"/>
      <c r="V18" s="704"/>
      <c r="W18" s="705"/>
    </row>
    <row r="19" spans="2:24" s="25" customFormat="1" ht="25.5" customHeight="1" x14ac:dyDescent="0.15">
      <c r="B19" s="699"/>
      <c r="C19" s="699" t="s">
        <v>237</v>
      </c>
      <c r="D19" s="699"/>
      <c r="E19" s="236" t="s">
        <v>923</v>
      </c>
      <c r="F19" s="703"/>
      <c r="G19" s="704"/>
      <c r="H19" s="704"/>
      <c r="I19" s="704"/>
      <c r="J19" s="704"/>
      <c r="K19" s="704"/>
      <c r="L19" s="705"/>
      <c r="M19" s="699"/>
      <c r="N19" s="699" t="s">
        <v>237</v>
      </c>
      <c r="O19" s="699"/>
      <c r="P19" s="236" t="s">
        <v>940</v>
      </c>
      <c r="Q19" s="703"/>
      <c r="R19" s="704"/>
      <c r="S19" s="704"/>
      <c r="T19" s="704"/>
      <c r="U19" s="704"/>
      <c r="V19" s="704"/>
      <c r="W19" s="705"/>
    </row>
    <row r="20" spans="2:24" s="25" customFormat="1" ht="25.5" customHeight="1" x14ac:dyDescent="0.15">
      <c r="B20" s="673" t="s">
        <v>239</v>
      </c>
      <c r="C20" s="673"/>
      <c r="D20" s="673"/>
      <c r="E20" s="236" t="s">
        <v>934</v>
      </c>
      <c r="F20" s="703"/>
      <c r="G20" s="704"/>
      <c r="H20" s="704"/>
      <c r="I20" s="704"/>
      <c r="J20" s="704"/>
      <c r="K20" s="704"/>
      <c r="L20" s="705"/>
      <c r="M20" s="673" t="s">
        <v>239</v>
      </c>
      <c r="N20" s="673"/>
      <c r="O20" s="673"/>
      <c r="P20" s="236" t="s">
        <v>918</v>
      </c>
      <c r="Q20" s="703"/>
      <c r="R20" s="704"/>
      <c r="S20" s="704"/>
      <c r="T20" s="704"/>
      <c r="U20" s="704"/>
      <c r="V20" s="704"/>
      <c r="W20" s="705"/>
    </row>
    <row r="21" spans="2:24" s="25" customFormat="1" ht="25.5" customHeight="1" x14ac:dyDescent="0.15">
      <c r="B21" s="696" t="s">
        <v>289</v>
      </c>
      <c r="C21" s="673" t="s">
        <v>290</v>
      </c>
      <c r="D21" s="673"/>
      <c r="E21" s="237" t="s">
        <v>935</v>
      </c>
      <c r="F21" s="703"/>
      <c r="G21" s="704"/>
      <c r="H21" s="704"/>
      <c r="I21" s="704"/>
      <c r="J21" s="704"/>
      <c r="K21" s="704"/>
      <c r="L21" s="705"/>
      <c r="M21" s="696" t="s">
        <v>289</v>
      </c>
      <c r="N21" s="673" t="s">
        <v>290</v>
      </c>
      <c r="O21" s="673"/>
      <c r="P21" s="237" t="s">
        <v>918</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524</v>
      </c>
      <c r="F23" s="706"/>
      <c r="G23" s="707"/>
      <c r="H23" s="707"/>
      <c r="I23" s="707"/>
      <c r="J23" s="707"/>
      <c r="K23" s="707"/>
      <c r="L23" s="708"/>
      <c r="M23" s="698"/>
      <c r="N23" s="673" t="s">
        <v>249</v>
      </c>
      <c r="O23" s="673"/>
      <c r="P23" s="180" t="s">
        <v>587</v>
      </c>
      <c r="Q23" s="703"/>
      <c r="R23" s="704"/>
      <c r="S23" s="704"/>
      <c r="T23" s="704"/>
      <c r="U23" s="704"/>
      <c r="V23" s="704"/>
      <c r="W23" s="705"/>
    </row>
    <row r="24" spans="2:24" s="25" customFormat="1" ht="25.5" customHeight="1" x14ac:dyDescent="0.15">
      <c r="B24" s="680" t="s">
        <v>291</v>
      </c>
      <c r="C24" s="680"/>
      <c r="D24" s="680"/>
      <c r="E24" s="693" t="s">
        <v>920</v>
      </c>
      <c r="F24" s="694"/>
      <c r="G24" s="695"/>
      <c r="H24" s="680" t="s">
        <v>292</v>
      </c>
      <c r="I24" s="680"/>
      <c r="J24" s="693" t="s">
        <v>1096</v>
      </c>
      <c r="K24" s="694"/>
      <c r="L24" s="695"/>
      <c r="M24" s="680" t="s">
        <v>291</v>
      </c>
      <c r="N24" s="680"/>
      <c r="O24" s="680"/>
      <c r="P24" s="693" t="s">
        <v>1217</v>
      </c>
      <c r="Q24" s="694"/>
      <c r="R24" s="695"/>
      <c r="S24" s="680" t="s">
        <v>292</v>
      </c>
      <c r="T24" s="680"/>
      <c r="U24" s="681" t="s">
        <v>920</v>
      </c>
      <c r="V24" s="681"/>
      <c r="W24" s="681"/>
    </row>
    <row r="25" spans="2:24" s="25" customFormat="1" ht="25.5" customHeight="1" x14ac:dyDescent="0.15">
      <c r="B25" s="682" t="s">
        <v>293</v>
      </c>
      <c r="C25" s="682"/>
      <c r="D25" s="682"/>
      <c r="E25" s="683" t="s">
        <v>938</v>
      </c>
      <c r="F25" s="683"/>
      <c r="G25" s="683"/>
      <c r="H25" s="684" t="s">
        <v>294</v>
      </c>
      <c r="I25" s="685"/>
      <c r="J25" s="686"/>
      <c r="K25" s="687"/>
      <c r="L25" s="688"/>
      <c r="M25" s="684" t="s">
        <v>293</v>
      </c>
      <c r="N25" s="685"/>
      <c r="O25" s="689"/>
      <c r="P25" s="690" t="s">
        <v>921</v>
      </c>
      <c r="Q25" s="683"/>
      <c r="R25" s="683"/>
      <c r="S25" s="691" t="s">
        <v>294</v>
      </c>
      <c r="T25" s="692"/>
      <c r="U25" s="686"/>
      <c r="V25" s="687"/>
      <c r="W25" s="688"/>
    </row>
    <row r="26" spans="2:24" s="25" customFormat="1" ht="39.75" customHeight="1" x14ac:dyDescent="0.15">
      <c r="B26" s="673" t="s">
        <v>295</v>
      </c>
      <c r="C26" s="673"/>
      <c r="D26" s="673"/>
      <c r="E26" s="674" t="s">
        <v>1097</v>
      </c>
      <c r="F26" s="675"/>
      <c r="G26" s="675"/>
      <c r="H26" s="675"/>
      <c r="I26" s="675"/>
      <c r="J26" s="675"/>
      <c r="K26" s="675"/>
      <c r="L26" s="676"/>
      <c r="M26" s="673" t="s">
        <v>295</v>
      </c>
      <c r="N26" s="673"/>
      <c r="O26" s="673"/>
      <c r="P26" s="674" t="s">
        <v>1098</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226BCC43-E170-4063-89E4-A607BA67B79B}"/>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D3C5B1D-55E6-4C7A-9E4F-C13AC4BA9B01}">
          <x14:formula1>
            <xm:f>'(参考)リスト'!$C$16:$C$47</xm:f>
          </x14:formula1>
          <xm:sqref>E8 P8 P19 E19</xm:sqref>
        </x14:dataValidation>
        <x14:dataValidation type="list" allowBlank="1" showInputMessage="1" showErrorMessage="1" xr:uid="{7ED77558-674A-44B8-B46F-E9FBDADC611B}">
          <x14:formula1>
            <xm:f>'(参考)リスト'!$B$16:$B$21</xm:f>
          </x14:formula1>
          <xm:sqref>E7 E18 P7 P18</xm:sqref>
        </x14:dataValidation>
        <x14:dataValidation type="list" allowBlank="1" showInputMessage="1" showErrorMessage="1" xr:uid="{0334F96A-9E72-4A90-98CA-602E32F2D87E}">
          <x14:formula1>
            <xm:f>'(参考)リスト'!$E$16:$E$27</xm:f>
          </x14:formula1>
          <xm:sqref>E9 E20 P9 P20</xm:sqref>
        </x14:dataValidation>
        <x14:dataValidation type="list" allowBlank="1" showInputMessage="1" showErrorMessage="1" xr:uid="{EE9B803A-AB03-41E8-8CA0-2806B1516037}">
          <x14:formula1>
            <xm:f>'(参考)リスト'!$D$16:$D$18</xm:f>
          </x14:formula1>
          <xm:sqref>E10 E21 P10 P21</xm:sqref>
        </x14:dataValidation>
        <x14:dataValidation type="list" allowBlank="1" showInputMessage="1" showErrorMessage="1" xr:uid="{C574519B-292F-419F-9ACA-F36D54D08B41}">
          <x14:formula1>
            <xm:f>'(参考)リスト'!$F$16:$F$21</xm:f>
          </x14:formula1>
          <xm:sqref>E22:E23 P11:P12 E11:E12 P22:P23</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AA10F-1CAC-451E-A25D-0BCB557C253E}">
  <sheetPr codeName="Sheet73">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1089</v>
      </c>
      <c r="F5" s="700"/>
      <c r="G5" s="701"/>
      <c r="H5" s="701"/>
      <c r="I5" s="701"/>
      <c r="J5" s="701"/>
      <c r="K5" s="701"/>
      <c r="L5" s="702"/>
      <c r="M5" s="696" t="s">
        <v>285</v>
      </c>
      <c r="N5" s="712" t="s">
        <v>286</v>
      </c>
      <c r="O5" s="713"/>
      <c r="P5" s="236" t="s">
        <v>1089</v>
      </c>
      <c r="Q5" s="703"/>
      <c r="R5" s="704"/>
      <c r="S5" s="704"/>
      <c r="T5" s="704"/>
      <c r="U5" s="704"/>
      <c r="V5" s="704"/>
      <c r="W5" s="705"/>
    </row>
    <row r="6" spans="2:23" s="25" customFormat="1" ht="25.5" customHeight="1" x14ac:dyDescent="0.15">
      <c r="B6" s="698"/>
      <c r="C6" s="712" t="s">
        <v>287</v>
      </c>
      <c r="D6" s="713"/>
      <c r="E6" s="237">
        <v>6</v>
      </c>
      <c r="F6" s="703"/>
      <c r="G6" s="704"/>
      <c r="H6" s="704"/>
      <c r="I6" s="704"/>
      <c r="J6" s="704"/>
      <c r="K6" s="704"/>
      <c r="L6" s="705"/>
      <c r="M6" s="698"/>
      <c r="N6" s="712" t="s">
        <v>287</v>
      </c>
      <c r="O6" s="713"/>
      <c r="P6" s="237">
        <v>7</v>
      </c>
      <c r="Q6" s="703"/>
      <c r="R6" s="704"/>
      <c r="S6" s="704"/>
      <c r="T6" s="704"/>
      <c r="U6" s="704"/>
      <c r="V6" s="704"/>
      <c r="W6" s="705"/>
    </row>
    <row r="7" spans="2:23" s="25" customFormat="1" ht="25.5" customHeight="1" x14ac:dyDescent="0.15">
      <c r="B7" s="696" t="s">
        <v>288</v>
      </c>
      <c r="C7" s="712" t="s">
        <v>236</v>
      </c>
      <c r="D7" s="713"/>
      <c r="E7" s="237" t="s">
        <v>916</v>
      </c>
      <c r="F7" s="703"/>
      <c r="G7" s="704"/>
      <c r="H7" s="704"/>
      <c r="I7" s="704"/>
      <c r="J7" s="704"/>
      <c r="K7" s="704"/>
      <c r="L7" s="705"/>
      <c r="M7" s="696" t="s">
        <v>288</v>
      </c>
      <c r="N7" s="712" t="s">
        <v>236</v>
      </c>
      <c r="O7" s="713"/>
      <c r="P7" s="237" t="s">
        <v>916</v>
      </c>
      <c r="Q7" s="703"/>
      <c r="R7" s="704"/>
      <c r="S7" s="704"/>
      <c r="T7" s="704"/>
      <c r="U7" s="704"/>
      <c r="V7" s="704"/>
      <c r="W7" s="705"/>
    </row>
    <row r="8" spans="2:23" s="25" customFormat="1" ht="25.5" customHeight="1" x14ac:dyDescent="0.15">
      <c r="B8" s="697"/>
      <c r="C8" s="712" t="s">
        <v>237</v>
      </c>
      <c r="D8" s="713"/>
      <c r="E8" s="236" t="s">
        <v>940</v>
      </c>
      <c r="F8" s="703"/>
      <c r="G8" s="704"/>
      <c r="H8" s="704"/>
      <c r="I8" s="704"/>
      <c r="J8" s="704"/>
      <c r="K8" s="704"/>
      <c r="L8" s="705"/>
      <c r="M8" s="697"/>
      <c r="N8" s="712" t="s">
        <v>237</v>
      </c>
      <c r="O8" s="713"/>
      <c r="P8" s="236" t="s">
        <v>940</v>
      </c>
      <c r="Q8" s="703"/>
      <c r="R8" s="704"/>
      <c r="S8" s="704"/>
      <c r="T8" s="704"/>
      <c r="U8" s="704"/>
      <c r="V8" s="704"/>
      <c r="W8" s="705"/>
    </row>
    <row r="9" spans="2:23" s="25" customFormat="1" ht="25.5" customHeight="1" x14ac:dyDescent="0.15">
      <c r="B9" s="714" t="s">
        <v>239</v>
      </c>
      <c r="C9" s="715"/>
      <c r="D9" s="716"/>
      <c r="E9" s="236" t="s">
        <v>918</v>
      </c>
      <c r="F9" s="703"/>
      <c r="G9" s="704"/>
      <c r="H9" s="704"/>
      <c r="I9" s="704"/>
      <c r="J9" s="704"/>
      <c r="K9" s="704"/>
      <c r="L9" s="705"/>
      <c r="M9" s="714" t="s">
        <v>239</v>
      </c>
      <c r="N9" s="715"/>
      <c r="O9" s="716"/>
      <c r="P9" s="236" t="s">
        <v>934</v>
      </c>
      <c r="Q9" s="703"/>
      <c r="R9" s="704"/>
      <c r="S9" s="704"/>
      <c r="T9" s="704"/>
      <c r="U9" s="704"/>
      <c r="V9" s="704"/>
      <c r="W9" s="705"/>
    </row>
    <row r="10" spans="2:23" s="25" customFormat="1" ht="25.5" customHeight="1" x14ac:dyDescent="0.15">
      <c r="B10" s="696" t="s">
        <v>289</v>
      </c>
      <c r="C10" s="714" t="s">
        <v>290</v>
      </c>
      <c r="D10" s="716"/>
      <c r="E10" s="237" t="s">
        <v>918</v>
      </c>
      <c r="F10" s="703"/>
      <c r="G10" s="704"/>
      <c r="H10" s="704"/>
      <c r="I10" s="704"/>
      <c r="J10" s="704"/>
      <c r="K10" s="704"/>
      <c r="L10" s="705"/>
      <c r="M10" s="696" t="s">
        <v>289</v>
      </c>
      <c r="N10" s="714" t="s">
        <v>290</v>
      </c>
      <c r="O10" s="716"/>
      <c r="P10" s="237" t="s">
        <v>935</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1218</v>
      </c>
      <c r="F13" s="694"/>
      <c r="G13" s="695"/>
      <c r="H13" s="680" t="s">
        <v>292</v>
      </c>
      <c r="I13" s="680"/>
      <c r="J13" s="681" t="s">
        <v>920</v>
      </c>
      <c r="K13" s="681"/>
      <c r="L13" s="681"/>
      <c r="M13" s="680" t="s">
        <v>291</v>
      </c>
      <c r="N13" s="680"/>
      <c r="O13" s="680"/>
      <c r="P13" s="693" t="s">
        <v>1100</v>
      </c>
      <c r="Q13" s="694"/>
      <c r="R13" s="695"/>
      <c r="S13" s="680" t="s">
        <v>292</v>
      </c>
      <c r="T13" s="680"/>
      <c r="U13" s="681" t="s">
        <v>1100</v>
      </c>
      <c r="V13" s="681"/>
      <c r="W13" s="681"/>
    </row>
    <row r="14" spans="2:23" s="25" customFormat="1" ht="25.5" customHeight="1" x14ac:dyDescent="0.15">
      <c r="B14" s="682" t="s">
        <v>293</v>
      </c>
      <c r="C14" s="682"/>
      <c r="D14" s="682"/>
      <c r="E14" s="556" t="s">
        <v>921</v>
      </c>
      <c r="F14" s="556"/>
      <c r="G14" s="556"/>
      <c r="H14" s="684" t="s">
        <v>294</v>
      </c>
      <c r="I14" s="685"/>
      <c r="J14" s="709"/>
      <c r="K14" s="710"/>
      <c r="L14" s="711"/>
      <c r="M14" s="684" t="s">
        <v>293</v>
      </c>
      <c r="N14" s="685"/>
      <c r="O14" s="689"/>
      <c r="P14" s="690" t="s">
        <v>921</v>
      </c>
      <c r="Q14" s="683"/>
      <c r="R14" s="683"/>
      <c r="S14" s="691" t="s">
        <v>294</v>
      </c>
      <c r="T14" s="692"/>
      <c r="U14" s="686"/>
      <c r="V14" s="687"/>
      <c r="W14" s="688"/>
    </row>
    <row r="15" spans="2:23" s="25" customFormat="1" ht="39.75" customHeight="1" x14ac:dyDescent="0.15">
      <c r="B15" s="673" t="s">
        <v>295</v>
      </c>
      <c r="C15" s="673"/>
      <c r="D15" s="673"/>
      <c r="E15" s="674" t="s">
        <v>1099</v>
      </c>
      <c r="F15" s="675"/>
      <c r="G15" s="675"/>
      <c r="H15" s="675"/>
      <c r="I15" s="675"/>
      <c r="J15" s="675"/>
      <c r="K15" s="675"/>
      <c r="L15" s="676"/>
      <c r="M15" s="673" t="s">
        <v>295</v>
      </c>
      <c r="N15" s="673"/>
      <c r="O15" s="673"/>
      <c r="P15" s="674" t="s">
        <v>1101</v>
      </c>
      <c r="Q15" s="675"/>
      <c r="R15" s="675"/>
      <c r="S15" s="675"/>
      <c r="T15" s="675"/>
      <c r="U15" s="675"/>
      <c r="V15" s="675"/>
      <c r="W15" s="676"/>
    </row>
    <row r="16" spans="2:23" s="25" customFormat="1" ht="25.5" customHeight="1" x14ac:dyDescent="0.15">
      <c r="B16" s="699" t="s">
        <v>285</v>
      </c>
      <c r="C16" s="699" t="s">
        <v>286</v>
      </c>
      <c r="D16" s="699"/>
      <c r="E16" s="236" t="s">
        <v>1102</v>
      </c>
      <c r="F16" s="700"/>
      <c r="G16" s="701"/>
      <c r="H16" s="701"/>
      <c r="I16" s="701"/>
      <c r="J16" s="701"/>
      <c r="K16" s="701"/>
      <c r="L16" s="702"/>
      <c r="M16" s="699" t="s">
        <v>285</v>
      </c>
      <c r="N16" s="699" t="s">
        <v>286</v>
      </c>
      <c r="O16" s="699"/>
      <c r="P16" s="236" t="s">
        <v>1102</v>
      </c>
      <c r="Q16" s="703"/>
      <c r="R16" s="704"/>
      <c r="S16" s="704"/>
      <c r="T16" s="704"/>
      <c r="U16" s="704"/>
      <c r="V16" s="704"/>
      <c r="W16" s="705"/>
    </row>
    <row r="17" spans="2:24" s="25" customFormat="1" ht="25.5" customHeight="1" x14ac:dyDescent="0.15">
      <c r="B17" s="699"/>
      <c r="C17" s="699" t="s">
        <v>287</v>
      </c>
      <c r="D17" s="699"/>
      <c r="E17" s="237">
        <v>1</v>
      </c>
      <c r="F17" s="703"/>
      <c r="G17" s="704"/>
      <c r="H17" s="704"/>
      <c r="I17" s="704"/>
      <c r="J17" s="704"/>
      <c r="K17" s="704"/>
      <c r="L17" s="705"/>
      <c r="M17" s="699"/>
      <c r="N17" s="699" t="s">
        <v>287</v>
      </c>
      <c r="O17" s="699"/>
      <c r="P17" s="237">
        <v>2</v>
      </c>
      <c r="Q17" s="703"/>
      <c r="R17" s="704"/>
      <c r="S17" s="704"/>
      <c r="T17" s="704"/>
      <c r="U17" s="704"/>
      <c r="V17" s="704"/>
      <c r="W17" s="705"/>
    </row>
    <row r="18" spans="2:24" s="25" customFormat="1" ht="25.5" customHeight="1" x14ac:dyDescent="0.15">
      <c r="B18" s="699" t="s">
        <v>288</v>
      </c>
      <c r="C18" s="699" t="s">
        <v>236</v>
      </c>
      <c r="D18" s="699"/>
      <c r="E18" s="237" t="s">
        <v>916</v>
      </c>
      <c r="F18" s="703"/>
      <c r="G18" s="704"/>
      <c r="H18" s="704"/>
      <c r="I18" s="704"/>
      <c r="J18" s="704"/>
      <c r="K18" s="704"/>
      <c r="L18" s="705"/>
      <c r="M18" s="699" t="s">
        <v>288</v>
      </c>
      <c r="N18" s="699" t="s">
        <v>236</v>
      </c>
      <c r="O18" s="699"/>
      <c r="P18" s="237" t="s">
        <v>916</v>
      </c>
      <c r="Q18" s="703"/>
      <c r="R18" s="704"/>
      <c r="S18" s="704"/>
      <c r="T18" s="704"/>
      <c r="U18" s="704"/>
      <c r="V18" s="704"/>
      <c r="W18" s="705"/>
    </row>
    <row r="19" spans="2:24" s="25" customFormat="1" ht="25.5" customHeight="1" x14ac:dyDescent="0.15">
      <c r="B19" s="699"/>
      <c r="C19" s="699" t="s">
        <v>237</v>
      </c>
      <c r="D19" s="699"/>
      <c r="E19" s="236" t="s">
        <v>940</v>
      </c>
      <c r="F19" s="703"/>
      <c r="G19" s="704"/>
      <c r="H19" s="704"/>
      <c r="I19" s="704"/>
      <c r="J19" s="704"/>
      <c r="K19" s="704"/>
      <c r="L19" s="705"/>
      <c r="M19" s="699"/>
      <c r="N19" s="699" t="s">
        <v>237</v>
      </c>
      <c r="O19" s="699"/>
      <c r="P19" s="236" t="s">
        <v>940</v>
      </c>
      <c r="Q19" s="703"/>
      <c r="R19" s="704"/>
      <c r="S19" s="704"/>
      <c r="T19" s="704"/>
      <c r="U19" s="704"/>
      <c r="V19" s="704"/>
      <c r="W19" s="705"/>
    </row>
    <row r="20" spans="2:24" s="25" customFormat="1" ht="25.5" customHeight="1" x14ac:dyDescent="0.15">
      <c r="B20" s="673" t="s">
        <v>239</v>
      </c>
      <c r="C20" s="673"/>
      <c r="D20" s="673"/>
      <c r="E20" s="236" t="s">
        <v>918</v>
      </c>
      <c r="F20" s="703"/>
      <c r="G20" s="704"/>
      <c r="H20" s="704"/>
      <c r="I20" s="704"/>
      <c r="J20" s="704"/>
      <c r="K20" s="704"/>
      <c r="L20" s="705"/>
      <c r="M20" s="673" t="s">
        <v>239</v>
      </c>
      <c r="N20" s="673"/>
      <c r="O20" s="673"/>
      <c r="P20" s="236" t="s">
        <v>918</v>
      </c>
      <c r="Q20" s="703"/>
      <c r="R20" s="704"/>
      <c r="S20" s="704"/>
      <c r="T20" s="704"/>
      <c r="U20" s="704"/>
      <c r="V20" s="704"/>
      <c r="W20" s="705"/>
    </row>
    <row r="21" spans="2:24" s="25" customFormat="1" ht="25.5" customHeight="1" x14ac:dyDescent="0.15">
      <c r="B21" s="696" t="s">
        <v>289</v>
      </c>
      <c r="C21" s="673" t="s">
        <v>290</v>
      </c>
      <c r="D21" s="673"/>
      <c r="E21" s="237" t="s">
        <v>918</v>
      </c>
      <c r="F21" s="703"/>
      <c r="G21" s="704"/>
      <c r="H21" s="704"/>
      <c r="I21" s="704"/>
      <c r="J21" s="704"/>
      <c r="K21" s="704"/>
      <c r="L21" s="705"/>
      <c r="M21" s="696" t="s">
        <v>289</v>
      </c>
      <c r="N21" s="673" t="s">
        <v>290</v>
      </c>
      <c r="O21" s="673"/>
      <c r="P21" s="237" t="s">
        <v>918</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587</v>
      </c>
      <c r="F23" s="706"/>
      <c r="G23" s="707"/>
      <c r="H23" s="707"/>
      <c r="I23" s="707"/>
      <c r="J23" s="707"/>
      <c r="K23" s="707"/>
      <c r="L23" s="708"/>
      <c r="M23" s="698"/>
      <c r="N23" s="673" t="s">
        <v>249</v>
      </c>
      <c r="O23" s="673"/>
      <c r="P23" s="180" t="s">
        <v>587</v>
      </c>
      <c r="Q23" s="703"/>
      <c r="R23" s="704"/>
      <c r="S23" s="704"/>
      <c r="T23" s="704"/>
      <c r="U23" s="704"/>
      <c r="V23" s="704"/>
      <c r="W23" s="705"/>
    </row>
    <row r="24" spans="2:24" s="25" customFormat="1" ht="25.5" customHeight="1" x14ac:dyDescent="0.15">
      <c r="B24" s="680" t="s">
        <v>291</v>
      </c>
      <c r="C24" s="680"/>
      <c r="D24" s="680"/>
      <c r="E24" s="693" t="s">
        <v>1205</v>
      </c>
      <c r="F24" s="694"/>
      <c r="G24" s="695"/>
      <c r="H24" s="680" t="s">
        <v>292</v>
      </c>
      <c r="I24" s="680"/>
      <c r="J24" s="693" t="s">
        <v>920</v>
      </c>
      <c r="K24" s="694"/>
      <c r="L24" s="695"/>
      <c r="M24" s="680" t="s">
        <v>291</v>
      </c>
      <c r="N24" s="680"/>
      <c r="O24" s="680"/>
      <c r="P24" s="693" t="s">
        <v>1058</v>
      </c>
      <c r="Q24" s="694"/>
      <c r="R24" s="695"/>
      <c r="S24" s="680" t="s">
        <v>292</v>
      </c>
      <c r="T24" s="680"/>
      <c r="U24" s="681" t="s">
        <v>920</v>
      </c>
      <c r="V24" s="681"/>
      <c r="W24" s="681"/>
    </row>
    <row r="25" spans="2:24" s="25" customFormat="1" ht="25.5" customHeight="1" x14ac:dyDescent="0.15">
      <c r="B25" s="682" t="s">
        <v>293</v>
      </c>
      <c r="C25" s="682"/>
      <c r="D25" s="682"/>
      <c r="E25" s="683" t="s">
        <v>921</v>
      </c>
      <c r="F25" s="683"/>
      <c r="G25" s="683"/>
      <c r="H25" s="684" t="s">
        <v>294</v>
      </c>
      <c r="I25" s="685"/>
      <c r="J25" s="686"/>
      <c r="K25" s="687"/>
      <c r="L25" s="688"/>
      <c r="M25" s="684" t="s">
        <v>293</v>
      </c>
      <c r="N25" s="685"/>
      <c r="O25" s="689"/>
      <c r="P25" s="690" t="s">
        <v>921</v>
      </c>
      <c r="Q25" s="683"/>
      <c r="R25" s="683"/>
      <c r="S25" s="691" t="s">
        <v>294</v>
      </c>
      <c r="T25" s="692"/>
      <c r="U25" s="686"/>
      <c r="V25" s="687"/>
      <c r="W25" s="688"/>
    </row>
    <row r="26" spans="2:24" s="25" customFormat="1" ht="39.75" customHeight="1" x14ac:dyDescent="0.15">
      <c r="B26" s="673" t="s">
        <v>295</v>
      </c>
      <c r="C26" s="673"/>
      <c r="D26" s="673"/>
      <c r="E26" s="674" t="s">
        <v>1103</v>
      </c>
      <c r="F26" s="675"/>
      <c r="G26" s="675"/>
      <c r="H26" s="675"/>
      <c r="I26" s="675"/>
      <c r="J26" s="675"/>
      <c r="K26" s="675"/>
      <c r="L26" s="676"/>
      <c r="M26" s="673" t="s">
        <v>295</v>
      </c>
      <c r="N26" s="673"/>
      <c r="O26" s="673"/>
      <c r="P26" s="674" t="s">
        <v>1104</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47ED9AFB-F8AE-40EC-BCDA-A61C2FCA842E}"/>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25B1C60-8B28-4568-92F9-953EF2F23F7F}">
          <x14:formula1>
            <xm:f>'(参考)リスト'!$C$16:$C$47</xm:f>
          </x14:formula1>
          <xm:sqref>E8 P8 P19 E19</xm:sqref>
        </x14:dataValidation>
        <x14:dataValidation type="list" allowBlank="1" showInputMessage="1" showErrorMessage="1" xr:uid="{16631E97-F288-46D5-A58C-A853B8BA4C0C}">
          <x14:formula1>
            <xm:f>'(参考)リスト'!$B$16:$B$21</xm:f>
          </x14:formula1>
          <xm:sqref>E7 E18 P7 P18</xm:sqref>
        </x14:dataValidation>
        <x14:dataValidation type="list" allowBlank="1" showInputMessage="1" showErrorMessage="1" xr:uid="{942AFB61-6789-412E-8145-AB380EF31374}">
          <x14:formula1>
            <xm:f>'(参考)リスト'!$E$16:$E$27</xm:f>
          </x14:formula1>
          <xm:sqref>E9 E20 P9 P20</xm:sqref>
        </x14:dataValidation>
        <x14:dataValidation type="list" allowBlank="1" showInputMessage="1" showErrorMessage="1" xr:uid="{264ACBF2-0DBB-4108-B36F-CD9F908B32AD}">
          <x14:formula1>
            <xm:f>'(参考)リスト'!$D$16:$D$18</xm:f>
          </x14:formula1>
          <xm:sqref>E10 E21 P10 P21</xm:sqref>
        </x14:dataValidation>
        <x14:dataValidation type="list" allowBlank="1" showInputMessage="1" showErrorMessage="1" xr:uid="{851BB41F-7CEB-4504-8961-188247EB887E}">
          <x14:formula1>
            <xm:f>'(参考)リスト'!$F$16:$F$21</xm:f>
          </x14:formula1>
          <xm:sqref>P11:P12 E11:E12 E22:E23 P22:P23</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386F8-F68C-4980-A1FA-3AFF2C78917F}">
  <sheetPr codeName="Sheet74">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1102</v>
      </c>
      <c r="F5" s="700"/>
      <c r="G5" s="701"/>
      <c r="H5" s="701"/>
      <c r="I5" s="701"/>
      <c r="J5" s="701"/>
      <c r="K5" s="701"/>
      <c r="L5" s="702"/>
      <c r="M5" s="696" t="s">
        <v>285</v>
      </c>
      <c r="N5" s="712" t="s">
        <v>286</v>
      </c>
      <c r="O5" s="713"/>
      <c r="P5" s="236" t="s">
        <v>1107</v>
      </c>
      <c r="Q5" s="703"/>
      <c r="R5" s="704"/>
      <c r="S5" s="704"/>
      <c r="T5" s="704"/>
      <c r="U5" s="704"/>
      <c r="V5" s="704"/>
      <c r="W5" s="705"/>
    </row>
    <row r="6" spans="2:23" s="25" customFormat="1" ht="25.5" customHeight="1" x14ac:dyDescent="0.15">
      <c r="B6" s="698"/>
      <c r="C6" s="712" t="s">
        <v>287</v>
      </c>
      <c r="D6" s="713"/>
      <c r="E6" s="237">
        <v>3</v>
      </c>
      <c r="F6" s="703"/>
      <c r="G6" s="704"/>
      <c r="H6" s="704"/>
      <c r="I6" s="704"/>
      <c r="J6" s="704"/>
      <c r="K6" s="704"/>
      <c r="L6" s="705"/>
      <c r="M6" s="698"/>
      <c r="N6" s="712" t="s">
        <v>287</v>
      </c>
      <c r="O6" s="713"/>
      <c r="P6" s="237">
        <v>1</v>
      </c>
      <c r="Q6" s="703"/>
      <c r="R6" s="704"/>
      <c r="S6" s="704"/>
      <c r="T6" s="704"/>
      <c r="U6" s="704"/>
      <c r="V6" s="704"/>
      <c r="W6" s="705"/>
    </row>
    <row r="7" spans="2:23" s="25" customFormat="1" ht="25.5" customHeight="1" x14ac:dyDescent="0.15">
      <c r="B7" s="696" t="s">
        <v>288</v>
      </c>
      <c r="C7" s="712" t="s">
        <v>236</v>
      </c>
      <c r="D7" s="713"/>
      <c r="E7" s="237" t="s">
        <v>916</v>
      </c>
      <c r="F7" s="703"/>
      <c r="G7" s="704"/>
      <c r="H7" s="704"/>
      <c r="I7" s="704"/>
      <c r="J7" s="704"/>
      <c r="K7" s="704"/>
      <c r="L7" s="705"/>
      <c r="M7" s="696" t="s">
        <v>288</v>
      </c>
      <c r="N7" s="712" t="s">
        <v>236</v>
      </c>
      <c r="O7" s="713"/>
      <c r="P7" s="237" t="s">
        <v>916</v>
      </c>
      <c r="Q7" s="703"/>
      <c r="R7" s="704"/>
      <c r="S7" s="704"/>
      <c r="T7" s="704"/>
      <c r="U7" s="704"/>
      <c r="V7" s="704"/>
      <c r="W7" s="705"/>
    </row>
    <row r="8" spans="2:23" s="25" customFormat="1" ht="25.5" customHeight="1" x14ac:dyDescent="0.15">
      <c r="B8" s="697"/>
      <c r="C8" s="712" t="s">
        <v>237</v>
      </c>
      <c r="D8" s="713"/>
      <c r="E8" s="236" t="s">
        <v>940</v>
      </c>
      <c r="F8" s="703"/>
      <c r="G8" s="704"/>
      <c r="H8" s="704"/>
      <c r="I8" s="704"/>
      <c r="J8" s="704"/>
      <c r="K8" s="704"/>
      <c r="L8" s="705"/>
      <c r="M8" s="697"/>
      <c r="N8" s="712" t="s">
        <v>237</v>
      </c>
      <c r="O8" s="713"/>
      <c r="P8" s="236" t="s">
        <v>940</v>
      </c>
      <c r="Q8" s="703"/>
      <c r="R8" s="704"/>
      <c r="S8" s="704"/>
      <c r="T8" s="704"/>
      <c r="U8" s="704"/>
      <c r="V8" s="704"/>
      <c r="W8" s="705"/>
    </row>
    <row r="9" spans="2:23" s="25" customFormat="1" ht="25.5" customHeight="1" x14ac:dyDescent="0.15">
      <c r="B9" s="714" t="s">
        <v>239</v>
      </c>
      <c r="C9" s="715"/>
      <c r="D9" s="716"/>
      <c r="E9" s="236" t="s">
        <v>918</v>
      </c>
      <c r="F9" s="703"/>
      <c r="G9" s="704"/>
      <c r="H9" s="704"/>
      <c r="I9" s="704"/>
      <c r="J9" s="704"/>
      <c r="K9" s="704"/>
      <c r="L9" s="705"/>
      <c r="M9" s="714" t="s">
        <v>239</v>
      </c>
      <c r="N9" s="715"/>
      <c r="O9" s="716"/>
      <c r="P9" s="236" t="s">
        <v>918</v>
      </c>
      <c r="Q9" s="703"/>
      <c r="R9" s="704"/>
      <c r="S9" s="704"/>
      <c r="T9" s="704"/>
      <c r="U9" s="704"/>
      <c r="V9" s="704"/>
      <c r="W9" s="705"/>
    </row>
    <row r="10" spans="2:23" s="25" customFormat="1" ht="25.5" customHeight="1" x14ac:dyDescent="0.15">
      <c r="B10" s="696" t="s">
        <v>289</v>
      </c>
      <c r="C10" s="714" t="s">
        <v>290</v>
      </c>
      <c r="D10" s="716"/>
      <c r="E10" s="237" t="s">
        <v>918</v>
      </c>
      <c r="F10" s="703"/>
      <c r="G10" s="704"/>
      <c r="H10" s="704"/>
      <c r="I10" s="704"/>
      <c r="J10" s="704"/>
      <c r="K10" s="704"/>
      <c r="L10" s="705"/>
      <c r="M10" s="696" t="s">
        <v>289</v>
      </c>
      <c r="N10" s="714" t="s">
        <v>290</v>
      </c>
      <c r="O10" s="716"/>
      <c r="P10" s="237" t="s">
        <v>918</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1105</v>
      </c>
      <c r="F13" s="694"/>
      <c r="G13" s="695"/>
      <c r="H13" s="680" t="s">
        <v>292</v>
      </c>
      <c r="I13" s="680"/>
      <c r="J13" s="681" t="s">
        <v>920</v>
      </c>
      <c r="K13" s="681"/>
      <c r="L13" s="681"/>
      <c r="M13" s="680" t="s">
        <v>291</v>
      </c>
      <c r="N13" s="680"/>
      <c r="O13" s="680"/>
      <c r="P13" s="693" t="s">
        <v>974</v>
      </c>
      <c r="Q13" s="694"/>
      <c r="R13" s="695"/>
      <c r="S13" s="680" t="s">
        <v>292</v>
      </c>
      <c r="T13" s="680"/>
      <c r="U13" s="681" t="s">
        <v>920</v>
      </c>
      <c r="V13" s="681"/>
      <c r="W13" s="681"/>
    </row>
    <row r="14" spans="2:23" s="25" customFormat="1" ht="25.5" customHeight="1" x14ac:dyDescent="0.15">
      <c r="B14" s="682" t="s">
        <v>293</v>
      </c>
      <c r="C14" s="682"/>
      <c r="D14" s="682"/>
      <c r="E14" s="556" t="s">
        <v>921</v>
      </c>
      <c r="F14" s="556"/>
      <c r="G14" s="556"/>
      <c r="H14" s="684" t="s">
        <v>294</v>
      </c>
      <c r="I14" s="685"/>
      <c r="J14" s="709"/>
      <c r="K14" s="710"/>
      <c r="L14" s="711"/>
      <c r="M14" s="684" t="s">
        <v>293</v>
      </c>
      <c r="N14" s="685"/>
      <c r="O14" s="689"/>
      <c r="P14" s="690" t="s">
        <v>921</v>
      </c>
      <c r="Q14" s="683"/>
      <c r="R14" s="683"/>
      <c r="S14" s="691" t="s">
        <v>294</v>
      </c>
      <c r="T14" s="692"/>
      <c r="U14" s="686"/>
      <c r="V14" s="687"/>
      <c r="W14" s="688"/>
    </row>
    <row r="15" spans="2:23" s="25" customFormat="1" ht="39.75" customHeight="1" x14ac:dyDescent="0.15">
      <c r="B15" s="673" t="s">
        <v>295</v>
      </c>
      <c r="C15" s="673"/>
      <c r="D15" s="673"/>
      <c r="E15" s="674" t="s">
        <v>1106</v>
      </c>
      <c r="F15" s="675"/>
      <c r="G15" s="675"/>
      <c r="H15" s="675"/>
      <c r="I15" s="675"/>
      <c r="J15" s="675"/>
      <c r="K15" s="675"/>
      <c r="L15" s="676"/>
      <c r="M15" s="673" t="s">
        <v>295</v>
      </c>
      <c r="N15" s="673"/>
      <c r="O15" s="673"/>
      <c r="P15" s="674" t="s">
        <v>1108</v>
      </c>
      <c r="Q15" s="675"/>
      <c r="R15" s="675"/>
      <c r="S15" s="675"/>
      <c r="T15" s="675"/>
      <c r="U15" s="675"/>
      <c r="V15" s="675"/>
      <c r="W15" s="676"/>
    </row>
    <row r="16" spans="2:23" s="25" customFormat="1" ht="25.5" customHeight="1" x14ac:dyDescent="0.15">
      <c r="B16" s="699" t="s">
        <v>285</v>
      </c>
      <c r="C16" s="699" t="s">
        <v>286</v>
      </c>
      <c r="D16" s="699"/>
      <c r="E16" s="236" t="s">
        <v>1107</v>
      </c>
      <c r="F16" s="700"/>
      <c r="G16" s="701"/>
      <c r="H16" s="701"/>
      <c r="I16" s="701"/>
      <c r="J16" s="701"/>
      <c r="K16" s="701"/>
      <c r="L16" s="702"/>
      <c r="M16" s="699" t="s">
        <v>285</v>
      </c>
      <c r="N16" s="699" t="s">
        <v>286</v>
      </c>
      <c r="O16" s="699"/>
      <c r="P16" s="236" t="s">
        <v>1107</v>
      </c>
      <c r="Q16" s="703"/>
      <c r="R16" s="704"/>
      <c r="S16" s="704"/>
      <c r="T16" s="704"/>
      <c r="U16" s="704"/>
      <c r="V16" s="704"/>
      <c r="W16" s="705"/>
    </row>
    <row r="17" spans="2:24" s="25" customFormat="1" ht="25.5" customHeight="1" x14ac:dyDescent="0.15">
      <c r="B17" s="699"/>
      <c r="C17" s="699" t="s">
        <v>287</v>
      </c>
      <c r="D17" s="699"/>
      <c r="E17" s="237">
        <v>2</v>
      </c>
      <c r="F17" s="703"/>
      <c r="G17" s="704"/>
      <c r="H17" s="704"/>
      <c r="I17" s="704"/>
      <c r="J17" s="704"/>
      <c r="K17" s="704"/>
      <c r="L17" s="705"/>
      <c r="M17" s="699"/>
      <c r="N17" s="699" t="s">
        <v>287</v>
      </c>
      <c r="O17" s="699"/>
      <c r="P17" s="237">
        <v>3</v>
      </c>
      <c r="Q17" s="703"/>
      <c r="R17" s="704"/>
      <c r="S17" s="704"/>
      <c r="T17" s="704"/>
      <c r="U17" s="704"/>
      <c r="V17" s="704"/>
      <c r="W17" s="705"/>
    </row>
    <row r="18" spans="2:24" s="25" customFormat="1" ht="25.5" customHeight="1" x14ac:dyDescent="0.15">
      <c r="B18" s="699" t="s">
        <v>288</v>
      </c>
      <c r="C18" s="699" t="s">
        <v>236</v>
      </c>
      <c r="D18" s="699"/>
      <c r="E18" s="237" t="s">
        <v>916</v>
      </c>
      <c r="F18" s="703"/>
      <c r="G18" s="704"/>
      <c r="H18" s="704"/>
      <c r="I18" s="704"/>
      <c r="J18" s="704"/>
      <c r="K18" s="704"/>
      <c r="L18" s="705"/>
      <c r="M18" s="699" t="s">
        <v>288</v>
      </c>
      <c r="N18" s="699" t="s">
        <v>236</v>
      </c>
      <c r="O18" s="699"/>
      <c r="P18" s="237" t="s">
        <v>916</v>
      </c>
      <c r="Q18" s="703"/>
      <c r="R18" s="704"/>
      <c r="S18" s="704"/>
      <c r="T18" s="704"/>
      <c r="U18" s="704"/>
      <c r="V18" s="704"/>
      <c r="W18" s="705"/>
    </row>
    <row r="19" spans="2:24" s="25" customFormat="1" ht="25.5" customHeight="1" x14ac:dyDescent="0.15">
      <c r="B19" s="699"/>
      <c r="C19" s="699" t="s">
        <v>237</v>
      </c>
      <c r="D19" s="699"/>
      <c r="E19" s="236" t="s">
        <v>940</v>
      </c>
      <c r="F19" s="703"/>
      <c r="G19" s="704"/>
      <c r="H19" s="704"/>
      <c r="I19" s="704"/>
      <c r="J19" s="704"/>
      <c r="K19" s="704"/>
      <c r="L19" s="705"/>
      <c r="M19" s="699"/>
      <c r="N19" s="699" t="s">
        <v>237</v>
      </c>
      <c r="O19" s="699"/>
      <c r="P19" s="236" t="s">
        <v>940</v>
      </c>
      <c r="Q19" s="703"/>
      <c r="R19" s="704"/>
      <c r="S19" s="704"/>
      <c r="T19" s="704"/>
      <c r="U19" s="704"/>
      <c r="V19" s="704"/>
      <c r="W19" s="705"/>
    </row>
    <row r="20" spans="2:24" s="25" customFormat="1" ht="25.5" customHeight="1" x14ac:dyDescent="0.15">
      <c r="B20" s="673" t="s">
        <v>239</v>
      </c>
      <c r="C20" s="673"/>
      <c r="D20" s="673"/>
      <c r="E20" s="236" t="s">
        <v>934</v>
      </c>
      <c r="F20" s="703"/>
      <c r="G20" s="704"/>
      <c r="H20" s="704"/>
      <c r="I20" s="704"/>
      <c r="J20" s="704"/>
      <c r="K20" s="704"/>
      <c r="L20" s="705"/>
      <c r="M20" s="673" t="s">
        <v>239</v>
      </c>
      <c r="N20" s="673"/>
      <c r="O20" s="673"/>
      <c r="P20" s="236" t="s">
        <v>918</v>
      </c>
      <c r="Q20" s="703"/>
      <c r="R20" s="704"/>
      <c r="S20" s="704"/>
      <c r="T20" s="704"/>
      <c r="U20" s="704"/>
      <c r="V20" s="704"/>
      <c r="W20" s="705"/>
    </row>
    <row r="21" spans="2:24" s="25" customFormat="1" ht="25.5" customHeight="1" x14ac:dyDescent="0.15">
      <c r="B21" s="696" t="s">
        <v>289</v>
      </c>
      <c r="C21" s="673" t="s">
        <v>290</v>
      </c>
      <c r="D21" s="673"/>
      <c r="E21" s="237" t="s">
        <v>935</v>
      </c>
      <c r="F21" s="703"/>
      <c r="G21" s="704"/>
      <c r="H21" s="704"/>
      <c r="I21" s="704"/>
      <c r="J21" s="704"/>
      <c r="K21" s="704"/>
      <c r="L21" s="705"/>
      <c r="M21" s="696" t="s">
        <v>289</v>
      </c>
      <c r="N21" s="673" t="s">
        <v>290</v>
      </c>
      <c r="O21" s="673"/>
      <c r="P21" s="237" t="s">
        <v>918</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524</v>
      </c>
      <c r="F23" s="706"/>
      <c r="G23" s="707"/>
      <c r="H23" s="707"/>
      <c r="I23" s="707"/>
      <c r="J23" s="707"/>
      <c r="K23" s="707"/>
      <c r="L23" s="708"/>
      <c r="M23" s="698"/>
      <c r="N23" s="673" t="s">
        <v>249</v>
      </c>
      <c r="O23" s="673"/>
      <c r="P23" s="180" t="s">
        <v>587</v>
      </c>
      <c r="Q23" s="703"/>
      <c r="R23" s="704"/>
      <c r="S23" s="704"/>
      <c r="T23" s="704"/>
      <c r="U23" s="704"/>
      <c r="V23" s="704"/>
      <c r="W23" s="705"/>
    </row>
    <row r="24" spans="2:24" s="25" customFormat="1" ht="25.5" customHeight="1" x14ac:dyDescent="0.15">
      <c r="B24" s="680" t="s">
        <v>291</v>
      </c>
      <c r="C24" s="680"/>
      <c r="D24" s="680"/>
      <c r="E24" s="693" t="s">
        <v>920</v>
      </c>
      <c r="F24" s="694"/>
      <c r="G24" s="695"/>
      <c r="H24" s="680" t="s">
        <v>292</v>
      </c>
      <c r="I24" s="680"/>
      <c r="J24" s="693" t="s">
        <v>1109</v>
      </c>
      <c r="K24" s="694"/>
      <c r="L24" s="695"/>
      <c r="M24" s="680" t="s">
        <v>291</v>
      </c>
      <c r="N24" s="680"/>
      <c r="O24" s="680"/>
      <c r="P24" s="693" t="s">
        <v>1084</v>
      </c>
      <c r="Q24" s="694"/>
      <c r="R24" s="695"/>
      <c r="S24" s="680" t="s">
        <v>292</v>
      </c>
      <c r="T24" s="680"/>
      <c r="U24" s="681" t="s">
        <v>920</v>
      </c>
      <c r="V24" s="681"/>
      <c r="W24" s="681"/>
    </row>
    <row r="25" spans="2:24" s="25" customFormat="1" ht="25.5" customHeight="1" x14ac:dyDescent="0.15">
      <c r="B25" s="682" t="s">
        <v>293</v>
      </c>
      <c r="C25" s="682"/>
      <c r="D25" s="682"/>
      <c r="E25" s="683" t="s">
        <v>938</v>
      </c>
      <c r="F25" s="683"/>
      <c r="G25" s="683"/>
      <c r="H25" s="684" t="s">
        <v>294</v>
      </c>
      <c r="I25" s="685"/>
      <c r="J25" s="686"/>
      <c r="K25" s="687"/>
      <c r="L25" s="688"/>
      <c r="M25" s="684" t="s">
        <v>293</v>
      </c>
      <c r="N25" s="685"/>
      <c r="O25" s="689"/>
      <c r="P25" s="690" t="s">
        <v>921</v>
      </c>
      <c r="Q25" s="683"/>
      <c r="R25" s="683"/>
      <c r="S25" s="691" t="s">
        <v>294</v>
      </c>
      <c r="T25" s="692"/>
      <c r="U25" s="686"/>
      <c r="V25" s="687"/>
      <c r="W25" s="688"/>
    </row>
    <row r="26" spans="2:24" s="25" customFormat="1" ht="39.75" customHeight="1" x14ac:dyDescent="0.15">
      <c r="B26" s="673" t="s">
        <v>295</v>
      </c>
      <c r="C26" s="673"/>
      <c r="D26" s="673"/>
      <c r="E26" s="674" t="s">
        <v>1110</v>
      </c>
      <c r="F26" s="675"/>
      <c r="G26" s="675"/>
      <c r="H26" s="675"/>
      <c r="I26" s="675"/>
      <c r="J26" s="675"/>
      <c r="K26" s="675"/>
      <c r="L26" s="676"/>
      <c r="M26" s="673" t="s">
        <v>295</v>
      </c>
      <c r="N26" s="673"/>
      <c r="O26" s="673"/>
      <c r="P26" s="674" t="s">
        <v>1111</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53CEA43F-D109-45B8-8388-19592CCF3244}"/>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A9B6F6D-C28C-42AB-B363-9AE688A2B4EE}">
          <x14:formula1>
            <xm:f>'(参考)リスト'!$C$16:$C$47</xm:f>
          </x14:formula1>
          <xm:sqref>E8 P8 P19 E19</xm:sqref>
        </x14:dataValidation>
        <x14:dataValidation type="list" allowBlank="1" showInputMessage="1" showErrorMessage="1" xr:uid="{785E4A7D-0C9D-4967-ADF9-D7719D3DEDA7}">
          <x14:formula1>
            <xm:f>'(参考)リスト'!$B$16:$B$21</xm:f>
          </x14:formula1>
          <xm:sqref>E7 E18 P7 P18</xm:sqref>
        </x14:dataValidation>
        <x14:dataValidation type="list" allowBlank="1" showInputMessage="1" showErrorMessage="1" xr:uid="{DA8F27AC-DA1D-421D-ACEE-E250F8763E2A}">
          <x14:formula1>
            <xm:f>'(参考)リスト'!$E$16:$E$27</xm:f>
          </x14:formula1>
          <xm:sqref>E9 E20 P9 P20</xm:sqref>
        </x14:dataValidation>
        <x14:dataValidation type="list" allowBlank="1" showInputMessage="1" showErrorMessage="1" xr:uid="{F95710AD-8D83-41E5-8A50-BEC3185E9F41}">
          <x14:formula1>
            <xm:f>'(参考)リスト'!$D$16:$D$18</xm:f>
          </x14:formula1>
          <xm:sqref>E10 E21 P10 P21</xm:sqref>
        </x14:dataValidation>
        <x14:dataValidation type="list" allowBlank="1" showInputMessage="1" showErrorMessage="1" xr:uid="{EEDAF45E-A0CD-4581-828F-09B2CA34989C}">
          <x14:formula1>
            <xm:f>'(参考)リスト'!$F$16:$F$21</xm:f>
          </x14:formula1>
          <xm:sqref>E11:E12 P11:P12 E22:E23 P22:P23</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47D30-5711-4B0D-A574-96370B2912AE}">
  <sheetPr codeName="Sheet75">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1107</v>
      </c>
      <c r="F5" s="700"/>
      <c r="G5" s="701"/>
      <c r="H5" s="701"/>
      <c r="I5" s="701"/>
      <c r="J5" s="701"/>
      <c r="K5" s="701"/>
      <c r="L5" s="702"/>
      <c r="M5" s="696" t="s">
        <v>285</v>
      </c>
      <c r="N5" s="712" t="s">
        <v>286</v>
      </c>
      <c r="O5" s="713"/>
      <c r="P5" s="236" t="s">
        <v>1107</v>
      </c>
      <c r="Q5" s="703"/>
      <c r="R5" s="704"/>
      <c r="S5" s="704"/>
      <c r="T5" s="704"/>
      <c r="U5" s="704"/>
      <c r="V5" s="704"/>
      <c r="W5" s="705"/>
    </row>
    <row r="6" spans="2:23" s="25" customFormat="1" ht="25.5" customHeight="1" x14ac:dyDescent="0.15">
      <c r="B6" s="698"/>
      <c r="C6" s="712" t="s">
        <v>287</v>
      </c>
      <c r="D6" s="713"/>
      <c r="E6" s="237">
        <v>4</v>
      </c>
      <c r="F6" s="703"/>
      <c r="G6" s="704"/>
      <c r="H6" s="704"/>
      <c r="I6" s="704"/>
      <c r="J6" s="704"/>
      <c r="K6" s="704"/>
      <c r="L6" s="705"/>
      <c r="M6" s="698"/>
      <c r="N6" s="712" t="s">
        <v>287</v>
      </c>
      <c r="O6" s="713"/>
      <c r="P6" s="237">
        <v>5</v>
      </c>
      <c r="Q6" s="703"/>
      <c r="R6" s="704"/>
      <c r="S6" s="704"/>
      <c r="T6" s="704"/>
      <c r="U6" s="704"/>
      <c r="V6" s="704"/>
      <c r="W6" s="705"/>
    </row>
    <row r="7" spans="2:23" s="25" customFormat="1" ht="25.5" customHeight="1" x14ac:dyDescent="0.15">
      <c r="B7" s="696" t="s">
        <v>288</v>
      </c>
      <c r="C7" s="712" t="s">
        <v>236</v>
      </c>
      <c r="D7" s="713"/>
      <c r="E7" s="237" t="s">
        <v>916</v>
      </c>
      <c r="F7" s="703"/>
      <c r="G7" s="704"/>
      <c r="H7" s="704"/>
      <c r="I7" s="704"/>
      <c r="J7" s="704"/>
      <c r="K7" s="704"/>
      <c r="L7" s="705"/>
      <c r="M7" s="696" t="s">
        <v>288</v>
      </c>
      <c r="N7" s="712" t="s">
        <v>236</v>
      </c>
      <c r="O7" s="713"/>
      <c r="P7" s="237" t="s">
        <v>916</v>
      </c>
      <c r="Q7" s="703"/>
      <c r="R7" s="704"/>
      <c r="S7" s="704"/>
      <c r="T7" s="704"/>
      <c r="U7" s="704"/>
      <c r="V7" s="704"/>
      <c r="W7" s="705"/>
    </row>
    <row r="8" spans="2:23" s="25" customFormat="1" ht="25.5" customHeight="1" x14ac:dyDescent="0.15">
      <c r="B8" s="697"/>
      <c r="C8" s="712" t="s">
        <v>237</v>
      </c>
      <c r="D8" s="713"/>
      <c r="E8" s="236" t="s">
        <v>940</v>
      </c>
      <c r="F8" s="703"/>
      <c r="G8" s="704"/>
      <c r="H8" s="704"/>
      <c r="I8" s="704"/>
      <c r="J8" s="704"/>
      <c r="K8" s="704"/>
      <c r="L8" s="705"/>
      <c r="M8" s="697"/>
      <c r="N8" s="712" t="s">
        <v>237</v>
      </c>
      <c r="O8" s="713"/>
      <c r="P8" s="236" t="s">
        <v>940</v>
      </c>
      <c r="Q8" s="703"/>
      <c r="R8" s="704"/>
      <c r="S8" s="704"/>
      <c r="T8" s="704"/>
      <c r="U8" s="704"/>
      <c r="V8" s="704"/>
      <c r="W8" s="705"/>
    </row>
    <row r="9" spans="2:23" s="25" customFormat="1" ht="25.5" customHeight="1" x14ac:dyDescent="0.15">
      <c r="B9" s="714" t="s">
        <v>239</v>
      </c>
      <c r="C9" s="715"/>
      <c r="D9" s="716"/>
      <c r="E9" s="236" t="s">
        <v>918</v>
      </c>
      <c r="F9" s="703"/>
      <c r="G9" s="704"/>
      <c r="H9" s="704"/>
      <c r="I9" s="704"/>
      <c r="J9" s="704"/>
      <c r="K9" s="704"/>
      <c r="L9" s="705"/>
      <c r="M9" s="714" t="s">
        <v>239</v>
      </c>
      <c r="N9" s="715"/>
      <c r="O9" s="716"/>
      <c r="P9" s="236" t="s">
        <v>918</v>
      </c>
      <c r="Q9" s="703"/>
      <c r="R9" s="704"/>
      <c r="S9" s="704"/>
      <c r="T9" s="704"/>
      <c r="U9" s="704"/>
      <c r="V9" s="704"/>
      <c r="W9" s="705"/>
    </row>
    <row r="10" spans="2:23" s="25" customFormat="1" ht="25.5" customHeight="1" x14ac:dyDescent="0.15">
      <c r="B10" s="696" t="s">
        <v>289</v>
      </c>
      <c r="C10" s="714" t="s">
        <v>290</v>
      </c>
      <c r="D10" s="716"/>
      <c r="E10" s="237" t="s">
        <v>918</v>
      </c>
      <c r="F10" s="703"/>
      <c r="G10" s="704"/>
      <c r="H10" s="704"/>
      <c r="I10" s="704"/>
      <c r="J10" s="704"/>
      <c r="K10" s="704"/>
      <c r="L10" s="705"/>
      <c r="M10" s="696" t="s">
        <v>289</v>
      </c>
      <c r="N10" s="714" t="s">
        <v>290</v>
      </c>
      <c r="O10" s="716"/>
      <c r="P10" s="237" t="s">
        <v>918</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1219</v>
      </c>
      <c r="F13" s="694"/>
      <c r="G13" s="695"/>
      <c r="H13" s="680" t="s">
        <v>292</v>
      </c>
      <c r="I13" s="680"/>
      <c r="J13" s="681" t="s">
        <v>920</v>
      </c>
      <c r="K13" s="681"/>
      <c r="L13" s="681"/>
      <c r="M13" s="680" t="s">
        <v>291</v>
      </c>
      <c r="N13" s="680"/>
      <c r="O13" s="680"/>
      <c r="P13" s="693" t="s">
        <v>1087</v>
      </c>
      <c r="Q13" s="694"/>
      <c r="R13" s="695"/>
      <c r="S13" s="680" t="s">
        <v>292</v>
      </c>
      <c r="T13" s="680"/>
      <c r="U13" s="681" t="s">
        <v>920</v>
      </c>
      <c r="V13" s="681"/>
      <c r="W13" s="681"/>
    </row>
    <row r="14" spans="2:23" s="25" customFormat="1" ht="25.5" customHeight="1" x14ac:dyDescent="0.15">
      <c r="B14" s="682" t="s">
        <v>293</v>
      </c>
      <c r="C14" s="682"/>
      <c r="D14" s="682"/>
      <c r="E14" s="556" t="s">
        <v>921</v>
      </c>
      <c r="F14" s="556"/>
      <c r="G14" s="556"/>
      <c r="H14" s="684" t="s">
        <v>294</v>
      </c>
      <c r="I14" s="685"/>
      <c r="J14" s="709"/>
      <c r="K14" s="710"/>
      <c r="L14" s="711"/>
      <c r="M14" s="684" t="s">
        <v>293</v>
      </c>
      <c r="N14" s="685"/>
      <c r="O14" s="689"/>
      <c r="P14" s="690" t="s">
        <v>921</v>
      </c>
      <c r="Q14" s="683"/>
      <c r="R14" s="683"/>
      <c r="S14" s="691" t="s">
        <v>294</v>
      </c>
      <c r="T14" s="692"/>
      <c r="U14" s="686"/>
      <c r="V14" s="687"/>
      <c r="W14" s="688"/>
    </row>
    <row r="15" spans="2:23" s="25" customFormat="1" ht="39.75" customHeight="1" x14ac:dyDescent="0.15">
      <c r="B15" s="673" t="s">
        <v>295</v>
      </c>
      <c r="C15" s="673"/>
      <c r="D15" s="673"/>
      <c r="E15" s="674" t="s">
        <v>1112</v>
      </c>
      <c r="F15" s="675"/>
      <c r="G15" s="675"/>
      <c r="H15" s="675"/>
      <c r="I15" s="675"/>
      <c r="J15" s="675"/>
      <c r="K15" s="675"/>
      <c r="L15" s="676"/>
      <c r="M15" s="673" t="s">
        <v>295</v>
      </c>
      <c r="N15" s="673"/>
      <c r="O15" s="673"/>
      <c r="P15" s="674" t="s">
        <v>1088</v>
      </c>
      <c r="Q15" s="675"/>
      <c r="R15" s="675"/>
      <c r="S15" s="675"/>
      <c r="T15" s="675"/>
      <c r="U15" s="675"/>
      <c r="V15" s="675"/>
      <c r="W15" s="676"/>
    </row>
    <row r="16" spans="2:23" s="25" customFormat="1" ht="25.5" customHeight="1" x14ac:dyDescent="0.15">
      <c r="B16" s="699" t="s">
        <v>285</v>
      </c>
      <c r="C16" s="699" t="s">
        <v>286</v>
      </c>
      <c r="D16" s="699"/>
      <c r="E16" s="236" t="s">
        <v>1107</v>
      </c>
      <c r="F16" s="700"/>
      <c r="G16" s="701"/>
      <c r="H16" s="701"/>
      <c r="I16" s="701"/>
      <c r="J16" s="701"/>
      <c r="K16" s="701"/>
      <c r="L16" s="702"/>
      <c r="M16" s="699" t="s">
        <v>285</v>
      </c>
      <c r="N16" s="699" t="s">
        <v>286</v>
      </c>
      <c r="O16" s="699"/>
      <c r="P16" s="236" t="s">
        <v>1115</v>
      </c>
      <c r="Q16" s="703"/>
      <c r="R16" s="704"/>
      <c r="S16" s="704"/>
      <c r="T16" s="704"/>
      <c r="U16" s="704"/>
      <c r="V16" s="704"/>
      <c r="W16" s="705"/>
    </row>
    <row r="17" spans="2:24" s="25" customFormat="1" ht="25.5" customHeight="1" x14ac:dyDescent="0.15">
      <c r="B17" s="699"/>
      <c r="C17" s="699" t="s">
        <v>287</v>
      </c>
      <c r="D17" s="699"/>
      <c r="E17" s="237">
        <v>6</v>
      </c>
      <c r="F17" s="703"/>
      <c r="G17" s="704"/>
      <c r="H17" s="704"/>
      <c r="I17" s="704"/>
      <c r="J17" s="704"/>
      <c r="K17" s="704"/>
      <c r="L17" s="705"/>
      <c r="M17" s="699"/>
      <c r="N17" s="699" t="s">
        <v>287</v>
      </c>
      <c r="O17" s="699"/>
      <c r="P17" s="237">
        <v>1</v>
      </c>
      <c r="Q17" s="703"/>
      <c r="R17" s="704"/>
      <c r="S17" s="704"/>
      <c r="T17" s="704"/>
      <c r="U17" s="704"/>
      <c r="V17" s="704"/>
      <c r="W17" s="705"/>
    </row>
    <row r="18" spans="2:24" s="25" customFormat="1" ht="25.5" customHeight="1" x14ac:dyDescent="0.15">
      <c r="B18" s="699" t="s">
        <v>288</v>
      </c>
      <c r="C18" s="699" t="s">
        <v>236</v>
      </c>
      <c r="D18" s="699"/>
      <c r="E18" s="237" t="s">
        <v>916</v>
      </c>
      <c r="F18" s="703"/>
      <c r="G18" s="704"/>
      <c r="H18" s="704"/>
      <c r="I18" s="704"/>
      <c r="J18" s="704"/>
      <c r="K18" s="704"/>
      <c r="L18" s="705"/>
      <c r="M18" s="699" t="s">
        <v>288</v>
      </c>
      <c r="N18" s="699" t="s">
        <v>236</v>
      </c>
      <c r="O18" s="699"/>
      <c r="P18" s="237" t="s">
        <v>916</v>
      </c>
      <c r="Q18" s="703"/>
      <c r="R18" s="704"/>
      <c r="S18" s="704"/>
      <c r="T18" s="704"/>
      <c r="U18" s="704"/>
      <c r="V18" s="704"/>
      <c r="W18" s="705"/>
    </row>
    <row r="19" spans="2:24" s="25" customFormat="1" ht="25.5" customHeight="1" x14ac:dyDescent="0.15">
      <c r="B19" s="699"/>
      <c r="C19" s="699" t="s">
        <v>237</v>
      </c>
      <c r="D19" s="699"/>
      <c r="E19" s="236" t="s">
        <v>940</v>
      </c>
      <c r="F19" s="703"/>
      <c r="G19" s="704"/>
      <c r="H19" s="704"/>
      <c r="I19" s="704"/>
      <c r="J19" s="704"/>
      <c r="K19" s="704"/>
      <c r="L19" s="705"/>
      <c r="M19" s="699"/>
      <c r="N19" s="699" t="s">
        <v>237</v>
      </c>
      <c r="O19" s="699"/>
      <c r="P19" s="236" t="s">
        <v>930</v>
      </c>
      <c r="Q19" s="703"/>
      <c r="R19" s="704"/>
      <c r="S19" s="704"/>
      <c r="T19" s="704"/>
      <c r="U19" s="704"/>
      <c r="V19" s="704"/>
      <c r="W19" s="705"/>
    </row>
    <row r="20" spans="2:24" s="25" customFormat="1" ht="25.5" customHeight="1" x14ac:dyDescent="0.15">
      <c r="B20" s="673" t="s">
        <v>239</v>
      </c>
      <c r="C20" s="673"/>
      <c r="D20" s="673"/>
      <c r="E20" s="236" t="s">
        <v>918</v>
      </c>
      <c r="F20" s="703"/>
      <c r="G20" s="704"/>
      <c r="H20" s="704"/>
      <c r="I20" s="704"/>
      <c r="J20" s="704"/>
      <c r="K20" s="704"/>
      <c r="L20" s="705"/>
      <c r="M20" s="673" t="s">
        <v>239</v>
      </c>
      <c r="N20" s="673"/>
      <c r="O20" s="673"/>
      <c r="P20" s="236" t="s">
        <v>918</v>
      </c>
      <c r="Q20" s="703"/>
      <c r="R20" s="704"/>
      <c r="S20" s="704"/>
      <c r="T20" s="704"/>
      <c r="U20" s="704"/>
      <c r="V20" s="704"/>
      <c r="W20" s="705"/>
    </row>
    <row r="21" spans="2:24" s="25" customFormat="1" ht="25.5" customHeight="1" x14ac:dyDescent="0.15">
      <c r="B21" s="696" t="s">
        <v>289</v>
      </c>
      <c r="C21" s="673" t="s">
        <v>290</v>
      </c>
      <c r="D21" s="673"/>
      <c r="E21" s="237" t="s">
        <v>918</v>
      </c>
      <c r="F21" s="703"/>
      <c r="G21" s="704"/>
      <c r="H21" s="704"/>
      <c r="I21" s="704"/>
      <c r="J21" s="704"/>
      <c r="K21" s="704"/>
      <c r="L21" s="705"/>
      <c r="M21" s="696" t="s">
        <v>289</v>
      </c>
      <c r="N21" s="673" t="s">
        <v>290</v>
      </c>
      <c r="O21" s="673"/>
      <c r="P21" s="237" t="s">
        <v>918</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587</v>
      </c>
      <c r="F23" s="706"/>
      <c r="G23" s="707"/>
      <c r="H23" s="707"/>
      <c r="I23" s="707"/>
      <c r="J23" s="707"/>
      <c r="K23" s="707"/>
      <c r="L23" s="708"/>
      <c r="M23" s="698"/>
      <c r="N23" s="673" t="s">
        <v>249</v>
      </c>
      <c r="O23" s="673"/>
      <c r="P23" s="180" t="s">
        <v>587</v>
      </c>
      <c r="Q23" s="703"/>
      <c r="R23" s="704"/>
      <c r="S23" s="704"/>
      <c r="T23" s="704"/>
      <c r="U23" s="704"/>
      <c r="V23" s="704"/>
      <c r="W23" s="705"/>
    </row>
    <row r="24" spans="2:24" s="25" customFormat="1" ht="25.5" customHeight="1" x14ac:dyDescent="0.15">
      <c r="B24" s="680" t="s">
        <v>291</v>
      </c>
      <c r="C24" s="680"/>
      <c r="D24" s="680"/>
      <c r="E24" s="693" t="s">
        <v>1113</v>
      </c>
      <c r="F24" s="694"/>
      <c r="G24" s="695"/>
      <c r="H24" s="680" t="s">
        <v>292</v>
      </c>
      <c r="I24" s="680"/>
      <c r="J24" s="693" t="s">
        <v>920</v>
      </c>
      <c r="K24" s="694"/>
      <c r="L24" s="695"/>
      <c r="M24" s="680" t="s">
        <v>291</v>
      </c>
      <c r="N24" s="680"/>
      <c r="O24" s="680"/>
      <c r="P24" s="693" t="s">
        <v>1220</v>
      </c>
      <c r="Q24" s="694"/>
      <c r="R24" s="695"/>
      <c r="S24" s="680" t="s">
        <v>292</v>
      </c>
      <c r="T24" s="680"/>
      <c r="U24" s="681" t="s">
        <v>920</v>
      </c>
      <c r="V24" s="681"/>
      <c r="W24" s="681"/>
    </row>
    <row r="25" spans="2:24" s="25" customFormat="1" ht="25.5" customHeight="1" x14ac:dyDescent="0.15">
      <c r="B25" s="682" t="s">
        <v>293</v>
      </c>
      <c r="C25" s="682"/>
      <c r="D25" s="682"/>
      <c r="E25" s="683" t="s">
        <v>921</v>
      </c>
      <c r="F25" s="683"/>
      <c r="G25" s="683"/>
      <c r="H25" s="684" t="s">
        <v>294</v>
      </c>
      <c r="I25" s="685"/>
      <c r="J25" s="686"/>
      <c r="K25" s="687"/>
      <c r="L25" s="688"/>
      <c r="M25" s="684" t="s">
        <v>293</v>
      </c>
      <c r="N25" s="685"/>
      <c r="O25" s="689"/>
      <c r="P25" s="690" t="s">
        <v>921</v>
      </c>
      <c r="Q25" s="683"/>
      <c r="R25" s="683"/>
      <c r="S25" s="691" t="s">
        <v>294</v>
      </c>
      <c r="T25" s="692"/>
      <c r="U25" s="686"/>
      <c r="V25" s="687"/>
      <c r="W25" s="688"/>
    </row>
    <row r="26" spans="2:24" s="25" customFormat="1" ht="39.75" customHeight="1" x14ac:dyDescent="0.15">
      <c r="B26" s="673" t="s">
        <v>295</v>
      </c>
      <c r="C26" s="673"/>
      <c r="D26" s="673"/>
      <c r="E26" s="674" t="s">
        <v>1114</v>
      </c>
      <c r="F26" s="675"/>
      <c r="G26" s="675"/>
      <c r="H26" s="675"/>
      <c r="I26" s="675"/>
      <c r="J26" s="675"/>
      <c r="K26" s="675"/>
      <c r="L26" s="676"/>
      <c r="M26" s="673" t="s">
        <v>295</v>
      </c>
      <c r="N26" s="673"/>
      <c r="O26" s="673"/>
      <c r="P26" s="674" t="s">
        <v>1116</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8451E084-7ABE-415E-8234-31816832E403}"/>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A43F8E9-5094-4947-B124-76D95F68D2C0}">
          <x14:formula1>
            <xm:f>'(参考)リスト'!$C$16:$C$47</xm:f>
          </x14:formula1>
          <xm:sqref>E8 P8 P19 E19</xm:sqref>
        </x14:dataValidation>
        <x14:dataValidation type="list" allowBlank="1" showInputMessage="1" showErrorMessage="1" xr:uid="{4B8D5498-528D-4C6A-A82A-BCC202CFA6CD}">
          <x14:formula1>
            <xm:f>'(参考)リスト'!$B$16:$B$21</xm:f>
          </x14:formula1>
          <xm:sqref>E7 E18 P7 P18</xm:sqref>
        </x14:dataValidation>
        <x14:dataValidation type="list" allowBlank="1" showInputMessage="1" showErrorMessage="1" xr:uid="{7D001C2C-91E1-4772-ACEF-F5347D65221D}">
          <x14:formula1>
            <xm:f>'(参考)リスト'!$E$16:$E$27</xm:f>
          </x14:formula1>
          <xm:sqref>E9 E20 P9 P20</xm:sqref>
        </x14:dataValidation>
        <x14:dataValidation type="list" allowBlank="1" showInputMessage="1" showErrorMessage="1" xr:uid="{9338153D-8544-4808-9DA0-2F9F190616FA}">
          <x14:formula1>
            <xm:f>'(参考)リスト'!$D$16:$D$18</xm:f>
          </x14:formula1>
          <xm:sqref>E10 E21 P10 P21</xm:sqref>
        </x14:dataValidation>
        <x14:dataValidation type="list" allowBlank="1" showInputMessage="1" showErrorMessage="1" xr:uid="{3B58A8CE-C0BC-4A66-876C-C7567E7BBCCF}">
          <x14:formula1>
            <xm:f>'(参考)リスト'!$F$16:$F$21</xm:f>
          </x14:formula1>
          <xm:sqref>E11:E12 E22:E23 P11:P12 P22:P23</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397E6-9E05-4B43-ABDF-F38843AF9390}">
  <sheetPr codeName="Sheet76">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1115</v>
      </c>
      <c r="F5" s="700"/>
      <c r="G5" s="701"/>
      <c r="H5" s="701"/>
      <c r="I5" s="701"/>
      <c r="J5" s="701"/>
      <c r="K5" s="701"/>
      <c r="L5" s="702"/>
      <c r="M5" s="696" t="s">
        <v>285</v>
      </c>
      <c r="N5" s="712" t="s">
        <v>286</v>
      </c>
      <c r="O5" s="713"/>
      <c r="P5" s="236" t="s">
        <v>1118</v>
      </c>
      <c r="Q5" s="703"/>
      <c r="R5" s="704"/>
      <c r="S5" s="704"/>
      <c r="T5" s="704"/>
      <c r="U5" s="704"/>
      <c r="V5" s="704"/>
      <c r="W5" s="705"/>
    </row>
    <row r="6" spans="2:23" s="25" customFormat="1" ht="25.5" customHeight="1" x14ac:dyDescent="0.15">
      <c r="B6" s="698"/>
      <c r="C6" s="712" t="s">
        <v>287</v>
      </c>
      <c r="D6" s="713"/>
      <c r="E6" s="237">
        <v>2</v>
      </c>
      <c r="F6" s="703"/>
      <c r="G6" s="704"/>
      <c r="H6" s="704"/>
      <c r="I6" s="704"/>
      <c r="J6" s="704"/>
      <c r="K6" s="704"/>
      <c r="L6" s="705"/>
      <c r="M6" s="698"/>
      <c r="N6" s="712" t="s">
        <v>287</v>
      </c>
      <c r="O6" s="713"/>
      <c r="P6" s="237">
        <v>1</v>
      </c>
      <c r="Q6" s="703"/>
      <c r="R6" s="704"/>
      <c r="S6" s="704"/>
      <c r="T6" s="704"/>
      <c r="U6" s="704"/>
      <c r="V6" s="704"/>
      <c r="W6" s="705"/>
    </row>
    <row r="7" spans="2:23" s="25" customFormat="1" ht="25.5" customHeight="1" x14ac:dyDescent="0.15">
      <c r="B7" s="696" t="s">
        <v>288</v>
      </c>
      <c r="C7" s="712" t="s">
        <v>236</v>
      </c>
      <c r="D7" s="713"/>
      <c r="E7" s="237" t="s">
        <v>916</v>
      </c>
      <c r="F7" s="703"/>
      <c r="G7" s="704"/>
      <c r="H7" s="704"/>
      <c r="I7" s="704"/>
      <c r="J7" s="704"/>
      <c r="K7" s="704"/>
      <c r="L7" s="705"/>
      <c r="M7" s="696" t="s">
        <v>288</v>
      </c>
      <c r="N7" s="712" t="s">
        <v>236</v>
      </c>
      <c r="O7" s="713"/>
      <c r="P7" s="237" t="s">
        <v>916</v>
      </c>
      <c r="Q7" s="703"/>
      <c r="R7" s="704"/>
      <c r="S7" s="704"/>
      <c r="T7" s="704"/>
      <c r="U7" s="704"/>
      <c r="V7" s="704"/>
      <c r="W7" s="705"/>
    </row>
    <row r="8" spans="2:23" s="25" customFormat="1" ht="25.5" customHeight="1" x14ac:dyDescent="0.15">
      <c r="B8" s="697"/>
      <c r="C8" s="712" t="s">
        <v>237</v>
      </c>
      <c r="D8" s="713"/>
      <c r="E8" s="236" t="s">
        <v>940</v>
      </c>
      <c r="F8" s="703"/>
      <c r="G8" s="704"/>
      <c r="H8" s="704"/>
      <c r="I8" s="704"/>
      <c r="J8" s="704"/>
      <c r="K8" s="704"/>
      <c r="L8" s="705"/>
      <c r="M8" s="697"/>
      <c r="N8" s="712" t="s">
        <v>237</v>
      </c>
      <c r="O8" s="713"/>
      <c r="P8" s="236" t="s">
        <v>940</v>
      </c>
      <c r="Q8" s="703"/>
      <c r="R8" s="704"/>
      <c r="S8" s="704"/>
      <c r="T8" s="704"/>
      <c r="U8" s="704"/>
      <c r="V8" s="704"/>
      <c r="W8" s="705"/>
    </row>
    <row r="9" spans="2:23" s="25" customFormat="1" ht="25.5" customHeight="1" x14ac:dyDescent="0.15">
      <c r="B9" s="714" t="s">
        <v>239</v>
      </c>
      <c r="C9" s="715"/>
      <c r="D9" s="716"/>
      <c r="E9" s="236" t="s">
        <v>918</v>
      </c>
      <c r="F9" s="703"/>
      <c r="G9" s="704"/>
      <c r="H9" s="704"/>
      <c r="I9" s="704"/>
      <c r="J9" s="704"/>
      <c r="K9" s="704"/>
      <c r="L9" s="705"/>
      <c r="M9" s="714" t="s">
        <v>239</v>
      </c>
      <c r="N9" s="715"/>
      <c r="O9" s="716"/>
      <c r="P9" s="236" t="s">
        <v>918</v>
      </c>
      <c r="Q9" s="703"/>
      <c r="R9" s="704"/>
      <c r="S9" s="704"/>
      <c r="T9" s="704"/>
      <c r="U9" s="704"/>
      <c r="V9" s="704"/>
      <c r="W9" s="705"/>
    </row>
    <row r="10" spans="2:23" s="25" customFormat="1" ht="25.5" customHeight="1" x14ac:dyDescent="0.15">
      <c r="B10" s="696" t="s">
        <v>289</v>
      </c>
      <c r="C10" s="714" t="s">
        <v>290</v>
      </c>
      <c r="D10" s="716"/>
      <c r="E10" s="237" t="s">
        <v>918</v>
      </c>
      <c r="F10" s="703"/>
      <c r="G10" s="704"/>
      <c r="H10" s="704"/>
      <c r="I10" s="704"/>
      <c r="J10" s="704"/>
      <c r="K10" s="704"/>
      <c r="L10" s="705"/>
      <c r="M10" s="696" t="s">
        <v>289</v>
      </c>
      <c r="N10" s="714" t="s">
        <v>290</v>
      </c>
      <c r="O10" s="716"/>
      <c r="P10" s="237" t="s">
        <v>918</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1221</v>
      </c>
      <c r="F13" s="694"/>
      <c r="G13" s="695"/>
      <c r="H13" s="680" t="s">
        <v>292</v>
      </c>
      <c r="I13" s="680"/>
      <c r="J13" s="681" t="s">
        <v>920</v>
      </c>
      <c r="K13" s="681"/>
      <c r="L13" s="681"/>
      <c r="M13" s="680" t="s">
        <v>291</v>
      </c>
      <c r="N13" s="680"/>
      <c r="O13" s="680"/>
      <c r="P13" s="693" t="s">
        <v>1222</v>
      </c>
      <c r="Q13" s="694"/>
      <c r="R13" s="695"/>
      <c r="S13" s="680" t="s">
        <v>292</v>
      </c>
      <c r="T13" s="680"/>
      <c r="U13" s="681" t="s">
        <v>920</v>
      </c>
      <c r="V13" s="681"/>
      <c r="W13" s="681"/>
    </row>
    <row r="14" spans="2:23" s="25" customFormat="1" ht="25.5" customHeight="1" x14ac:dyDescent="0.15">
      <c r="B14" s="682" t="s">
        <v>293</v>
      </c>
      <c r="C14" s="682"/>
      <c r="D14" s="682"/>
      <c r="E14" s="556" t="s">
        <v>921</v>
      </c>
      <c r="F14" s="556"/>
      <c r="G14" s="556"/>
      <c r="H14" s="684" t="s">
        <v>294</v>
      </c>
      <c r="I14" s="685"/>
      <c r="J14" s="709"/>
      <c r="K14" s="710"/>
      <c r="L14" s="711"/>
      <c r="M14" s="684" t="s">
        <v>293</v>
      </c>
      <c r="N14" s="685"/>
      <c r="O14" s="689"/>
      <c r="P14" s="690" t="s">
        <v>921</v>
      </c>
      <c r="Q14" s="683"/>
      <c r="R14" s="683"/>
      <c r="S14" s="691" t="s">
        <v>294</v>
      </c>
      <c r="T14" s="692"/>
      <c r="U14" s="686"/>
      <c r="V14" s="687"/>
      <c r="W14" s="688"/>
    </row>
    <row r="15" spans="2:23" s="25" customFormat="1" ht="39.75" customHeight="1" x14ac:dyDescent="0.15">
      <c r="B15" s="673" t="s">
        <v>295</v>
      </c>
      <c r="C15" s="673"/>
      <c r="D15" s="673"/>
      <c r="E15" s="674" t="s">
        <v>1117</v>
      </c>
      <c r="F15" s="675"/>
      <c r="G15" s="675"/>
      <c r="H15" s="675"/>
      <c r="I15" s="675"/>
      <c r="J15" s="675"/>
      <c r="K15" s="675"/>
      <c r="L15" s="676"/>
      <c r="M15" s="673" t="s">
        <v>295</v>
      </c>
      <c r="N15" s="673"/>
      <c r="O15" s="673"/>
      <c r="P15" s="674" t="s">
        <v>1119</v>
      </c>
      <c r="Q15" s="675"/>
      <c r="R15" s="675"/>
      <c r="S15" s="675"/>
      <c r="T15" s="675"/>
      <c r="U15" s="675"/>
      <c r="V15" s="675"/>
      <c r="W15" s="676"/>
    </row>
    <row r="16" spans="2:23" s="25" customFormat="1" ht="25.5" customHeight="1" x14ac:dyDescent="0.15">
      <c r="B16" s="699" t="s">
        <v>285</v>
      </c>
      <c r="C16" s="699" t="s">
        <v>286</v>
      </c>
      <c r="D16" s="699"/>
      <c r="E16" s="236" t="s">
        <v>1118</v>
      </c>
      <c r="F16" s="700"/>
      <c r="G16" s="701"/>
      <c r="H16" s="701"/>
      <c r="I16" s="701"/>
      <c r="J16" s="701"/>
      <c r="K16" s="701"/>
      <c r="L16" s="702"/>
      <c r="M16" s="699" t="s">
        <v>285</v>
      </c>
      <c r="N16" s="699" t="s">
        <v>286</v>
      </c>
      <c r="O16" s="699"/>
      <c r="P16" s="236" t="s">
        <v>1118</v>
      </c>
      <c r="Q16" s="703"/>
      <c r="R16" s="704"/>
      <c r="S16" s="704"/>
      <c r="T16" s="704"/>
      <c r="U16" s="704"/>
      <c r="V16" s="704"/>
      <c r="W16" s="705"/>
    </row>
    <row r="17" spans="2:24" s="25" customFormat="1" ht="25.5" customHeight="1" x14ac:dyDescent="0.15">
      <c r="B17" s="699"/>
      <c r="C17" s="699" t="s">
        <v>287</v>
      </c>
      <c r="D17" s="699"/>
      <c r="E17" s="237">
        <v>2</v>
      </c>
      <c r="F17" s="703"/>
      <c r="G17" s="704"/>
      <c r="H17" s="704"/>
      <c r="I17" s="704"/>
      <c r="J17" s="704"/>
      <c r="K17" s="704"/>
      <c r="L17" s="705"/>
      <c r="M17" s="699"/>
      <c r="N17" s="699" t="s">
        <v>287</v>
      </c>
      <c r="O17" s="699"/>
      <c r="P17" s="237">
        <v>3</v>
      </c>
      <c r="Q17" s="703"/>
      <c r="R17" s="704"/>
      <c r="S17" s="704"/>
      <c r="T17" s="704"/>
      <c r="U17" s="704"/>
      <c r="V17" s="704"/>
      <c r="W17" s="705"/>
    </row>
    <row r="18" spans="2:24" s="25" customFormat="1" ht="25.5" customHeight="1" x14ac:dyDescent="0.15">
      <c r="B18" s="699" t="s">
        <v>288</v>
      </c>
      <c r="C18" s="699" t="s">
        <v>236</v>
      </c>
      <c r="D18" s="699"/>
      <c r="E18" s="237" t="s">
        <v>1120</v>
      </c>
      <c r="F18" s="703"/>
      <c r="G18" s="704"/>
      <c r="H18" s="704"/>
      <c r="I18" s="704"/>
      <c r="J18" s="704"/>
      <c r="K18" s="704"/>
      <c r="L18" s="705"/>
      <c r="M18" s="699" t="s">
        <v>288</v>
      </c>
      <c r="N18" s="699" t="s">
        <v>236</v>
      </c>
      <c r="O18" s="699"/>
      <c r="P18" s="237" t="s">
        <v>1120</v>
      </c>
      <c r="Q18" s="703"/>
      <c r="R18" s="704"/>
      <c r="S18" s="704"/>
      <c r="T18" s="704"/>
      <c r="U18" s="704"/>
      <c r="V18" s="704"/>
      <c r="W18" s="705"/>
    </row>
    <row r="19" spans="2:24" s="25" customFormat="1" ht="25.5" customHeight="1" x14ac:dyDescent="0.15">
      <c r="B19" s="699"/>
      <c r="C19" s="699" t="s">
        <v>237</v>
      </c>
      <c r="D19" s="699"/>
      <c r="E19" s="236" t="s">
        <v>1121</v>
      </c>
      <c r="F19" s="703"/>
      <c r="G19" s="704"/>
      <c r="H19" s="704"/>
      <c r="I19" s="704"/>
      <c r="J19" s="704"/>
      <c r="K19" s="704"/>
      <c r="L19" s="705"/>
      <c r="M19" s="699"/>
      <c r="N19" s="699" t="s">
        <v>237</v>
      </c>
      <c r="O19" s="699"/>
      <c r="P19" s="236" t="s">
        <v>1121</v>
      </c>
      <c r="Q19" s="703"/>
      <c r="R19" s="704"/>
      <c r="S19" s="704"/>
      <c r="T19" s="704"/>
      <c r="U19" s="704"/>
      <c r="V19" s="704"/>
      <c r="W19" s="705"/>
    </row>
    <row r="20" spans="2:24" s="25" customFormat="1" ht="25.5" customHeight="1" x14ac:dyDescent="0.15">
      <c r="B20" s="673" t="s">
        <v>239</v>
      </c>
      <c r="C20" s="673"/>
      <c r="D20" s="673"/>
      <c r="E20" s="236" t="s">
        <v>1122</v>
      </c>
      <c r="F20" s="703"/>
      <c r="G20" s="704"/>
      <c r="H20" s="704"/>
      <c r="I20" s="704"/>
      <c r="J20" s="704"/>
      <c r="K20" s="704"/>
      <c r="L20" s="705"/>
      <c r="M20" s="673" t="s">
        <v>239</v>
      </c>
      <c r="N20" s="673"/>
      <c r="O20" s="673"/>
      <c r="P20" s="236" t="s">
        <v>1122</v>
      </c>
      <c r="Q20" s="703"/>
      <c r="R20" s="704"/>
      <c r="S20" s="704"/>
      <c r="T20" s="704"/>
      <c r="U20" s="704"/>
      <c r="V20" s="704"/>
      <c r="W20" s="705"/>
    </row>
    <row r="21" spans="2:24" s="25" customFormat="1" ht="25.5" customHeight="1" x14ac:dyDescent="0.15">
      <c r="B21" s="696" t="s">
        <v>289</v>
      </c>
      <c r="C21" s="673" t="s">
        <v>290</v>
      </c>
      <c r="D21" s="673"/>
      <c r="E21" s="237" t="s">
        <v>433</v>
      </c>
      <c r="F21" s="703"/>
      <c r="G21" s="704"/>
      <c r="H21" s="704"/>
      <c r="I21" s="704"/>
      <c r="J21" s="704"/>
      <c r="K21" s="704"/>
      <c r="L21" s="705"/>
      <c r="M21" s="696" t="s">
        <v>289</v>
      </c>
      <c r="N21" s="673" t="s">
        <v>290</v>
      </c>
      <c r="O21" s="673"/>
      <c r="P21" s="237" t="s">
        <v>433</v>
      </c>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t="s">
        <v>587</v>
      </c>
      <c r="F23" s="706"/>
      <c r="G23" s="707"/>
      <c r="H23" s="707"/>
      <c r="I23" s="707"/>
      <c r="J23" s="707"/>
      <c r="K23" s="707"/>
      <c r="L23" s="708"/>
      <c r="M23" s="698"/>
      <c r="N23" s="673" t="s">
        <v>249</v>
      </c>
      <c r="O23" s="673"/>
      <c r="P23" s="180" t="s">
        <v>524</v>
      </c>
      <c r="Q23" s="703"/>
      <c r="R23" s="704"/>
      <c r="S23" s="704"/>
      <c r="T23" s="704"/>
      <c r="U23" s="704"/>
      <c r="V23" s="704"/>
      <c r="W23" s="705"/>
    </row>
    <row r="24" spans="2:24" s="25" customFormat="1" ht="25.5" customHeight="1" x14ac:dyDescent="0.15">
      <c r="B24" s="680" t="s">
        <v>291</v>
      </c>
      <c r="C24" s="680"/>
      <c r="D24" s="680"/>
      <c r="E24" s="693" t="s">
        <v>1123</v>
      </c>
      <c r="F24" s="694"/>
      <c r="G24" s="695"/>
      <c r="H24" s="680" t="s">
        <v>292</v>
      </c>
      <c r="I24" s="680"/>
      <c r="J24" s="693" t="s">
        <v>920</v>
      </c>
      <c r="K24" s="694"/>
      <c r="L24" s="695"/>
      <c r="M24" s="680" t="s">
        <v>291</v>
      </c>
      <c r="N24" s="680"/>
      <c r="O24" s="680"/>
      <c r="P24" s="693" t="s">
        <v>920</v>
      </c>
      <c r="Q24" s="694"/>
      <c r="R24" s="695"/>
      <c r="S24" s="680" t="s">
        <v>292</v>
      </c>
      <c r="T24" s="680"/>
      <c r="U24" s="681" t="s">
        <v>920</v>
      </c>
      <c r="V24" s="681"/>
      <c r="W24" s="681"/>
    </row>
    <row r="25" spans="2:24" s="25" customFormat="1" ht="25.5" customHeight="1" x14ac:dyDescent="0.15">
      <c r="B25" s="682" t="s">
        <v>293</v>
      </c>
      <c r="C25" s="682"/>
      <c r="D25" s="682"/>
      <c r="E25" s="683" t="s">
        <v>921</v>
      </c>
      <c r="F25" s="683"/>
      <c r="G25" s="683"/>
      <c r="H25" s="684" t="s">
        <v>294</v>
      </c>
      <c r="I25" s="685"/>
      <c r="J25" s="686"/>
      <c r="K25" s="687"/>
      <c r="L25" s="688"/>
      <c r="M25" s="684" t="s">
        <v>293</v>
      </c>
      <c r="N25" s="685"/>
      <c r="O25" s="689"/>
      <c r="P25" s="690" t="s">
        <v>938</v>
      </c>
      <c r="Q25" s="683"/>
      <c r="R25" s="683"/>
      <c r="S25" s="691" t="s">
        <v>294</v>
      </c>
      <c r="T25" s="692"/>
      <c r="U25" s="686"/>
      <c r="V25" s="687"/>
      <c r="W25" s="688"/>
    </row>
    <row r="26" spans="2:24" s="25" customFormat="1" ht="39.75" customHeight="1" x14ac:dyDescent="0.15">
      <c r="B26" s="673" t="s">
        <v>295</v>
      </c>
      <c r="C26" s="673"/>
      <c r="D26" s="673"/>
      <c r="E26" s="674" t="s">
        <v>1124</v>
      </c>
      <c r="F26" s="675"/>
      <c r="G26" s="675"/>
      <c r="H26" s="675"/>
      <c r="I26" s="675"/>
      <c r="J26" s="675"/>
      <c r="K26" s="675"/>
      <c r="L26" s="676"/>
      <c r="M26" s="673" t="s">
        <v>295</v>
      </c>
      <c r="N26" s="673"/>
      <c r="O26" s="673"/>
      <c r="P26" s="674" t="s">
        <v>1125</v>
      </c>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E4CC5645-035F-45FA-8552-FF839E1F5F41}"/>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C61C940-68F1-41D8-86A9-1737E0861ACC}">
          <x14:formula1>
            <xm:f>'(参考)リスト'!$C$16:$C$47</xm:f>
          </x14:formula1>
          <xm:sqref>E8 P8 P19 E19</xm:sqref>
        </x14:dataValidation>
        <x14:dataValidation type="list" allowBlank="1" showInputMessage="1" showErrorMessage="1" xr:uid="{7311D14A-B900-4DBC-B43D-A1FD1438E289}">
          <x14:formula1>
            <xm:f>'(参考)リスト'!$B$16:$B$21</xm:f>
          </x14:formula1>
          <xm:sqref>E7 E18 P7 P18</xm:sqref>
        </x14:dataValidation>
        <x14:dataValidation type="list" allowBlank="1" showInputMessage="1" showErrorMessage="1" xr:uid="{19A67DFE-F2D5-41EF-BA46-77331A4061B6}">
          <x14:formula1>
            <xm:f>'(参考)リスト'!$E$16:$E$27</xm:f>
          </x14:formula1>
          <xm:sqref>E9 E20 P9 P20</xm:sqref>
        </x14:dataValidation>
        <x14:dataValidation type="list" allowBlank="1" showInputMessage="1" showErrorMessage="1" xr:uid="{E2DE1C67-BDC9-45BA-8411-3919F848E01B}">
          <x14:formula1>
            <xm:f>'(参考)リスト'!$D$16:$D$18</xm:f>
          </x14:formula1>
          <xm:sqref>E10 E21 P10 P21</xm:sqref>
        </x14:dataValidation>
        <x14:dataValidation type="list" allowBlank="1" showInputMessage="1" showErrorMessage="1" xr:uid="{16CFC3BD-ED7C-414E-9109-90890C181CEC}">
          <x14:formula1>
            <xm:f>'(参考)リスト'!$F$16:$F$21</xm:f>
          </x14:formula1>
          <xm:sqref>E22:E23 E11:E12 P11:P12 P22:P23</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162B9-ADEC-48E3-945A-9E99ADDE7A55}">
  <sheetPr codeName="Sheet77">
    <pageSetUpPr fitToPage="1"/>
  </sheetPr>
  <dimension ref="B1:X31"/>
  <sheetViews>
    <sheetView showGridLines="0" showZeros="0" view="pageBreakPreview" zoomScaleNormal="70" zoomScaleSheetLayoutView="100" workbookViewId="0"/>
  </sheetViews>
  <sheetFormatPr defaultColWidth="7.625" defaultRowHeight="27.95" customHeight="1" x14ac:dyDescent="0.15"/>
  <cols>
    <col min="1" max="1" width="1.75" style="22" customWidth="1"/>
    <col min="2" max="4" width="6.125" style="22" customWidth="1"/>
    <col min="5" max="5" width="12.25" style="22" customWidth="1"/>
    <col min="6" max="12" width="9.125" style="22" customWidth="1"/>
    <col min="13" max="15" width="6.125" style="22" customWidth="1"/>
    <col min="16" max="16" width="12.25" style="22" customWidth="1"/>
    <col min="17" max="23" width="9.125" style="22" customWidth="1"/>
    <col min="24" max="24" width="3.125" style="22" customWidth="1"/>
    <col min="25" max="16384" width="7.625" style="22"/>
  </cols>
  <sheetData>
    <row r="1" spans="2:23" ht="9" customHeight="1" x14ac:dyDescent="0.15">
      <c r="W1" s="88"/>
    </row>
    <row r="2" spans="2:23" ht="25.15" customHeight="1" x14ac:dyDescent="0.15">
      <c r="B2" s="167" t="s">
        <v>279</v>
      </c>
      <c r="C2" s="168"/>
      <c r="D2" s="168"/>
      <c r="E2" s="168"/>
      <c r="F2" s="168"/>
      <c r="G2" s="168"/>
      <c r="H2" s="168"/>
      <c r="I2" s="168"/>
      <c r="J2" s="168"/>
      <c r="K2" s="168"/>
      <c r="L2" s="168"/>
      <c r="M2" s="168"/>
      <c r="N2" s="168"/>
      <c r="O2" s="168"/>
      <c r="P2" s="168"/>
      <c r="Q2" s="168"/>
      <c r="R2" s="297" t="s">
        <v>213</v>
      </c>
      <c r="S2" s="297"/>
      <c r="T2" s="507" t="str">
        <f>+'様式A-1'!$W$2</f>
        <v>34.14178,132.16544</v>
      </c>
      <c r="U2" s="507"/>
      <c r="V2" s="507"/>
      <c r="W2" s="507"/>
    </row>
    <row r="3" spans="2:23" ht="25.15" customHeight="1" x14ac:dyDescent="0.15">
      <c r="B3" s="717" t="s">
        <v>280</v>
      </c>
      <c r="C3" s="718"/>
      <c r="D3" s="718"/>
      <c r="E3" s="719" t="str">
        <f>+'様式A-1'!$D$3</f>
        <v>ハシラノズイドウ</v>
      </c>
      <c r="F3" s="720"/>
      <c r="G3" s="721"/>
      <c r="H3" s="722" t="s">
        <v>281</v>
      </c>
      <c r="I3" s="723"/>
      <c r="J3" s="693" t="str">
        <f>+'様式A-1'!$J$3</f>
        <v>主要地方道岩国玖珂線</v>
      </c>
      <c r="K3" s="694"/>
      <c r="L3" s="695"/>
      <c r="M3" s="724" t="s">
        <v>282</v>
      </c>
      <c r="N3" s="725"/>
      <c r="O3" s="726"/>
      <c r="P3" s="730" t="str">
        <f>+'様式B (1)'!$S$3</f>
        <v>復建調査設計株式会社</v>
      </c>
      <c r="Q3" s="730"/>
      <c r="R3" s="730"/>
      <c r="S3" s="724" t="s">
        <v>225</v>
      </c>
      <c r="T3" s="726"/>
      <c r="U3" s="733">
        <f>+'様式B (1)'!$P$2</f>
        <v>45867</v>
      </c>
      <c r="V3" s="734"/>
      <c r="W3" s="735"/>
    </row>
    <row r="4" spans="2:23" ht="25.15" customHeight="1" x14ac:dyDescent="0.15">
      <c r="B4" s="737" t="s">
        <v>283</v>
      </c>
      <c r="C4" s="738"/>
      <c r="D4" s="738"/>
      <c r="E4" s="739" t="str">
        <f>+'様式A-1'!$D$4</f>
        <v>柱野隧道</v>
      </c>
      <c r="F4" s="740"/>
      <c r="G4" s="741"/>
      <c r="H4" s="722" t="s">
        <v>284</v>
      </c>
      <c r="I4" s="723"/>
      <c r="J4" s="742" t="str">
        <f>+'様式A-1'!$R$3</f>
        <v>山口県岩国土木建築事務所</v>
      </c>
      <c r="K4" s="694"/>
      <c r="L4" s="695"/>
      <c r="M4" s="727"/>
      <c r="N4" s="728"/>
      <c r="O4" s="729"/>
      <c r="P4" s="743" t="str">
        <f>+'様式B (1)'!$S$4</f>
        <v>小笠原洋</v>
      </c>
      <c r="Q4" s="743"/>
      <c r="R4" s="743"/>
      <c r="S4" s="731"/>
      <c r="T4" s="732"/>
      <c r="U4" s="731"/>
      <c r="V4" s="736"/>
      <c r="W4" s="732"/>
    </row>
    <row r="5" spans="2:23" s="25" customFormat="1" ht="25.5" customHeight="1" x14ac:dyDescent="0.15">
      <c r="B5" s="696" t="s">
        <v>285</v>
      </c>
      <c r="C5" s="712" t="s">
        <v>286</v>
      </c>
      <c r="D5" s="713"/>
      <c r="E5" s="236" t="s">
        <v>1118</v>
      </c>
      <c r="F5" s="700"/>
      <c r="G5" s="701"/>
      <c r="H5" s="701"/>
      <c r="I5" s="701"/>
      <c r="J5" s="701"/>
      <c r="K5" s="701"/>
      <c r="L5" s="702"/>
      <c r="M5" s="696" t="s">
        <v>285</v>
      </c>
      <c r="N5" s="712" t="s">
        <v>286</v>
      </c>
      <c r="O5" s="713"/>
      <c r="P5" s="236" t="s">
        <v>1118</v>
      </c>
      <c r="Q5" s="703"/>
      <c r="R5" s="704"/>
      <c r="S5" s="704"/>
      <c r="T5" s="704"/>
      <c r="U5" s="704"/>
      <c r="V5" s="704"/>
      <c r="W5" s="705"/>
    </row>
    <row r="6" spans="2:23" s="25" customFormat="1" ht="25.5" customHeight="1" x14ac:dyDescent="0.15">
      <c r="B6" s="698"/>
      <c r="C6" s="712" t="s">
        <v>287</v>
      </c>
      <c r="D6" s="713"/>
      <c r="E6" s="237">
        <v>4</v>
      </c>
      <c r="F6" s="703"/>
      <c r="G6" s="704"/>
      <c r="H6" s="704"/>
      <c r="I6" s="704"/>
      <c r="J6" s="704"/>
      <c r="K6" s="704"/>
      <c r="L6" s="705"/>
      <c r="M6" s="698"/>
      <c r="N6" s="712" t="s">
        <v>287</v>
      </c>
      <c r="O6" s="713"/>
      <c r="P6" s="237">
        <v>5</v>
      </c>
      <c r="Q6" s="703"/>
      <c r="R6" s="704"/>
      <c r="S6" s="704"/>
      <c r="T6" s="704"/>
      <c r="U6" s="704"/>
      <c r="V6" s="704"/>
      <c r="W6" s="705"/>
    </row>
    <row r="7" spans="2:23" s="25" customFormat="1" ht="25.5" customHeight="1" x14ac:dyDescent="0.15">
      <c r="B7" s="696" t="s">
        <v>288</v>
      </c>
      <c r="C7" s="712" t="s">
        <v>236</v>
      </c>
      <c r="D7" s="713"/>
      <c r="E7" s="237" t="s">
        <v>1120</v>
      </c>
      <c r="F7" s="703"/>
      <c r="G7" s="704"/>
      <c r="H7" s="704"/>
      <c r="I7" s="704"/>
      <c r="J7" s="704"/>
      <c r="K7" s="704"/>
      <c r="L7" s="705"/>
      <c r="M7" s="696" t="s">
        <v>288</v>
      </c>
      <c r="N7" s="712" t="s">
        <v>236</v>
      </c>
      <c r="O7" s="713"/>
      <c r="P7" s="237" t="s">
        <v>1120</v>
      </c>
      <c r="Q7" s="703"/>
      <c r="R7" s="704"/>
      <c r="S7" s="704"/>
      <c r="T7" s="704"/>
      <c r="U7" s="704"/>
      <c r="V7" s="704"/>
      <c r="W7" s="705"/>
    </row>
    <row r="8" spans="2:23" s="25" customFormat="1" ht="25.5" customHeight="1" x14ac:dyDescent="0.15">
      <c r="B8" s="697"/>
      <c r="C8" s="712" t="s">
        <v>237</v>
      </c>
      <c r="D8" s="713"/>
      <c r="E8" s="236" t="s">
        <v>688</v>
      </c>
      <c r="F8" s="703"/>
      <c r="G8" s="704"/>
      <c r="H8" s="704"/>
      <c r="I8" s="704"/>
      <c r="J8" s="704"/>
      <c r="K8" s="704"/>
      <c r="L8" s="705"/>
      <c r="M8" s="697"/>
      <c r="N8" s="712" t="s">
        <v>237</v>
      </c>
      <c r="O8" s="713"/>
      <c r="P8" s="236" t="s">
        <v>688</v>
      </c>
      <c r="Q8" s="703"/>
      <c r="R8" s="704"/>
      <c r="S8" s="704"/>
      <c r="T8" s="704"/>
      <c r="U8" s="704"/>
      <c r="V8" s="704"/>
      <c r="W8" s="705"/>
    </row>
    <row r="9" spans="2:23" s="25" customFormat="1" ht="25.5" customHeight="1" x14ac:dyDescent="0.15">
      <c r="B9" s="714" t="s">
        <v>239</v>
      </c>
      <c r="C9" s="715"/>
      <c r="D9" s="716"/>
      <c r="E9" s="236" t="s">
        <v>853</v>
      </c>
      <c r="F9" s="703"/>
      <c r="G9" s="704"/>
      <c r="H9" s="704"/>
      <c r="I9" s="704"/>
      <c r="J9" s="704"/>
      <c r="K9" s="704"/>
      <c r="L9" s="705"/>
      <c r="M9" s="714" t="s">
        <v>239</v>
      </c>
      <c r="N9" s="715"/>
      <c r="O9" s="716"/>
      <c r="P9" s="236" t="s">
        <v>853</v>
      </c>
      <c r="Q9" s="703"/>
      <c r="R9" s="704"/>
      <c r="S9" s="704"/>
      <c r="T9" s="704"/>
      <c r="U9" s="704"/>
      <c r="V9" s="704"/>
      <c r="W9" s="705"/>
    </row>
    <row r="10" spans="2:23" s="25" customFormat="1" ht="25.5" customHeight="1" x14ac:dyDescent="0.15">
      <c r="B10" s="696" t="s">
        <v>289</v>
      </c>
      <c r="C10" s="714" t="s">
        <v>290</v>
      </c>
      <c r="D10" s="716"/>
      <c r="E10" s="237" t="s">
        <v>433</v>
      </c>
      <c r="F10" s="703"/>
      <c r="G10" s="704"/>
      <c r="H10" s="704"/>
      <c r="I10" s="704"/>
      <c r="J10" s="704"/>
      <c r="K10" s="704"/>
      <c r="L10" s="705"/>
      <c r="M10" s="696" t="s">
        <v>289</v>
      </c>
      <c r="N10" s="714" t="s">
        <v>290</v>
      </c>
      <c r="O10" s="716"/>
      <c r="P10" s="237" t="s">
        <v>433</v>
      </c>
      <c r="Q10" s="703"/>
      <c r="R10" s="704"/>
      <c r="S10" s="704"/>
      <c r="T10" s="704"/>
      <c r="U10" s="704"/>
      <c r="V10" s="704"/>
      <c r="W10" s="705"/>
    </row>
    <row r="11" spans="2:23" s="25" customFormat="1" ht="25.5" customHeight="1" x14ac:dyDescent="0.15">
      <c r="B11" s="697"/>
      <c r="C11" s="714" t="s">
        <v>248</v>
      </c>
      <c r="D11" s="716"/>
      <c r="E11" s="180"/>
      <c r="F11" s="703"/>
      <c r="G11" s="704"/>
      <c r="H11" s="704"/>
      <c r="I11" s="704"/>
      <c r="J11" s="704"/>
      <c r="K11" s="704"/>
      <c r="L11" s="705"/>
      <c r="M11" s="697"/>
      <c r="N11" s="714" t="s">
        <v>248</v>
      </c>
      <c r="O11" s="716"/>
      <c r="P11" s="180"/>
      <c r="Q11" s="703"/>
      <c r="R11" s="704"/>
      <c r="S11" s="704"/>
      <c r="T11" s="704"/>
      <c r="U11" s="704"/>
      <c r="V11" s="704"/>
      <c r="W11" s="705"/>
    </row>
    <row r="12" spans="2:23" s="25" customFormat="1" ht="25.5" customHeight="1" x14ac:dyDescent="0.15">
      <c r="B12" s="698"/>
      <c r="C12" s="673" t="s">
        <v>249</v>
      </c>
      <c r="D12" s="673"/>
      <c r="E12" s="180" t="s">
        <v>587</v>
      </c>
      <c r="F12" s="706"/>
      <c r="G12" s="707"/>
      <c r="H12" s="707"/>
      <c r="I12" s="707"/>
      <c r="J12" s="707"/>
      <c r="K12" s="707"/>
      <c r="L12" s="708"/>
      <c r="M12" s="698"/>
      <c r="N12" s="673" t="s">
        <v>249</v>
      </c>
      <c r="O12" s="673"/>
      <c r="P12" s="180" t="s">
        <v>587</v>
      </c>
      <c r="Q12" s="703"/>
      <c r="R12" s="704"/>
      <c r="S12" s="704"/>
      <c r="T12" s="704"/>
      <c r="U12" s="704"/>
      <c r="V12" s="704"/>
      <c r="W12" s="705"/>
    </row>
    <row r="13" spans="2:23" s="25" customFormat="1" ht="25.5" customHeight="1" x14ac:dyDescent="0.15">
      <c r="B13" s="680" t="s">
        <v>291</v>
      </c>
      <c r="C13" s="680"/>
      <c r="D13" s="680"/>
      <c r="E13" s="693" t="s">
        <v>1126</v>
      </c>
      <c r="F13" s="694"/>
      <c r="G13" s="695"/>
      <c r="H13" s="680" t="s">
        <v>292</v>
      </c>
      <c r="I13" s="680"/>
      <c r="J13" s="681" t="s">
        <v>920</v>
      </c>
      <c r="K13" s="681"/>
      <c r="L13" s="681"/>
      <c r="M13" s="680" t="s">
        <v>291</v>
      </c>
      <c r="N13" s="680"/>
      <c r="O13" s="680"/>
      <c r="P13" s="693" t="s">
        <v>1123</v>
      </c>
      <c r="Q13" s="694"/>
      <c r="R13" s="695"/>
      <c r="S13" s="680" t="s">
        <v>292</v>
      </c>
      <c r="T13" s="680"/>
      <c r="U13" s="681" t="s">
        <v>920</v>
      </c>
      <c r="V13" s="681"/>
      <c r="W13" s="681"/>
    </row>
    <row r="14" spans="2:23" s="25" customFormat="1" ht="25.5" customHeight="1" x14ac:dyDescent="0.15">
      <c r="B14" s="682" t="s">
        <v>293</v>
      </c>
      <c r="C14" s="682"/>
      <c r="D14" s="682"/>
      <c r="E14" s="683" t="s">
        <v>695</v>
      </c>
      <c r="F14" s="683"/>
      <c r="G14" s="683"/>
      <c r="H14" s="684" t="s">
        <v>294</v>
      </c>
      <c r="I14" s="685"/>
      <c r="J14" s="709"/>
      <c r="K14" s="710"/>
      <c r="L14" s="711"/>
      <c r="M14" s="684" t="s">
        <v>293</v>
      </c>
      <c r="N14" s="685"/>
      <c r="O14" s="689"/>
      <c r="P14" s="683" t="s">
        <v>695</v>
      </c>
      <c r="Q14" s="683"/>
      <c r="R14" s="683"/>
      <c r="S14" s="691" t="s">
        <v>294</v>
      </c>
      <c r="T14" s="692"/>
      <c r="U14" s="686"/>
      <c r="V14" s="687"/>
      <c r="W14" s="688"/>
    </row>
    <row r="15" spans="2:23" s="25" customFormat="1" ht="39.75" customHeight="1" x14ac:dyDescent="0.15">
      <c r="B15" s="673" t="s">
        <v>295</v>
      </c>
      <c r="C15" s="673"/>
      <c r="D15" s="673"/>
      <c r="E15" s="674" t="s">
        <v>1127</v>
      </c>
      <c r="F15" s="675"/>
      <c r="G15" s="675"/>
      <c r="H15" s="675"/>
      <c r="I15" s="675"/>
      <c r="J15" s="675"/>
      <c r="K15" s="675"/>
      <c r="L15" s="676"/>
      <c r="M15" s="673" t="s">
        <v>295</v>
      </c>
      <c r="N15" s="673"/>
      <c r="O15" s="673"/>
      <c r="P15" s="674" t="s">
        <v>1128</v>
      </c>
      <c r="Q15" s="675"/>
      <c r="R15" s="675"/>
      <c r="S15" s="675"/>
      <c r="T15" s="675"/>
      <c r="U15" s="675"/>
      <c r="V15" s="675"/>
      <c r="W15" s="676"/>
    </row>
    <row r="16" spans="2:23" s="25" customFormat="1" ht="25.5" customHeight="1" x14ac:dyDescent="0.15">
      <c r="B16" s="699" t="s">
        <v>285</v>
      </c>
      <c r="C16" s="699" t="s">
        <v>286</v>
      </c>
      <c r="D16" s="699"/>
      <c r="E16" s="236"/>
      <c r="F16" s="700"/>
      <c r="G16" s="701"/>
      <c r="H16" s="701"/>
      <c r="I16" s="701"/>
      <c r="J16" s="701"/>
      <c r="K16" s="701"/>
      <c r="L16" s="702"/>
      <c r="M16" s="699" t="s">
        <v>285</v>
      </c>
      <c r="N16" s="699" t="s">
        <v>286</v>
      </c>
      <c r="O16" s="699"/>
      <c r="P16" s="236"/>
      <c r="Q16" s="703"/>
      <c r="R16" s="704"/>
      <c r="S16" s="704"/>
      <c r="T16" s="704"/>
      <c r="U16" s="704"/>
      <c r="V16" s="704"/>
      <c r="W16" s="705"/>
    </row>
    <row r="17" spans="2:24" s="25" customFormat="1" ht="25.5" customHeight="1" x14ac:dyDescent="0.15">
      <c r="B17" s="699"/>
      <c r="C17" s="699" t="s">
        <v>287</v>
      </c>
      <c r="D17" s="699"/>
      <c r="E17" s="237"/>
      <c r="F17" s="703"/>
      <c r="G17" s="704"/>
      <c r="H17" s="704"/>
      <c r="I17" s="704"/>
      <c r="J17" s="704"/>
      <c r="K17" s="704"/>
      <c r="L17" s="705"/>
      <c r="M17" s="699"/>
      <c r="N17" s="699" t="s">
        <v>287</v>
      </c>
      <c r="O17" s="699"/>
      <c r="P17" s="237"/>
      <c r="Q17" s="703"/>
      <c r="R17" s="704"/>
      <c r="S17" s="704"/>
      <c r="T17" s="704"/>
      <c r="U17" s="704"/>
      <c r="V17" s="704"/>
      <c r="W17" s="705"/>
    </row>
    <row r="18" spans="2:24" s="25" customFormat="1" ht="25.5" customHeight="1" x14ac:dyDescent="0.15">
      <c r="B18" s="699" t="s">
        <v>288</v>
      </c>
      <c r="C18" s="699" t="s">
        <v>236</v>
      </c>
      <c r="D18" s="699"/>
      <c r="E18" s="237"/>
      <c r="F18" s="703"/>
      <c r="G18" s="704"/>
      <c r="H18" s="704"/>
      <c r="I18" s="704"/>
      <c r="J18" s="704"/>
      <c r="K18" s="704"/>
      <c r="L18" s="705"/>
      <c r="M18" s="699" t="s">
        <v>288</v>
      </c>
      <c r="N18" s="699" t="s">
        <v>236</v>
      </c>
      <c r="O18" s="699"/>
      <c r="P18" s="237"/>
      <c r="Q18" s="703"/>
      <c r="R18" s="704"/>
      <c r="S18" s="704"/>
      <c r="T18" s="704"/>
      <c r="U18" s="704"/>
      <c r="V18" s="704"/>
      <c r="W18" s="705"/>
    </row>
    <row r="19" spans="2:24" s="25" customFormat="1" ht="25.5" customHeight="1" x14ac:dyDescent="0.15">
      <c r="B19" s="699"/>
      <c r="C19" s="699" t="s">
        <v>237</v>
      </c>
      <c r="D19" s="699"/>
      <c r="E19" s="236"/>
      <c r="F19" s="703"/>
      <c r="G19" s="704"/>
      <c r="H19" s="704"/>
      <c r="I19" s="704"/>
      <c r="J19" s="704"/>
      <c r="K19" s="704"/>
      <c r="L19" s="705"/>
      <c r="M19" s="699"/>
      <c r="N19" s="699" t="s">
        <v>237</v>
      </c>
      <c r="O19" s="699"/>
      <c r="P19" s="236"/>
      <c r="Q19" s="703"/>
      <c r="R19" s="704"/>
      <c r="S19" s="704"/>
      <c r="T19" s="704"/>
      <c r="U19" s="704"/>
      <c r="V19" s="704"/>
      <c r="W19" s="705"/>
    </row>
    <row r="20" spans="2:24" s="25" customFormat="1" ht="25.5" customHeight="1" x14ac:dyDescent="0.15">
      <c r="B20" s="673" t="s">
        <v>239</v>
      </c>
      <c r="C20" s="673"/>
      <c r="D20" s="673"/>
      <c r="E20" s="236"/>
      <c r="F20" s="703"/>
      <c r="G20" s="704"/>
      <c r="H20" s="704"/>
      <c r="I20" s="704"/>
      <c r="J20" s="704"/>
      <c r="K20" s="704"/>
      <c r="L20" s="705"/>
      <c r="M20" s="673" t="s">
        <v>239</v>
      </c>
      <c r="N20" s="673"/>
      <c r="O20" s="673"/>
      <c r="P20" s="236"/>
      <c r="Q20" s="703"/>
      <c r="R20" s="704"/>
      <c r="S20" s="704"/>
      <c r="T20" s="704"/>
      <c r="U20" s="704"/>
      <c r="V20" s="704"/>
      <c r="W20" s="705"/>
    </row>
    <row r="21" spans="2:24" s="25" customFormat="1" ht="25.5" customHeight="1" x14ac:dyDescent="0.15">
      <c r="B21" s="696" t="s">
        <v>289</v>
      </c>
      <c r="C21" s="673" t="s">
        <v>290</v>
      </c>
      <c r="D21" s="673"/>
      <c r="E21" s="237"/>
      <c r="F21" s="703"/>
      <c r="G21" s="704"/>
      <c r="H21" s="704"/>
      <c r="I21" s="704"/>
      <c r="J21" s="704"/>
      <c r="K21" s="704"/>
      <c r="L21" s="705"/>
      <c r="M21" s="696" t="s">
        <v>289</v>
      </c>
      <c r="N21" s="673" t="s">
        <v>290</v>
      </c>
      <c r="O21" s="673"/>
      <c r="P21" s="237"/>
      <c r="Q21" s="703"/>
      <c r="R21" s="704"/>
      <c r="S21" s="704"/>
      <c r="T21" s="704"/>
      <c r="U21" s="704"/>
      <c r="V21" s="704"/>
      <c r="W21" s="705"/>
    </row>
    <row r="22" spans="2:24" s="25" customFormat="1" ht="25.5" customHeight="1" x14ac:dyDescent="0.15">
      <c r="B22" s="697"/>
      <c r="C22" s="673" t="s">
        <v>248</v>
      </c>
      <c r="D22" s="673"/>
      <c r="E22" s="180"/>
      <c r="F22" s="703"/>
      <c r="G22" s="704"/>
      <c r="H22" s="704"/>
      <c r="I22" s="704"/>
      <c r="J22" s="704"/>
      <c r="K22" s="704"/>
      <c r="L22" s="705"/>
      <c r="M22" s="697"/>
      <c r="N22" s="673" t="s">
        <v>248</v>
      </c>
      <c r="O22" s="673"/>
      <c r="P22" s="180"/>
      <c r="Q22" s="703"/>
      <c r="R22" s="704"/>
      <c r="S22" s="704"/>
      <c r="T22" s="704"/>
      <c r="U22" s="704"/>
      <c r="V22" s="704"/>
      <c r="W22" s="705"/>
    </row>
    <row r="23" spans="2:24" s="25" customFormat="1" ht="25.5" customHeight="1" x14ac:dyDescent="0.15">
      <c r="B23" s="698"/>
      <c r="C23" s="673" t="s">
        <v>249</v>
      </c>
      <c r="D23" s="673"/>
      <c r="E23" s="180"/>
      <c r="F23" s="706"/>
      <c r="G23" s="707"/>
      <c r="H23" s="707"/>
      <c r="I23" s="707"/>
      <c r="J23" s="707"/>
      <c r="K23" s="707"/>
      <c r="L23" s="708"/>
      <c r="M23" s="698"/>
      <c r="N23" s="673" t="s">
        <v>249</v>
      </c>
      <c r="O23" s="673"/>
      <c r="P23" s="180"/>
      <c r="Q23" s="703"/>
      <c r="R23" s="704"/>
      <c r="S23" s="704"/>
      <c r="T23" s="704"/>
      <c r="U23" s="704"/>
      <c r="V23" s="704"/>
      <c r="W23" s="705"/>
    </row>
    <row r="24" spans="2:24" s="25" customFormat="1" ht="25.5" customHeight="1" x14ac:dyDescent="0.15">
      <c r="B24" s="680" t="s">
        <v>291</v>
      </c>
      <c r="C24" s="680"/>
      <c r="D24" s="680"/>
      <c r="E24" s="693"/>
      <c r="F24" s="694"/>
      <c r="G24" s="695"/>
      <c r="H24" s="680" t="s">
        <v>292</v>
      </c>
      <c r="I24" s="680"/>
      <c r="J24" s="693"/>
      <c r="K24" s="694"/>
      <c r="L24" s="695"/>
      <c r="M24" s="680" t="s">
        <v>291</v>
      </c>
      <c r="N24" s="680"/>
      <c r="O24" s="680"/>
      <c r="P24" s="693"/>
      <c r="Q24" s="694"/>
      <c r="R24" s="695"/>
      <c r="S24" s="680" t="s">
        <v>292</v>
      </c>
      <c r="T24" s="680"/>
      <c r="U24" s="681"/>
      <c r="V24" s="681"/>
      <c r="W24" s="681"/>
    </row>
    <row r="25" spans="2:24" s="25" customFormat="1" ht="25.5" customHeight="1" x14ac:dyDescent="0.15">
      <c r="B25" s="682" t="s">
        <v>293</v>
      </c>
      <c r="C25" s="682"/>
      <c r="D25" s="682"/>
      <c r="E25" s="683"/>
      <c r="F25" s="683"/>
      <c r="G25" s="683"/>
      <c r="H25" s="684" t="s">
        <v>294</v>
      </c>
      <c r="I25" s="685"/>
      <c r="J25" s="686"/>
      <c r="K25" s="687"/>
      <c r="L25" s="688"/>
      <c r="M25" s="684" t="s">
        <v>293</v>
      </c>
      <c r="N25" s="685"/>
      <c r="O25" s="689"/>
      <c r="P25" s="690"/>
      <c r="Q25" s="683"/>
      <c r="R25" s="683"/>
      <c r="S25" s="691" t="s">
        <v>294</v>
      </c>
      <c r="T25" s="692"/>
      <c r="U25" s="686"/>
      <c r="V25" s="687"/>
      <c r="W25" s="688"/>
    </row>
    <row r="26" spans="2:24" s="25" customFormat="1" ht="39.75" customHeight="1" x14ac:dyDescent="0.15">
      <c r="B26" s="673" t="s">
        <v>295</v>
      </c>
      <c r="C26" s="673"/>
      <c r="D26" s="673"/>
      <c r="E26" s="674"/>
      <c r="F26" s="675"/>
      <c r="G26" s="675"/>
      <c r="H26" s="675"/>
      <c r="I26" s="675"/>
      <c r="J26" s="675"/>
      <c r="K26" s="675"/>
      <c r="L26" s="676"/>
      <c r="M26" s="673" t="s">
        <v>295</v>
      </c>
      <c r="N26" s="673"/>
      <c r="O26" s="673"/>
      <c r="P26" s="674"/>
      <c r="Q26" s="675"/>
      <c r="R26" s="675"/>
      <c r="S26" s="675"/>
      <c r="T26" s="675"/>
      <c r="U26" s="675"/>
      <c r="V26" s="675"/>
      <c r="W26" s="676"/>
    </row>
    <row r="27" spans="2:24" s="25" customFormat="1" ht="15" customHeight="1" x14ac:dyDescent="0.15">
      <c r="B27" s="169"/>
      <c r="C27" s="677" t="s">
        <v>296</v>
      </c>
      <c r="D27" s="678"/>
      <c r="E27" s="678"/>
      <c r="F27" s="678"/>
      <c r="G27" s="678"/>
      <c r="H27" s="678"/>
      <c r="I27" s="678"/>
      <c r="J27" s="678"/>
      <c r="K27" s="678"/>
      <c r="L27" s="678"/>
      <c r="M27" s="170"/>
      <c r="N27" s="170" t="s">
        <v>297</v>
      </c>
      <c r="O27" s="170"/>
      <c r="P27" s="170"/>
      <c r="Q27" s="170"/>
      <c r="R27" s="170"/>
      <c r="S27" s="170"/>
      <c r="T27" s="170"/>
      <c r="U27" s="170"/>
      <c r="V27" s="170"/>
      <c r="W27" s="170"/>
    </row>
    <row r="28" spans="2:24" s="25" customFormat="1" ht="15" customHeight="1" x14ac:dyDescent="0.15">
      <c r="B28" s="169"/>
      <c r="C28" s="679"/>
      <c r="D28" s="679"/>
      <c r="E28" s="679"/>
      <c r="F28" s="679"/>
      <c r="G28" s="679"/>
      <c r="H28" s="679"/>
      <c r="I28" s="679"/>
      <c r="J28" s="679"/>
      <c r="K28" s="679"/>
      <c r="L28" s="679"/>
      <c r="M28" s="170"/>
      <c r="N28" s="170" t="s">
        <v>298</v>
      </c>
      <c r="O28" s="170"/>
      <c r="P28" s="170"/>
      <c r="Q28" s="170"/>
      <c r="R28" s="170"/>
      <c r="S28" s="170"/>
      <c r="T28" s="170"/>
      <c r="U28" s="170"/>
      <c r="V28" s="170"/>
      <c r="W28" s="170"/>
    </row>
    <row r="29" spans="2:24" ht="15" customHeight="1" x14ac:dyDescent="0.15">
      <c r="C29" s="85" t="s">
        <v>299</v>
      </c>
      <c r="D29" s="3"/>
      <c r="E29" s="3"/>
      <c r="F29" s="3"/>
      <c r="G29" s="3"/>
      <c r="H29" s="3"/>
      <c r="I29" s="3"/>
      <c r="J29" s="3"/>
      <c r="K29" s="3"/>
      <c r="L29" s="3"/>
      <c r="M29" s="3"/>
      <c r="N29" s="27" t="s">
        <v>300</v>
      </c>
      <c r="O29" s="3"/>
      <c r="P29" s="3"/>
      <c r="Q29" s="3"/>
      <c r="R29" s="3"/>
      <c r="S29" s="3"/>
      <c r="T29" s="3"/>
      <c r="U29" s="3"/>
      <c r="V29" s="3"/>
      <c r="W29" s="3"/>
      <c r="X29" s="25"/>
    </row>
    <row r="30" spans="2:24" ht="15" customHeight="1" x14ac:dyDescent="0.15">
      <c r="C30" s="85" t="s">
        <v>301</v>
      </c>
      <c r="D30" s="3"/>
      <c r="E30" s="3"/>
      <c r="F30" s="3"/>
      <c r="G30" s="3"/>
      <c r="H30" s="3"/>
      <c r="I30" s="3"/>
      <c r="J30" s="3"/>
      <c r="K30" s="3"/>
      <c r="L30" s="3"/>
      <c r="M30" s="3"/>
      <c r="N30" s="27" t="s">
        <v>302</v>
      </c>
      <c r="O30" s="3"/>
      <c r="P30" s="3"/>
      <c r="Q30" s="3"/>
      <c r="R30" s="3"/>
      <c r="S30" s="3"/>
      <c r="T30" s="3"/>
      <c r="U30" s="3"/>
      <c r="V30" s="3"/>
      <c r="W30" s="3"/>
      <c r="X30" s="25"/>
    </row>
    <row r="31" spans="2:24" ht="15.6" customHeight="1" x14ac:dyDescent="0.15">
      <c r="C31" s="24"/>
      <c r="N31" s="24"/>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1"/>
  <dataValidations count="1">
    <dataValidation allowBlank="1" showInputMessage="1" showErrorMessage="1" prompt="覆工スパン毎に連番を記入。_x000a_数値で入力する。" sqref="E6 E17 P17 P6" xr:uid="{7263AD78-F1CB-4A2D-9914-11EF78F76D75}"/>
  </dataValidations>
  <printOptions horizontalCentered="1" verticalCentered="1"/>
  <pageMargins left="0.23622047244094491" right="0.23622047244094491" top="0.74803149606299213" bottom="0.74803149606299213" header="0.31496062992125984" footer="0.31496062992125984"/>
  <pageSetup paperSize="9" scale="67" fitToWidth="0"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8CC532B-14C8-4241-9804-11FCD2156FBF}">
          <x14:formula1>
            <xm:f>'(参考)リスト'!$C$16:$C$47</xm:f>
          </x14:formula1>
          <xm:sqref>E19 E8 P19 P8</xm:sqref>
        </x14:dataValidation>
        <x14:dataValidation type="list" allowBlank="1" showInputMessage="1" showErrorMessage="1" xr:uid="{6F2BB848-DC47-4E4B-AA94-DC90873369AE}">
          <x14:formula1>
            <xm:f>'(参考)リスト'!$B$16:$B$21</xm:f>
          </x14:formula1>
          <xm:sqref>E7 E18 P7 P18</xm:sqref>
        </x14:dataValidation>
        <x14:dataValidation type="list" allowBlank="1" showInputMessage="1" showErrorMessage="1" xr:uid="{6BF3D60C-78A7-4EE9-A44A-B26831C967C4}">
          <x14:formula1>
            <xm:f>'(参考)リスト'!$E$16:$E$27</xm:f>
          </x14:formula1>
          <xm:sqref>P20 E20 E9 P9</xm:sqref>
        </x14:dataValidation>
        <x14:dataValidation type="list" allowBlank="1" showInputMessage="1" showErrorMessage="1" xr:uid="{A034D1F2-810B-4646-887D-4B5DE484DF20}">
          <x14:formula1>
            <xm:f>'(参考)リスト'!$D$16:$D$18</xm:f>
          </x14:formula1>
          <xm:sqref>P21 E21 E10 P10</xm:sqref>
        </x14:dataValidation>
        <x14:dataValidation type="list" allowBlank="1" showInputMessage="1" showErrorMessage="1" xr:uid="{DFE49E94-9424-4F8E-9E90-697D4907052D}">
          <x14:formula1>
            <xm:f>'(参考)リスト'!$F$16:$F$21</xm:f>
          </x14:formula1>
          <xm:sqref>P22:P23 E22:E23 E11:E12 P11:P12</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B1:Z59"/>
  <sheetViews>
    <sheetView showGridLines="0" showZeros="0" view="pageBreakPreview" zoomScaleNormal="70" zoomScaleSheetLayoutView="100" workbookViewId="0"/>
  </sheetViews>
  <sheetFormatPr defaultColWidth="7.625" defaultRowHeight="27.95" customHeight="1" x14ac:dyDescent="0.15"/>
  <cols>
    <col min="1" max="1" width="7" style="22" customWidth="1"/>
    <col min="2" max="2" width="7.375" style="22" customWidth="1"/>
    <col min="3" max="3" width="5.875" style="22" customWidth="1"/>
    <col min="4" max="6" width="6.875" style="22" customWidth="1"/>
    <col min="7" max="8" width="5.875" style="22" customWidth="1"/>
    <col min="9" max="9" width="8.875" style="22" customWidth="1"/>
    <col min="10" max="10" width="7.375" style="22" customWidth="1"/>
    <col min="11" max="11" width="5.875" style="22" customWidth="1"/>
    <col min="12" max="14" width="6.75" style="22" customWidth="1"/>
    <col min="15" max="16" width="5.875" style="22" customWidth="1"/>
    <col min="17" max="17" width="8.875" style="22" customWidth="1"/>
    <col min="18" max="18" width="7.375" style="22" customWidth="1"/>
    <col min="19" max="19" width="5.875" style="22" customWidth="1"/>
    <col min="20" max="22" width="6.75" style="22" customWidth="1"/>
    <col min="23" max="24" width="5.875" style="22" customWidth="1"/>
    <col min="25" max="25" width="8.875" style="22" customWidth="1"/>
    <col min="26" max="16384" width="7.625" style="22"/>
  </cols>
  <sheetData>
    <row r="1" spans="2:25" ht="9" customHeight="1" x14ac:dyDescent="0.15"/>
    <row r="2" spans="2:25" ht="18" customHeight="1" x14ac:dyDescent="0.15">
      <c r="B2" s="167" t="s">
        <v>303</v>
      </c>
      <c r="C2" s="168"/>
      <c r="D2" s="168"/>
      <c r="E2" s="168"/>
      <c r="F2" s="168"/>
      <c r="G2" s="168"/>
      <c r="H2" s="168"/>
      <c r="I2" s="168"/>
      <c r="J2" s="168"/>
      <c r="K2" s="168"/>
      <c r="L2" s="168"/>
      <c r="M2" s="168"/>
      <c r="N2" s="168"/>
      <c r="O2" s="168"/>
      <c r="P2" s="168"/>
      <c r="Q2" s="168"/>
    </row>
    <row r="3" spans="2:25" ht="25.15" customHeight="1" x14ac:dyDescent="0.15">
      <c r="B3" s="762" t="s">
        <v>280</v>
      </c>
      <c r="C3" s="762"/>
      <c r="D3" s="762"/>
      <c r="E3" s="763" t="str">
        <f>+'様式A-1'!$D$3</f>
        <v>ハシラノズイドウ</v>
      </c>
      <c r="F3" s="763"/>
      <c r="G3" s="763"/>
      <c r="H3" s="763"/>
      <c r="I3" s="756" t="s">
        <v>281</v>
      </c>
      <c r="J3" s="757"/>
      <c r="K3" s="758"/>
      <c r="L3" s="693" t="str">
        <f>+'様式A-1'!$J$3</f>
        <v>主要地方道岩国玖珂線</v>
      </c>
      <c r="M3" s="694"/>
      <c r="N3" s="695"/>
      <c r="O3" s="777" t="s">
        <v>282</v>
      </c>
      <c r="P3" s="778"/>
      <c r="Q3" s="779"/>
      <c r="R3" s="764" t="str">
        <f>+'様式B (1)'!$S$3</f>
        <v>復建調査設計株式会社</v>
      </c>
      <c r="S3" s="765"/>
      <c r="T3" s="766"/>
      <c r="U3" s="783" t="s">
        <v>304</v>
      </c>
      <c r="V3" s="784"/>
      <c r="W3" s="787">
        <f>+'様式B (1)'!$P$2</f>
        <v>45867</v>
      </c>
      <c r="X3" s="788"/>
      <c r="Y3" s="789"/>
    </row>
    <row r="4" spans="2:25" ht="25.15" customHeight="1" x14ac:dyDescent="0.15">
      <c r="B4" s="767" t="s">
        <v>283</v>
      </c>
      <c r="C4" s="767"/>
      <c r="D4" s="767"/>
      <c r="E4" s="768" t="str">
        <f>+'様式A-1'!$D$4</f>
        <v>柱野隧道</v>
      </c>
      <c r="F4" s="768"/>
      <c r="G4" s="768"/>
      <c r="H4" s="768"/>
      <c r="I4" s="756" t="s">
        <v>284</v>
      </c>
      <c r="J4" s="757"/>
      <c r="K4" s="758"/>
      <c r="L4" s="769" t="str">
        <f>+'様式A-1'!$R$3</f>
        <v>山口県岩国土木建築事務所</v>
      </c>
      <c r="M4" s="770"/>
      <c r="N4" s="771"/>
      <c r="O4" s="780"/>
      <c r="P4" s="781"/>
      <c r="Q4" s="782"/>
      <c r="R4" s="772" t="str">
        <f>+'様式B (1)'!$S$4</f>
        <v>小笠原洋</v>
      </c>
      <c r="S4" s="773"/>
      <c r="T4" s="774"/>
      <c r="U4" s="785"/>
      <c r="V4" s="786"/>
      <c r="W4" s="790"/>
      <c r="X4" s="791"/>
      <c r="Y4" s="792"/>
    </row>
    <row r="5" spans="2:25" ht="15" customHeight="1" x14ac:dyDescent="0.15">
      <c r="B5" s="756" t="s">
        <v>305</v>
      </c>
      <c r="C5" s="757"/>
      <c r="D5" s="758"/>
      <c r="E5" s="171" t="s">
        <v>1130</v>
      </c>
      <c r="F5" s="756" t="s">
        <v>306</v>
      </c>
      <c r="G5" s="757"/>
      <c r="H5" s="758"/>
      <c r="I5" s="172">
        <v>1</v>
      </c>
      <c r="J5" s="756" t="s">
        <v>305</v>
      </c>
      <c r="K5" s="757"/>
      <c r="L5" s="758"/>
      <c r="M5" s="171" t="s">
        <v>672</v>
      </c>
      <c r="N5" s="756" t="s">
        <v>306</v>
      </c>
      <c r="O5" s="757"/>
      <c r="P5" s="758"/>
      <c r="Q5" s="172">
        <v>1</v>
      </c>
      <c r="R5" s="756" t="s">
        <v>305</v>
      </c>
      <c r="S5" s="757"/>
      <c r="T5" s="758"/>
      <c r="U5" s="171" t="s">
        <v>672</v>
      </c>
      <c r="V5" s="756" t="s">
        <v>306</v>
      </c>
      <c r="W5" s="757"/>
      <c r="X5" s="758"/>
      <c r="Y5" s="172">
        <v>2</v>
      </c>
    </row>
    <row r="6" spans="2:25" ht="15" customHeight="1" x14ac:dyDescent="0.15">
      <c r="B6" s="756" t="s">
        <v>307</v>
      </c>
      <c r="C6" s="757"/>
      <c r="D6" s="180" t="s">
        <v>505</v>
      </c>
      <c r="E6" s="759" t="s">
        <v>476</v>
      </c>
      <c r="F6" s="760"/>
      <c r="G6" s="760"/>
      <c r="H6" s="760"/>
      <c r="I6" s="761"/>
      <c r="J6" s="756" t="s">
        <v>307</v>
      </c>
      <c r="K6" s="758"/>
      <c r="L6" s="180" t="s">
        <v>505</v>
      </c>
      <c r="M6" s="759" t="s">
        <v>518</v>
      </c>
      <c r="N6" s="760"/>
      <c r="O6" s="760"/>
      <c r="P6" s="760"/>
      <c r="Q6" s="761"/>
      <c r="R6" s="756" t="s">
        <v>307</v>
      </c>
      <c r="S6" s="757"/>
      <c r="T6" s="180" t="s">
        <v>505</v>
      </c>
      <c r="U6" s="759" t="s">
        <v>476</v>
      </c>
      <c r="V6" s="760"/>
      <c r="W6" s="760"/>
      <c r="X6" s="760"/>
      <c r="Y6" s="761"/>
    </row>
    <row r="7" spans="2:25" ht="15" customHeight="1" x14ac:dyDescent="0.15">
      <c r="B7" s="756" t="s">
        <v>308</v>
      </c>
      <c r="C7" s="758"/>
      <c r="D7" s="693" t="s">
        <v>493</v>
      </c>
      <c r="E7" s="695"/>
      <c r="F7" s="756" t="s">
        <v>309</v>
      </c>
      <c r="G7" s="758"/>
      <c r="H7" s="267" t="s">
        <v>499</v>
      </c>
      <c r="I7" s="267"/>
      <c r="J7" s="756" t="s">
        <v>308</v>
      </c>
      <c r="K7" s="758"/>
      <c r="L7" s="693" t="s">
        <v>498</v>
      </c>
      <c r="M7" s="695"/>
      <c r="N7" s="756" t="s">
        <v>309</v>
      </c>
      <c r="O7" s="758"/>
      <c r="P7" s="341" t="s">
        <v>499</v>
      </c>
      <c r="Q7" s="320"/>
      <c r="R7" s="756" t="s">
        <v>308</v>
      </c>
      <c r="S7" s="758"/>
      <c r="T7" s="693" t="s">
        <v>493</v>
      </c>
      <c r="U7" s="695"/>
      <c r="V7" s="756" t="s">
        <v>309</v>
      </c>
      <c r="W7" s="758"/>
      <c r="X7" s="267" t="s">
        <v>499</v>
      </c>
      <c r="Y7" s="267"/>
    </row>
    <row r="8" spans="2:25" ht="15" customHeight="1" x14ac:dyDescent="0.15">
      <c r="B8" s="775" t="s">
        <v>310</v>
      </c>
      <c r="C8" s="775"/>
      <c r="D8" s="180" t="s">
        <v>599</v>
      </c>
      <c r="E8" s="204" t="s">
        <v>311</v>
      </c>
      <c r="F8" s="776" t="s">
        <v>1131</v>
      </c>
      <c r="G8" s="776"/>
      <c r="H8" s="776"/>
      <c r="I8" s="776"/>
      <c r="J8" s="756" t="s">
        <v>310</v>
      </c>
      <c r="K8" s="758"/>
      <c r="L8" s="180" t="s">
        <v>599</v>
      </c>
      <c r="M8" s="204" t="s">
        <v>311</v>
      </c>
      <c r="N8" s="759" t="s">
        <v>673</v>
      </c>
      <c r="O8" s="760"/>
      <c r="P8" s="760"/>
      <c r="Q8" s="761"/>
      <c r="R8" s="775" t="s">
        <v>310</v>
      </c>
      <c r="S8" s="775"/>
      <c r="T8" s="180" t="s">
        <v>599</v>
      </c>
      <c r="U8" s="204" t="s">
        <v>311</v>
      </c>
      <c r="V8" s="776" t="s">
        <v>1131</v>
      </c>
      <c r="W8" s="776"/>
      <c r="X8" s="776"/>
      <c r="Y8" s="776"/>
    </row>
    <row r="9" spans="2:25" s="25" customFormat="1" ht="14.1" customHeight="1" x14ac:dyDescent="0.15">
      <c r="B9" s="744"/>
      <c r="C9" s="744"/>
      <c r="D9" s="744"/>
      <c r="E9" s="744"/>
      <c r="F9" s="744"/>
      <c r="G9" s="744"/>
      <c r="H9" s="744"/>
      <c r="I9" s="744"/>
      <c r="J9" s="746"/>
      <c r="K9" s="746"/>
      <c r="L9" s="746"/>
      <c r="M9" s="746"/>
      <c r="N9" s="746"/>
      <c r="O9" s="746"/>
      <c r="P9" s="746"/>
      <c r="Q9" s="746"/>
      <c r="R9" s="747"/>
      <c r="S9" s="747"/>
      <c r="T9" s="747"/>
      <c r="U9" s="747"/>
      <c r="V9" s="747"/>
      <c r="W9" s="747"/>
      <c r="X9" s="747"/>
      <c r="Y9" s="748"/>
    </row>
    <row r="10" spans="2:25" s="25" customFormat="1" ht="14.1" customHeight="1" x14ac:dyDescent="0.15">
      <c r="B10" s="745"/>
      <c r="C10" s="745"/>
      <c r="D10" s="745"/>
      <c r="E10" s="745"/>
      <c r="F10" s="745"/>
      <c r="G10" s="745"/>
      <c r="H10" s="745"/>
      <c r="I10" s="745"/>
      <c r="J10" s="746"/>
      <c r="K10" s="746"/>
      <c r="L10" s="746"/>
      <c r="M10" s="746"/>
      <c r="N10" s="746"/>
      <c r="O10" s="746"/>
      <c r="P10" s="746"/>
      <c r="Q10" s="746"/>
      <c r="R10" s="747"/>
      <c r="S10" s="747"/>
      <c r="T10" s="747"/>
      <c r="U10" s="747"/>
      <c r="V10" s="747"/>
      <c r="W10" s="747"/>
      <c r="X10" s="747"/>
      <c r="Y10" s="748"/>
    </row>
    <row r="11" spans="2:25" s="25" customFormat="1" ht="14.1" customHeight="1" x14ac:dyDescent="0.15">
      <c r="B11" s="745"/>
      <c r="C11" s="745"/>
      <c r="D11" s="745"/>
      <c r="E11" s="745"/>
      <c r="F11" s="745"/>
      <c r="G11" s="745"/>
      <c r="H11" s="745"/>
      <c r="I11" s="745"/>
      <c r="J11" s="746"/>
      <c r="K11" s="746"/>
      <c r="L11" s="746"/>
      <c r="M11" s="746"/>
      <c r="N11" s="746"/>
      <c r="O11" s="746"/>
      <c r="P11" s="746"/>
      <c r="Q11" s="746"/>
      <c r="R11" s="747"/>
      <c r="S11" s="747"/>
      <c r="T11" s="747"/>
      <c r="U11" s="747"/>
      <c r="V11" s="747"/>
      <c r="W11" s="747"/>
      <c r="X11" s="747"/>
      <c r="Y11" s="748"/>
    </row>
    <row r="12" spans="2:25" s="25" customFormat="1" ht="14.1" customHeight="1" x14ac:dyDescent="0.15">
      <c r="B12" s="745"/>
      <c r="C12" s="745"/>
      <c r="D12" s="745"/>
      <c r="E12" s="745"/>
      <c r="F12" s="745"/>
      <c r="G12" s="745"/>
      <c r="H12" s="745"/>
      <c r="I12" s="745"/>
      <c r="J12" s="746"/>
      <c r="K12" s="746"/>
      <c r="L12" s="746"/>
      <c r="M12" s="746"/>
      <c r="N12" s="746"/>
      <c r="O12" s="746"/>
      <c r="P12" s="746"/>
      <c r="Q12" s="746"/>
      <c r="R12" s="747"/>
      <c r="S12" s="747"/>
      <c r="T12" s="747"/>
      <c r="U12" s="747"/>
      <c r="V12" s="747"/>
      <c r="W12" s="747"/>
      <c r="X12" s="747"/>
      <c r="Y12" s="748"/>
    </row>
    <row r="13" spans="2:25" s="25" customFormat="1" ht="14.1" customHeight="1" x14ac:dyDescent="0.15">
      <c r="B13" s="745"/>
      <c r="C13" s="745"/>
      <c r="D13" s="745"/>
      <c r="E13" s="745"/>
      <c r="F13" s="745"/>
      <c r="G13" s="745"/>
      <c r="H13" s="745"/>
      <c r="I13" s="745"/>
      <c r="J13" s="746"/>
      <c r="K13" s="746"/>
      <c r="L13" s="746"/>
      <c r="M13" s="746"/>
      <c r="N13" s="746"/>
      <c r="O13" s="746"/>
      <c r="P13" s="746"/>
      <c r="Q13" s="746"/>
      <c r="R13" s="747"/>
      <c r="S13" s="747"/>
      <c r="T13" s="747"/>
      <c r="U13" s="747"/>
      <c r="V13" s="747"/>
      <c r="W13" s="747"/>
      <c r="X13" s="747"/>
      <c r="Y13" s="748"/>
    </row>
    <row r="14" spans="2:25" s="25" customFormat="1" ht="14.1" customHeight="1" x14ac:dyDescent="0.15">
      <c r="B14" s="745"/>
      <c r="C14" s="745"/>
      <c r="D14" s="745"/>
      <c r="E14" s="745"/>
      <c r="F14" s="745"/>
      <c r="G14" s="745"/>
      <c r="H14" s="745"/>
      <c r="I14" s="745"/>
      <c r="J14" s="746"/>
      <c r="K14" s="746"/>
      <c r="L14" s="746"/>
      <c r="M14" s="746"/>
      <c r="N14" s="746"/>
      <c r="O14" s="746"/>
      <c r="P14" s="746"/>
      <c r="Q14" s="746"/>
      <c r="R14" s="747"/>
      <c r="S14" s="747"/>
      <c r="T14" s="747"/>
      <c r="U14" s="747"/>
      <c r="V14" s="747"/>
      <c r="W14" s="747"/>
      <c r="X14" s="747"/>
      <c r="Y14" s="748"/>
    </row>
    <row r="15" spans="2:25" s="25" customFormat="1" ht="14.1" customHeight="1" x14ac:dyDescent="0.15">
      <c r="B15" s="745"/>
      <c r="C15" s="745"/>
      <c r="D15" s="745"/>
      <c r="E15" s="745"/>
      <c r="F15" s="745"/>
      <c r="G15" s="745"/>
      <c r="H15" s="745"/>
      <c r="I15" s="745"/>
      <c r="J15" s="746"/>
      <c r="K15" s="746"/>
      <c r="L15" s="746"/>
      <c r="M15" s="746"/>
      <c r="N15" s="746"/>
      <c r="O15" s="746"/>
      <c r="P15" s="746"/>
      <c r="Q15" s="746"/>
      <c r="R15" s="747"/>
      <c r="S15" s="747"/>
      <c r="T15" s="747"/>
      <c r="U15" s="747"/>
      <c r="V15" s="747"/>
      <c r="W15" s="747"/>
      <c r="X15" s="747"/>
      <c r="Y15" s="748"/>
    </row>
    <row r="16" spans="2:25" s="25" customFormat="1" ht="14.1" customHeight="1" x14ac:dyDescent="0.15">
      <c r="B16" s="745"/>
      <c r="C16" s="745"/>
      <c r="D16" s="745"/>
      <c r="E16" s="745"/>
      <c r="F16" s="745"/>
      <c r="G16" s="745"/>
      <c r="H16" s="745"/>
      <c r="I16" s="745"/>
      <c r="J16" s="746"/>
      <c r="K16" s="746"/>
      <c r="L16" s="746"/>
      <c r="M16" s="746"/>
      <c r="N16" s="746"/>
      <c r="O16" s="746"/>
      <c r="P16" s="746"/>
      <c r="Q16" s="746"/>
      <c r="R16" s="747"/>
      <c r="S16" s="747"/>
      <c r="T16" s="747"/>
      <c r="U16" s="747"/>
      <c r="V16" s="747"/>
      <c r="W16" s="747"/>
      <c r="X16" s="747"/>
      <c r="Y16" s="748"/>
    </row>
    <row r="17" spans="2:25" s="25" customFormat="1" ht="14.1" customHeight="1" x14ac:dyDescent="0.15">
      <c r="B17" s="745"/>
      <c r="C17" s="745"/>
      <c r="D17" s="745"/>
      <c r="E17" s="745"/>
      <c r="F17" s="745"/>
      <c r="G17" s="745"/>
      <c r="H17" s="745"/>
      <c r="I17" s="745"/>
      <c r="J17" s="746"/>
      <c r="K17" s="746"/>
      <c r="L17" s="746"/>
      <c r="M17" s="746"/>
      <c r="N17" s="746"/>
      <c r="O17" s="746"/>
      <c r="P17" s="746"/>
      <c r="Q17" s="746"/>
      <c r="R17" s="747"/>
      <c r="S17" s="747"/>
      <c r="T17" s="747"/>
      <c r="U17" s="747"/>
      <c r="V17" s="747"/>
      <c r="W17" s="747"/>
      <c r="X17" s="747"/>
      <c r="Y17" s="748"/>
    </row>
    <row r="18" spans="2:25" s="25" customFormat="1" ht="14.1" customHeight="1" x14ac:dyDescent="0.15">
      <c r="B18" s="745"/>
      <c r="C18" s="745"/>
      <c r="D18" s="745"/>
      <c r="E18" s="745"/>
      <c r="F18" s="745"/>
      <c r="G18" s="745"/>
      <c r="H18" s="745"/>
      <c r="I18" s="745"/>
      <c r="J18" s="746"/>
      <c r="K18" s="746"/>
      <c r="L18" s="746"/>
      <c r="M18" s="746"/>
      <c r="N18" s="746"/>
      <c r="O18" s="746"/>
      <c r="P18" s="746"/>
      <c r="Q18" s="746"/>
      <c r="R18" s="747"/>
      <c r="S18" s="747"/>
      <c r="T18" s="747"/>
      <c r="U18" s="747"/>
      <c r="V18" s="747"/>
      <c r="W18" s="747"/>
      <c r="X18" s="747"/>
      <c r="Y18" s="748"/>
    </row>
    <row r="19" spans="2:25" s="25" customFormat="1" ht="14.1" customHeight="1" x14ac:dyDescent="0.15">
      <c r="B19" s="745"/>
      <c r="C19" s="745"/>
      <c r="D19" s="745"/>
      <c r="E19" s="745"/>
      <c r="F19" s="745"/>
      <c r="G19" s="745"/>
      <c r="H19" s="745"/>
      <c r="I19" s="745"/>
      <c r="J19" s="746"/>
      <c r="K19" s="746"/>
      <c r="L19" s="746"/>
      <c r="M19" s="746"/>
      <c r="N19" s="746"/>
      <c r="O19" s="746"/>
      <c r="P19" s="746"/>
      <c r="Q19" s="746"/>
      <c r="R19" s="747"/>
      <c r="S19" s="747"/>
      <c r="T19" s="747"/>
      <c r="U19" s="747"/>
      <c r="V19" s="747"/>
      <c r="W19" s="747"/>
      <c r="X19" s="747"/>
      <c r="Y19" s="748"/>
    </row>
    <row r="20" spans="2:25" s="25" customFormat="1" ht="14.1" customHeight="1" x14ac:dyDescent="0.15">
      <c r="B20" s="745"/>
      <c r="C20" s="745"/>
      <c r="D20" s="745"/>
      <c r="E20" s="745"/>
      <c r="F20" s="745"/>
      <c r="G20" s="745"/>
      <c r="H20" s="745"/>
      <c r="I20" s="745"/>
      <c r="J20" s="746"/>
      <c r="K20" s="746"/>
      <c r="L20" s="746"/>
      <c r="M20" s="746"/>
      <c r="N20" s="746"/>
      <c r="O20" s="746"/>
      <c r="P20" s="746"/>
      <c r="Q20" s="746"/>
      <c r="R20" s="747"/>
      <c r="S20" s="747"/>
      <c r="T20" s="747"/>
      <c r="U20" s="747"/>
      <c r="V20" s="747"/>
      <c r="W20" s="747"/>
      <c r="X20" s="747"/>
      <c r="Y20" s="748"/>
    </row>
    <row r="21" spans="2:25" s="25" customFormat="1" ht="14.1" customHeight="1" x14ac:dyDescent="0.15">
      <c r="B21" s="745"/>
      <c r="C21" s="745"/>
      <c r="D21" s="745"/>
      <c r="E21" s="745"/>
      <c r="F21" s="745"/>
      <c r="G21" s="745"/>
      <c r="H21" s="745"/>
      <c r="I21" s="745"/>
      <c r="J21" s="746"/>
      <c r="K21" s="746"/>
      <c r="L21" s="746"/>
      <c r="M21" s="746"/>
      <c r="N21" s="746"/>
      <c r="O21" s="746"/>
      <c r="P21" s="746"/>
      <c r="Q21" s="746"/>
      <c r="R21" s="747"/>
      <c r="S21" s="747"/>
      <c r="T21" s="747"/>
      <c r="U21" s="747"/>
      <c r="V21" s="747"/>
      <c r="W21" s="747"/>
      <c r="X21" s="747"/>
      <c r="Y21" s="748"/>
    </row>
    <row r="22" spans="2:25" ht="15" customHeight="1" x14ac:dyDescent="0.15">
      <c r="B22" s="756" t="s">
        <v>305</v>
      </c>
      <c r="C22" s="757"/>
      <c r="D22" s="758"/>
      <c r="E22" s="171" t="s">
        <v>1132</v>
      </c>
      <c r="F22" s="756" t="s">
        <v>306</v>
      </c>
      <c r="G22" s="757"/>
      <c r="H22" s="758"/>
      <c r="I22" s="172">
        <v>1</v>
      </c>
      <c r="J22" s="756" t="s">
        <v>305</v>
      </c>
      <c r="K22" s="757"/>
      <c r="L22" s="758"/>
      <c r="M22" s="171" t="s">
        <v>1132</v>
      </c>
      <c r="N22" s="756" t="s">
        <v>306</v>
      </c>
      <c r="O22" s="757"/>
      <c r="P22" s="758"/>
      <c r="Q22" s="172">
        <v>2</v>
      </c>
      <c r="R22" s="756" t="s">
        <v>305</v>
      </c>
      <c r="S22" s="757"/>
      <c r="T22" s="758"/>
      <c r="U22" s="171" t="s">
        <v>1133</v>
      </c>
      <c r="V22" s="756" t="s">
        <v>306</v>
      </c>
      <c r="W22" s="757"/>
      <c r="X22" s="758"/>
      <c r="Y22" s="172">
        <v>1</v>
      </c>
    </row>
    <row r="23" spans="2:25" ht="15" customHeight="1" x14ac:dyDescent="0.15">
      <c r="B23" s="756" t="s">
        <v>307</v>
      </c>
      <c r="C23" s="757"/>
      <c r="D23" s="180" t="s">
        <v>505</v>
      </c>
      <c r="E23" s="759" t="s">
        <v>476</v>
      </c>
      <c r="F23" s="760"/>
      <c r="G23" s="760"/>
      <c r="H23" s="760"/>
      <c r="I23" s="761"/>
      <c r="J23" s="756" t="s">
        <v>307</v>
      </c>
      <c r="K23" s="757"/>
      <c r="L23" s="180" t="s">
        <v>505</v>
      </c>
      <c r="M23" s="759" t="s">
        <v>476</v>
      </c>
      <c r="N23" s="760"/>
      <c r="O23" s="760"/>
      <c r="P23" s="760"/>
      <c r="Q23" s="761"/>
      <c r="R23" s="756" t="s">
        <v>307</v>
      </c>
      <c r="S23" s="757"/>
      <c r="T23" s="180" t="s">
        <v>505</v>
      </c>
      <c r="U23" s="759" t="s">
        <v>476</v>
      </c>
      <c r="V23" s="760"/>
      <c r="W23" s="760"/>
      <c r="X23" s="760"/>
      <c r="Y23" s="761"/>
    </row>
    <row r="24" spans="2:25" ht="15" customHeight="1" x14ac:dyDescent="0.15">
      <c r="B24" s="756" t="s">
        <v>308</v>
      </c>
      <c r="C24" s="758"/>
      <c r="D24" s="693" t="s">
        <v>493</v>
      </c>
      <c r="E24" s="695"/>
      <c r="F24" s="756" t="s">
        <v>309</v>
      </c>
      <c r="G24" s="758"/>
      <c r="H24" s="267" t="s">
        <v>499</v>
      </c>
      <c r="I24" s="267"/>
      <c r="J24" s="756" t="s">
        <v>308</v>
      </c>
      <c r="K24" s="758"/>
      <c r="L24" s="693" t="s">
        <v>493</v>
      </c>
      <c r="M24" s="695"/>
      <c r="N24" s="756" t="s">
        <v>309</v>
      </c>
      <c r="O24" s="758"/>
      <c r="P24" s="267" t="s">
        <v>476</v>
      </c>
      <c r="Q24" s="267"/>
      <c r="R24" s="756" t="s">
        <v>308</v>
      </c>
      <c r="S24" s="758"/>
      <c r="T24" s="693" t="s">
        <v>493</v>
      </c>
      <c r="U24" s="695"/>
      <c r="V24" s="756" t="s">
        <v>309</v>
      </c>
      <c r="W24" s="758"/>
      <c r="X24" s="267" t="s">
        <v>506</v>
      </c>
      <c r="Y24" s="267"/>
    </row>
    <row r="25" spans="2:25" ht="15" customHeight="1" x14ac:dyDescent="0.15">
      <c r="B25" s="775" t="s">
        <v>310</v>
      </c>
      <c r="C25" s="775"/>
      <c r="D25" s="180" t="s">
        <v>599</v>
      </c>
      <c r="E25" s="204" t="s">
        <v>311</v>
      </c>
      <c r="F25" s="776" t="s">
        <v>1131</v>
      </c>
      <c r="G25" s="776"/>
      <c r="H25" s="776"/>
      <c r="I25" s="776"/>
      <c r="J25" s="775" t="s">
        <v>310</v>
      </c>
      <c r="K25" s="775"/>
      <c r="L25" s="180" t="s">
        <v>599</v>
      </c>
      <c r="M25" s="204" t="s">
        <v>311</v>
      </c>
      <c r="N25" s="776" t="s">
        <v>1139</v>
      </c>
      <c r="O25" s="776"/>
      <c r="P25" s="776"/>
      <c r="Q25" s="776"/>
      <c r="R25" s="775" t="s">
        <v>310</v>
      </c>
      <c r="S25" s="775"/>
      <c r="T25" s="180" t="s">
        <v>599</v>
      </c>
      <c r="U25" s="204" t="s">
        <v>311</v>
      </c>
      <c r="V25" s="776" t="s">
        <v>1150</v>
      </c>
      <c r="W25" s="776"/>
      <c r="X25" s="776"/>
      <c r="Y25" s="776"/>
    </row>
    <row r="26" spans="2:25" s="25" customFormat="1" ht="14.1" customHeight="1" x14ac:dyDescent="0.15">
      <c r="B26" s="744"/>
      <c r="C26" s="744"/>
      <c r="D26" s="744"/>
      <c r="E26" s="744"/>
      <c r="F26" s="744"/>
      <c r="G26" s="744"/>
      <c r="H26" s="744"/>
      <c r="I26" s="744"/>
      <c r="J26" s="746"/>
      <c r="K26" s="746"/>
      <c r="L26" s="746"/>
      <c r="M26" s="746"/>
      <c r="N26" s="746"/>
      <c r="O26" s="746"/>
      <c r="P26" s="746"/>
      <c r="Q26" s="746"/>
      <c r="R26" s="749"/>
      <c r="S26" s="750"/>
      <c r="T26" s="750"/>
      <c r="U26" s="750"/>
      <c r="V26" s="750"/>
      <c r="W26" s="750"/>
      <c r="X26" s="750"/>
      <c r="Y26" s="751"/>
    </row>
    <row r="27" spans="2:25" s="25" customFormat="1" ht="14.1" customHeight="1" x14ac:dyDescent="0.15">
      <c r="B27" s="745"/>
      <c r="C27" s="745"/>
      <c r="D27" s="745"/>
      <c r="E27" s="745"/>
      <c r="F27" s="745"/>
      <c r="G27" s="745"/>
      <c r="H27" s="745"/>
      <c r="I27" s="745"/>
      <c r="J27" s="746"/>
      <c r="K27" s="746"/>
      <c r="L27" s="746"/>
      <c r="M27" s="746"/>
      <c r="N27" s="746"/>
      <c r="O27" s="746"/>
      <c r="P27" s="746"/>
      <c r="Q27" s="746"/>
      <c r="R27" s="752"/>
      <c r="S27" s="747"/>
      <c r="T27" s="747"/>
      <c r="U27" s="747"/>
      <c r="V27" s="747"/>
      <c r="W27" s="747"/>
      <c r="X27" s="747"/>
      <c r="Y27" s="748"/>
    </row>
    <row r="28" spans="2:25" s="25" customFormat="1" ht="14.1" customHeight="1" x14ac:dyDescent="0.15">
      <c r="B28" s="745"/>
      <c r="C28" s="745"/>
      <c r="D28" s="745"/>
      <c r="E28" s="745"/>
      <c r="F28" s="745"/>
      <c r="G28" s="745"/>
      <c r="H28" s="745"/>
      <c r="I28" s="745"/>
      <c r="J28" s="746"/>
      <c r="K28" s="746"/>
      <c r="L28" s="746"/>
      <c r="M28" s="746"/>
      <c r="N28" s="746"/>
      <c r="O28" s="746"/>
      <c r="P28" s="746"/>
      <c r="Q28" s="746"/>
      <c r="R28" s="752"/>
      <c r="S28" s="747"/>
      <c r="T28" s="747"/>
      <c r="U28" s="747"/>
      <c r="V28" s="747"/>
      <c r="W28" s="747"/>
      <c r="X28" s="747"/>
      <c r="Y28" s="748"/>
    </row>
    <row r="29" spans="2:25" s="25" customFormat="1" ht="14.1" customHeight="1" x14ac:dyDescent="0.15">
      <c r="B29" s="745"/>
      <c r="C29" s="745"/>
      <c r="D29" s="745"/>
      <c r="E29" s="745"/>
      <c r="F29" s="745"/>
      <c r="G29" s="745"/>
      <c r="H29" s="745"/>
      <c r="I29" s="745"/>
      <c r="J29" s="746"/>
      <c r="K29" s="746"/>
      <c r="L29" s="746"/>
      <c r="M29" s="746"/>
      <c r="N29" s="746"/>
      <c r="O29" s="746"/>
      <c r="P29" s="746"/>
      <c r="Q29" s="746"/>
      <c r="R29" s="752"/>
      <c r="S29" s="747"/>
      <c r="T29" s="747"/>
      <c r="U29" s="747"/>
      <c r="V29" s="747"/>
      <c r="W29" s="747"/>
      <c r="X29" s="747"/>
      <c r="Y29" s="748"/>
    </row>
    <row r="30" spans="2:25" s="25" customFormat="1" ht="14.1" customHeight="1" x14ac:dyDescent="0.15">
      <c r="B30" s="745"/>
      <c r="C30" s="745"/>
      <c r="D30" s="745"/>
      <c r="E30" s="745"/>
      <c r="F30" s="745"/>
      <c r="G30" s="745"/>
      <c r="H30" s="745"/>
      <c r="I30" s="745"/>
      <c r="J30" s="746"/>
      <c r="K30" s="746"/>
      <c r="L30" s="746"/>
      <c r="M30" s="746"/>
      <c r="N30" s="746"/>
      <c r="O30" s="746"/>
      <c r="P30" s="746"/>
      <c r="Q30" s="746"/>
      <c r="R30" s="752"/>
      <c r="S30" s="747"/>
      <c r="T30" s="747"/>
      <c r="U30" s="747"/>
      <c r="V30" s="747"/>
      <c r="W30" s="747"/>
      <c r="X30" s="747"/>
      <c r="Y30" s="748"/>
    </row>
    <row r="31" spans="2:25" s="25" customFormat="1" ht="14.1" customHeight="1" x14ac:dyDescent="0.15">
      <c r="B31" s="745"/>
      <c r="C31" s="745"/>
      <c r="D31" s="745"/>
      <c r="E31" s="745"/>
      <c r="F31" s="745"/>
      <c r="G31" s="745"/>
      <c r="H31" s="745"/>
      <c r="I31" s="745"/>
      <c r="J31" s="746"/>
      <c r="K31" s="746"/>
      <c r="L31" s="746"/>
      <c r="M31" s="746"/>
      <c r="N31" s="746"/>
      <c r="O31" s="746"/>
      <c r="P31" s="746"/>
      <c r="Q31" s="746"/>
      <c r="R31" s="752"/>
      <c r="S31" s="747"/>
      <c r="T31" s="747"/>
      <c r="U31" s="747"/>
      <c r="V31" s="747"/>
      <c r="W31" s="747"/>
      <c r="X31" s="747"/>
      <c r="Y31" s="748"/>
    </row>
    <row r="32" spans="2:25" s="25" customFormat="1" ht="14.1" customHeight="1" x14ac:dyDescent="0.15">
      <c r="B32" s="745"/>
      <c r="C32" s="745"/>
      <c r="D32" s="745"/>
      <c r="E32" s="745"/>
      <c r="F32" s="745"/>
      <c r="G32" s="745"/>
      <c r="H32" s="745"/>
      <c r="I32" s="745"/>
      <c r="J32" s="746"/>
      <c r="K32" s="746"/>
      <c r="L32" s="746"/>
      <c r="M32" s="746"/>
      <c r="N32" s="746"/>
      <c r="O32" s="746"/>
      <c r="P32" s="746"/>
      <c r="Q32" s="746"/>
      <c r="R32" s="752"/>
      <c r="S32" s="747"/>
      <c r="T32" s="747"/>
      <c r="U32" s="747"/>
      <c r="V32" s="747"/>
      <c r="W32" s="747"/>
      <c r="X32" s="747"/>
      <c r="Y32" s="748"/>
    </row>
    <row r="33" spans="2:25" s="25" customFormat="1" ht="14.1" customHeight="1" x14ac:dyDescent="0.15">
      <c r="B33" s="745"/>
      <c r="C33" s="745"/>
      <c r="D33" s="745"/>
      <c r="E33" s="745"/>
      <c r="F33" s="745"/>
      <c r="G33" s="745"/>
      <c r="H33" s="745"/>
      <c r="I33" s="745"/>
      <c r="J33" s="746"/>
      <c r="K33" s="746"/>
      <c r="L33" s="746"/>
      <c r="M33" s="746"/>
      <c r="N33" s="746"/>
      <c r="O33" s="746"/>
      <c r="P33" s="746"/>
      <c r="Q33" s="746"/>
      <c r="R33" s="752"/>
      <c r="S33" s="747"/>
      <c r="T33" s="747"/>
      <c r="U33" s="747"/>
      <c r="V33" s="747"/>
      <c r="W33" s="747"/>
      <c r="X33" s="747"/>
      <c r="Y33" s="748"/>
    </row>
    <row r="34" spans="2:25" s="25" customFormat="1" ht="14.1" customHeight="1" x14ac:dyDescent="0.15">
      <c r="B34" s="745"/>
      <c r="C34" s="745"/>
      <c r="D34" s="745"/>
      <c r="E34" s="745"/>
      <c r="F34" s="745"/>
      <c r="G34" s="745"/>
      <c r="H34" s="745"/>
      <c r="I34" s="745"/>
      <c r="J34" s="746"/>
      <c r="K34" s="746"/>
      <c r="L34" s="746"/>
      <c r="M34" s="746"/>
      <c r="N34" s="746"/>
      <c r="O34" s="746"/>
      <c r="P34" s="746"/>
      <c r="Q34" s="746"/>
      <c r="R34" s="752"/>
      <c r="S34" s="747"/>
      <c r="T34" s="747"/>
      <c r="U34" s="747"/>
      <c r="V34" s="747"/>
      <c r="W34" s="747"/>
      <c r="X34" s="747"/>
      <c r="Y34" s="748"/>
    </row>
    <row r="35" spans="2:25" s="25" customFormat="1" ht="14.1" customHeight="1" x14ac:dyDescent="0.15">
      <c r="B35" s="745"/>
      <c r="C35" s="745"/>
      <c r="D35" s="745"/>
      <c r="E35" s="745"/>
      <c r="F35" s="745"/>
      <c r="G35" s="745"/>
      <c r="H35" s="745"/>
      <c r="I35" s="745"/>
      <c r="J35" s="746"/>
      <c r="K35" s="746"/>
      <c r="L35" s="746"/>
      <c r="M35" s="746"/>
      <c r="N35" s="746"/>
      <c r="O35" s="746"/>
      <c r="P35" s="746"/>
      <c r="Q35" s="746"/>
      <c r="R35" s="752"/>
      <c r="S35" s="747"/>
      <c r="T35" s="747"/>
      <c r="U35" s="747"/>
      <c r="V35" s="747"/>
      <c r="W35" s="747"/>
      <c r="X35" s="747"/>
      <c r="Y35" s="748"/>
    </row>
    <row r="36" spans="2:25" s="25" customFormat="1" ht="14.1" customHeight="1" x14ac:dyDescent="0.15">
      <c r="B36" s="745"/>
      <c r="C36" s="745"/>
      <c r="D36" s="745"/>
      <c r="E36" s="745"/>
      <c r="F36" s="745"/>
      <c r="G36" s="745"/>
      <c r="H36" s="745"/>
      <c r="I36" s="745"/>
      <c r="J36" s="746"/>
      <c r="K36" s="746"/>
      <c r="L36" s="746"/>
      <c r="M36" s="746"/>
      <c r="N36" s="746"/>
      <c r="O36" s="746"/>
      <c r="P36" s="746"/>
      <c r="Q36" s="746"/>
      <c r="R36" s="752"/>
      <c r="S36" s="747"/>
      <c r="T36" s="747"/>
      <c r="U36" s="747"/>
      <c r="V36" s="747"/>
      <c r="W36" s="747"/>
      <c r="X36" s="747"/>
      <c r="Y36" s="748"/>
    </row>
    <row r="37" spans="2:25" s="25" customFormat="1" ht="14.1" customHeight="1" x14ac:dyDescent="0.15">
      <c r="B37" s="745"/>
      <c r="C37" s="745"/>
      <c r="D37" s="745"/>
      <c r="E37" s="745"/>
      <c r="F37" s="745"/>
      <c r="G37" s="745"/>
      <c r="H37" s="745"/>
      <c r="I37" s="745"/>
      <c r="J37" s="746"/>
      <c r="K37" s="746"/>
      <c r="L37" s="746"/>
      <c r="M37" s="746"/>
      <c r="N37" s="746"/>
      <c r="O37" s="746"/>
      <c r="P37" s="746"/>
      <c r="Q37" s="746"/>
      <c r="R37" s="752"/>
      <c r="S37" s="747"/>
      <c r="T37" s="747"/>
      <c r="U37" s="747"/>
      <c r="V37" s="747"/>
      <c r="W37" s="747"/>
      <c r="X37" s="747"/>
      <c r="Y37" s="748"/>
    </row>
    <row r="38" spans="2:25" s="25" customFormat="1" ht="14.1" customHeight="1" x14ac:dyDescent="0.15">
      <c r="B38" s="745"/>
      <c r="C38" s="745"/>
      <c r="D38" s="745"/>
      <c r="E38" s="745"/>
      <c r="F38" s="745"/>
      <c r="G38" s="745"/>
      <c r="H38" s="745"/>
      <c r="I38" s="745"/>
      <c r="J38" s="746"/>
      <c r="K38" s="746"/>
      <c r="L38" s="746"/>
      <c r="M38" s="746"/>
      <c r="N38" s="746"/>
      <c r="O38" s="746"/>
      <c r="P38" s="746"/>
      <c r="Q38" s="746"/>
      <c r="R38" s="753"/>
      <c r="S38" s="754"/>
      <c r="T38" s="754"/>
      <c r="U38" s="754"/>
      <c r="V38" s="754"/>
      <c r="W38" s="754"/>
      <c r="X38" s="754"/>
      <c r="Y38" s="755"/>
    </row>
    <row r="39" spans="2:25" ht="15" customHeight="1" x14ac:dyDescent="0.15">
      <c r="B39" s="26"/>
      <c r="C39" s="28" t="s">
        <v>312</v>
      </c>
      <c r="D39" s="25"/>
      <c r="E39" s="26"/>
      <c r="F39" s="26"/>
      <c r="G39" s="26"/>
      <c r="H39" s="26"/>
      <c r="I39" s="26"/>
      <c r="J39" s="23"/>
      <c r="K39" s="23"/>
      <c r="L39" s="23"/>
      <c r="M39" s="23"/>
      <c r="N39" s="23"/>
      <c r="O39" s="23"/>
      <c r="P39" s="23"/>
      <c r="Q39" s="23"/>
      <c r="R39" s="203"/>
      <c r="S39" s="203"/>
      <c r="T39" s="203"/>
      <c r="U39" s="203"/>
      <c r="V39" s="203"/>
      <c r="W39" s="203"/>
      <c r="X39" s="203"/>
      <c r="Y39" s="203"/>
    </row>
    <row r="40" spans="2:25" ht="15" customHeight="1" x14ac:dyDescent="0.15">
      <c r="B40" s="23"/>
      <c r="C40" s="27" t="s">
        <v>313</v>
      </c>
      <c r="D40" s="25"/>
      <c r="E40" s="25"/>
      <c r="F40" s="25"/>
      <c r="G40" s="25"/>
      <c r="H40" s="25"/>
      <c r="I40" s="25"/>
      <c r="J40" s="25"/>
      <c r="K40" s="25"/>
      <c r="L40" s="25"/>
      <c r="M40" s="25"/>
      <c r="N40" s="25"/>
      <c r="O40" s="23"/>
      <c r="P40" s="27"/>
      <c r="Q40" s="25"/>
      <c r="R40" s="25"/>
      <c r="S40" s="25"/>
      <c r="T40" s="25"/>
      <c r="U40" s="25"/>
      <c r="V40" s="25"/>
      <c r="W40" s="25"/>
      <c r="X40" s="25"/>
      <c r="Y40" s="25"/>
    </row>
    <row r="41" spans="2:25" ht="15" customHeight="1" x14ac:dyDescent="0.15">
      <c r="C41" s="27" t="s">
        <v>314</v>
      </c>
      <c r="E41" s="27"/>
      <c r="F41" s="23"/>
      <c r="G41" s="25"/>
      <c r="H41" s="25"/>
      <c r="I41" s="25"/>
      <c r="J41" s="25"/>
      <c r="K41" s="25"/>
      <c r="L41" s="24"/>
      <c r="M41" s="25"/>
      <c r="N41" s="25"/>
      <c r="O41" s="25"/>
      <c r="P41" s="23"/>
      <c r="Q41" s="27"/>
      <c r="R41" s="23"/>
      <c r="S41" s="25"/>
      <c r="T41" s="25"/>
      <c r="U41" s="25"/>
      <c r="V41" s="25"/>
      <c r="W41" s="25"/>
      <c r="X41" s="25"/>
      <c r="Y41" s="25"/>
    </row>
    <row r="42" spans="2:25" ht="15" customHeight="1" x14ac:dyDescent="0.15">
      <c r="D42" s="23"/>
      <c r="E42" s="27"/>
      <c r="F42" s="25"/>
      <c r="G42" s="25"/>
      <c r="H42" s="25"/>
      <c r="I42" s="25"/>
      <c r="J42" s="25"/>
      <c r="K42" s="25"/>
      <c r="L42" s="25"/>
      <c r="M42" s="25"/>
      <c r="N42" s="25"/>
      <c r="O42" s="25"/>
      <c r="P42" s="23"/>
      <c r="Q42" s="27"/>
      <c r="R42" s="25"/>
      <c r="S42" s="25"/>
      <c r="T42" s="25"/>
      <c r="U42" s="25"/>
      <c r="V42" s="25"/>
      <c r="W42" s="25"/>
      <c r="X42" s="25"/>
      <c r="Y42" s="25"/>
    </row>
    <row r="43" spans="2:25" s="25" customFormat="1" ht="14.1" customHeight="1" x14ac:dyDescent="0.15">
      <c r="B43" s="22"/>
      <c r="C43" s="22"/>
      <c r="D43" s="22"/>
      <c r="E43" s="22"/>
      <c r="F43" s="22"/>
      <c r="G43" s="22"/>
      <c r="H43" s="22"/>
      <c r="I43" s="22"/>
      <c r="J43" s="22"/>
      <c r="K43" s="22"/>
      <c r="L43" s="22"/>
      <c r="M43" s="22"/>
      <c r="N43" s="22"/>
      <c r="O43" s="22"/>
      <c r="P43" s="22"/>
      <c r="Q43" s="22"/>
      <c r="R43" s="22"/>
      <c r="S43" s="22"/>
      <c r="T43" s="22"/>
      <c r="U43" s="22"/>
      <c r="V43" s="22"/>
      <c r="W43" s="22"/>
      <c r="X43" s="22"/>
      <c r="Y43" s="22"/>
    </row>
    <row r="44" spans="2:25" s="25" customFormat="1" ht="14.1" customHeight="1" x14ac:dyDescent="0.15">
      <c r="B44" s="22"/>
      <c r="C44" s="22"/>
      <c r="D44" s="22"/>
      <c r="E44" s="22"/>
      <c r="F44" s="22"/>
      <c r="G44" s="22"/>
      <c r="H44" s="22"/>
      <c r="I44" s="22"/>
      <c r="J44" s="22"/>
      <c r="K44" s="22"/>
      <c r="L44" s="22"/>
      <c r="M44" s="22"/>
      <c r="N44" s="22"/>
      <c r="O44" s="22"/>
      <c r="P44" s="22"/>
      <c r="Q44" s="22"/>
      <c r="R44" s="22"/>
      <c r="S44" s="22"/>
      <c r="T44" s="22"/>
      <c r="U44" s="22"/>
      <c r="V44" s="22"/>
      <c r="W44" s="22"/>
      <c r="X44" s="22"/>
      <c r="Y44" s="22"/>
    </row>
    <row r="45" spans="2:25" s="25" customFormat="1" ht="14.1" customHeight="1" x14ac:dyDescent="0.15">
      <c r="B45" s="22"/>
      <c r="C45" s="22"/>
      <c r="D45" s="22"/>
      <c r="E45" s="22"/>
      <c r="F45" s="22"/>
      <c r="G45" s="22"/>
      <c r="H45" s="22"/>
      <c r="I45" s="22"/>
      <c r="J45" s="22"/>
      <c r="K45" s="22"/>
      <c r="L45" s="22"/>
      <c r="M45" s="22"/>
      <c r="N45" s="22"/>
      <c r="O45" s="22"/>
      <c r="P45" s="22"/>
      <c r="Q45" s="22"/>
      <c r="R45" s="22"/>
      <c r="S45" s="22"/>
      <c r="T45" s="22"/>
      <c r="U45" s="22"/>
      <c r="V45" s="22"/>
      <c r="W45" s="22"/>
      <c r="X45" s="22"/>
      <c r="Y45" s="22"/>
    </row>
    <row r="46" spans="2:25" s="25" customFormat="1" ht="14.1" customHeight="1" x14ac:dyDescent="0.15">
      <c r="B46" s="22"/>
      <c r="C46" s="22"/>
      <c r="D46" s="22"/>
      <c r="E46" s="22"/>
      <c r="F46" s="22"/>
      <c r="G46" s="22"/>
      <c r="H46" s="22"/>
      <c r="I46" s="22"/>
      <c r="J46" s="22"/>
      <c r="K46" s="22"/>
      <c r="L46" s="22"/>
      <c r="M46" s="22"/>
      <c r="N46" s="22"/>
      <c r="O46" s="22"/>
      <c r="P46" s="22"/>
      <c r="Q46" s="22"/>
      <c r="R46" s="22"/>
      <c r="S46" s="22"/>
      <c r="T46" s="22"/>
      <c r="U46" s="22"/>
      <c r="V46" s="22"/>
      <c r="W46" s="22"/>
      <c r="X46" s="22"/>
      <c r="Y46" s="22"/>
    </row>
    <row r="47" spans="2:25" s="25" customFormat="1" ht="14.1" customHeight="1" x14ac:dyDescent="0.15">
      <c r="B47" s="22"/>
      <c r="C47" s="22"/>
      <c r="D47" s="22"/>
      <c r="E47" s="22"/>
      <c r="F47" s="22"/>
      <c r="G47" s="22"/>
      <c r="H47" s="22"/>
      <c r="I47" s="22"/>
      <c r="J47" s="22"/>
      <c r="K47" s="22"/>
      <c r="L47" s="22"/>
      <c r="M47" s="22"/>
      <c r="N47" s="22"/>
      <c r="O47" s="22"/>
      <c r="P47" s="22"/>
      <c r="Q47" s="22"/>
      <c r="R47" s="22"/>
      <c r="S47" s="22"/>
      <c r="T47" s="22"/>
      <c r="U47" s="22"/>
      <c r="V47" s="22"/>
      <c r="W47" s="22"/>
      <c r="X47" s="22"/>
      <c r="Y47" s="22"/>
    </row>
    <row r="48" spans="2:25" s="25" customFormat="1" ht="14.1" customHeight="1" x14ac:dyDescent="0.15">
      <c r="B48" s="22"/>
      <c r="C48" s="22"/>
      <c r="D48" s="22"/>
      <c r="E48" s="22"/>
      <c r="F48" s="22"/>
      <c r="G48" s="22"/>
      <c r="H48" s="22"/>
      <c r="I48" s="22"/>
      <c r="J48" s="22"/>
      <c r="K48" s="22"/>
      <c r="L48" s="22"/>
      <c r="M48" s="22"/>
      <c r="N48" s="22"/>
      <c r="O48" s="22"/>
      <c r="P48" s="22"/>
      <c r="Q48" s="22"/>
      <c r="R48" s="22"/>
      <c r="S48" s="22"/>
      <c r="T48" s="22"/>
      <c r="U48" s="22"/>
      <c r="V48" s="22"/>
      <c r="W48" s="22"/>
      <c r="X48" s="22"/>
      <c r="Y48" s="22"/>
    </row>
    <row r="49" spans="2:26" s="25" customFormat="1" ht="14.1" customHeight="1" x14ac:dyDescent="0.15">
      <c r="B49" s="22"/>
      <c r="C49" s="22"/>
      <c r="D49" s="22"/>
      <c r="E49" s="22"/>
      <c r="F49" s="22"/>
      <c r="G49" s="22"/>
      <c r="H49" s="22"/>
      <c r="I49" s="22"/>
      <c r="J49" s="22"/>
      <c r="K49" s="22"/>
      <c r="L49" s="22"/>
      <c r="M49" s="22"/>
      <c r="N49" s="22"/>
      <c r="O49" s="22"/>
      <c r="P49" s="22"/>
      <c r="Q49" s="22"/>
      <c r="R49" s="22"/>
      <c r="S49" s="22"/>
      <c r="T49" s="22"/>
      <c r="U49" s="22"/>
      <c r="V49" s="22"/>
      <c r="W49" s="22"/>
      <c r="X49" s="22"/>
      <c r="Y49" s="22"/>
    </row>
    <row r="50" spans="2:26" s="25" customFormat="1" ht="14.1" customHeight="1" x14ac:dyDescent="0.15">
      <c r="B50" s="22"/>
      <c r="C50" s="22"/>
      <c r="D50" s="22"/>
      <c r="E50" s="22"/>
      <c r="F50" s="22"/>
      <c r="G50" s="22"/>
      <c r="H50" s="22"/>
      <c r="I50" s="22"/>
      <c r="J50" s="22"/>
      <c r="K50" s="22"/>
      <c r="L50" s="22"/>
      <c r="M50" s="22"/>
      <c r="N50" s="22"/>
      <c r="O50" s="22"/>
      <c r="P50" s="22"/>
      <c r="Q50" s="22"/>
      <c r="R50" s="22"/>
      <c r="S50" s="22"/>
      <c r="T50" s="22"/>
      <c r="U50" s="22"/>
      <c r="V50" s="22"/>
      <c r="W50" s="22"/>
      <c r="X50" s="22"/>
      <c r="Y50" s="22"/>
    </row>
    <row r="51" spans="2:26" s="25" customFormat="1" ht="14.1" customHeight="1" x14ac:dyDescent="0.15">
      <c r="B51" s="22"/>
      <c r="C51" s="22"/>
      <c r="D51" s="22"/>
      <c r="E51" s="22"/>
      <c r="F51" s="22"/>
      <c r="G51" s="22"/>
      <c r="H51" s="22"/>
      <c r="I51" s="22"/>
      <c r="J51" s="22"/>
      <c r="K51" s="22"/>
      <c r="L51" s="22"/>
      <c r="M51" s="22"/>
      <c r="N51" s="22"/>
      <c r="O51" s="22"/>
      <c r="P51" s="22"/>
      <c r="Q51" s="22"/>
      <c r="R51" s="22"/>
      <c r="S51" s="22"/>
      <c r="T51" s="22"/>
      <c r="U51" s="22"/>
      <c r="V51" s="22"/>
      <c r="W51" s="22"/>
      <c r="X51" s="22"/>
      <c r="Y51" s="22"/>
    </row>
    <row r="52" spans="2:26" s="25" customFormat="1" ht="14.1" customHeight="1" x14ac:dyDescent="0.15">
      <c r="B52" s="22"/>
      <c r="C52" s="22"/>
      <c r="D52" s="22"/>
      <c r="E52" s="22"/>
      <c r="F52" s="22"/>
      <c r="G52" s="22"/>
      <c r="H52" s="22"/>
      <c r="I52" s="22"/>
      <c r="J52" s="22"/>
      <c r="K52" s="22"/>
      <c r="L52" s="22"/>
      <c r="M52" s="22"/>
      <c r="N52" s="22"/>
      <c r="O52" s="22"/>
      <c r="P52" s="22"/>
      <c r="Q52" s="22"/>
      <c r="R52" s="22"/>
      <c r="S52" s="22"/>
      <c r="T52" s="22"/>
      <c r="U52" s="22"/>
      <c r="V52" s="22"/>
      <c r="W52" s="22"/>
      <c r="X52" s="22"/>
      <c r="Y52" s="22"/>
    </row>
    <row r="53" spans="2:26" s="25" customFormat="1" ht="14.1" customHeight="1" x14ac:dyDescent="0.15">
      <c r="B53" s="22"/>
      <c r="C53" s="22"/>
      <c r="D53" s="22"/>
      <c r="E53" s="22"/>
      <c r="F53" s="22"/>
      <c r="G53" s="22"/>
      <c r="H53" s="22"/>
      <c r="I53" s="22"/>
      <c r="J53" s="22"/>
      <c r="K53" s="22"/>
      <c r="L53" s="22"/>
      <c r="M53" s="22"/>
      <c r="N53" s="22"/>
      <c r="O53" s="22"/>
      <c r="P53" s="22"/>
      <c r="Q53" s="22"/>
      <c r="R53" s="22"/>
      <c r="S53" s="22"/>
      <c r="T53" s="22"/>
      <c r="U53" s="22"/>
      <c r="V53" s="22"/>
      <c r="W53" s="22"/>
      <c r="X53" s="22"/>
      <c r="Y53" s="22"/>
    </row>
    <row r="54" spans="2:26" s="25" customFormat="1" ht="14.1" customHeight="1" x14ac:dyDescent="0.15">
      <c r="B54" s="22"/>
      <c r="C54" s="22"/>
      <c r="D54" s="22"/>
      <c r="E54" s="22"/>
      <c r="F54" s="22"/>
      <c r="G54" s="22"/>
      <c r="H54" s="22"/>
      <c r="I54" s="22"/>
      <c r="J54" s="22"/>
      <c r="K54" s="22"/>
      <c r="L54" s="22"/>
      <c r="M54" s="22"/>
      <c r="N54" s="22"/>
      <c r="O54" s="22"/>
      <c r="P54" s="22"/>
      <c r="Q54" s="22"/>
      <c r="R54" s="22"/>
      <c r="S54" s="22"/>
      <c r="T54" s="22"/>
      <c r="U54" s="22"/>
      <c r="V54" s="22"/>
      <c r="W54" s="22"/>
      <c r="X54" s="22"/>
      <c r="Y54" s="22"/>
    </row>
    <row r="55" spans="2:26" s="25" customFormat="1" ht="14.1" customHeight="1" x14ac:dyDescent="0.15">
      <c r="B55" s="22"/>
      <c r="C55" s="22"/>
      <c r="D55" s="22"/>
      <c r="E55" s="22"/>
      <c r="F55" s="22"/>
      <c r="G55" s="22"/>
      <c r="H55" s="22"/>
      <c r="I55" s="22"/>
      <c r="J55" s="22"/>
      <c r="K55" s="22"/>
      <c r="L55" s="22"/>
      <c r="M55" s="22"/>
      <c r="N55" s="22"/>
      <c r="O55" s="22"/>
      <c r="P55" s="22"/>
      <c r="Q55" s="22"/>
      <c r="R55" s="22"/>
      <c r="S55" s="22"/>
      <c r="T55" s="22"/>
      <c r="U55" s="22"/>
      <c r="V55" s="22"/>
      <c r="W55" s="22"/>
      <c r="X55" s="22"/>
      <c r="Y55" s="22"/>
    </row>
    <row r="56" spans="2:26" s="25" customFormat="1" ht="14.1" customHeight="1" x14ac:dyDescent="0.15">
      <c r="B56" s="22"/>
      <c r="C56" s="22"/>
      <c r="D56" s="22"/>
      <c r="E56" s="22"/>
      <c r="F56" s="22"/>
      <c r="G56" s="22"/>
      <c r="H56" s="22"/>
      <c r="I56" s="22"/>
      <c r="J56" s="22"/>
      <c r="K56" s="22"/>
      <c r="L56" s="22"/>
      <c r="M56" s="22"/>
      <c r="N56" s="22"/>
      <c r="O56" s="22"/>
      <c r="P56" s="22"/>
      <c r="Q56" s="22"/>
      <c r="R56" s="22"/>
      <c r="S56" s="22"/>
      <c r="T56" s="22"/>
      <c r="U56" s="22"/>
      <c r="V56" s="22"/>
      <c r="W56" s="22"/>
      <c r="X56" s="22"/>
      <c r="Y56" s="22"/>
    </row>
    <row r="57" spans="2:26" s="25" customFormat="1" ht="15" customHeight="1" x14ac:dyDescent="0.15">
      <c r="B57" s="22"/>
      <c r="C57" s="22"/>
      <c r="D57" s="22"/>
      <c r="E57" s="22"/>
      <c r="F57" s="22"/>
      <c r="G57" s="22"/>
      <c r="H57" s="22"/>
      <c r="I57" s="22"/>
      <c r="J57" s="22"/>
      <c r="K57" s="22"/>
      <c r="L57" s="22"/>
      <c r="M57" s="22"/>
      <c r="N57" s="22"/>
      <c r="O57" s="22"/>
      <c r="P57" s="22"/>
      <c r="Q57" s="22"/>
      <c r="R57" s="22"/>
      <c r="S57" s="22"/>
      <c r="T57" s="22"/>
      <c r="U57" s="22"/>
      <c r="V57" s="22"/>
      <c r="W57" s="22"/>
      <c r="X57" s="22"/>
      <c r="Y57" s="22"/>
    </row>
    <row r="58" spans="2:26" ht="15" customHeight="1" x14ac:dyDescent="0.15">
      <c r="Z58" s="25"/>
    </row>
    <row r="59" spans="2:26" ht="27.95" customHeight="1" x14ac:dyDescent="0.15">
      <c r="Z59" s="25"/>
    </row>
  </sheetData>
  <mergeCells count="79">
    <mergeCell ref="R24:S24"/>
    <mergeCell ref="T24:U24"/>
    <mergeCell ref="V22:X22"/>
    <mergeCell ref="N22:P22"/>
    <mergeCell ref="O3:Q4"/>
    <mergeCell ref="U23:Y23"/>
    <mergeCell ref="N24:O24"/>
    <mergeCell ref="V8:Y8"/>
    <mergeCell ref="N7:O7"/>
    <mergeCell ref="U3:V4"/>
    <mergeCell ref="W3:Y4"/>
    <mergeCell ref="X7:Y7"/>
    <mergeCell ref="P24:Q24"/>
    <mergeCell ref="X24:Y24"/>
    <mergeCell ref="V25:Y25"/>
    <mergeCell ref="B25:C25"/>
    <mergeCell ref="F25:I25"/>
    <mergeCell ref="J25:K25"/>
    <mergeCell ref="N25:Q25"/>
    <mergeCell ref="R25:S25"/>
    <mergeCell ref="B24:C24"/>
    <mergeCell ref="D24:E24"/>
    <mergeCell ref="F24:G24"/>
    <mergeCell ref="J24:K24"/>
    <mergeCell ref="L24:M24"/>
    <mergeCell ref="H24:I24"/>
    <mergeCell ref="B8:C8"/>
    <mergeCell ref="F8:I8"/>
    <mergeCell ref="J8:K8"/>
    <mergeCell ref="N8:Q8"/>
    <mergeCell ref="R8:S8"/>
    <mergeCell ref="L7:M7"/>
    <mergeCell ref="D7:E7"/>
    <mergeCell ref="F7:G7"/>
    <mergeCell ref="T7:U7"/>
    <mergeCell ref="V7:W7"/>
    <mergeCell ref="P7:Q7"/>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B4:D4"/>
    <mergeCell ref="E4:H4"/>
    <mergeCell ref="I4:K4"/>
    <mergeCell ref="L4:N4"/>
    <mergeCell ref="R4:T4"/>
    <mergeCell ref="B3:D3"/>
    <mergeCell ref="E3:H3"/>
    <mergeCell ref="I3:K3"/>
    <mergeCell ref="L3:N3"/>
    <mergeCell ref="R3:T3"/>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s>
  <phoneticPr fontId="11"/>
  <dataValidations count="1">
    <dataValidation allowBlank="1" showInputMessage="1" showErrorMessage="1" prompt="覆工スパン毎に連番を記入。_x000a_数値で入力する。" sqref="I5 Q5 Q22 Y5 I22 Y22" xr:uid="{ABD08AA5-2516-4A7F-9D6C-5B5D4D32F8C2}"/>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5">
        <x14:dataValidation type="list" showInputMessage="1" showErrorMessage="1" xr:uid="{C8762ECE-9564-46F4-B1B1-482F65AA07AD}">
          <x14:formula1>
            <xm:f>'(参考)リスト'!$B$52:$B$55</xm:f>
          </x14:formula1>
          <xm:sqref>D6 L6 L23 T6 D23 T23</xm:sqref>
        </x14:dataValidation>
        <x14:dataValidation type="list" allowBlank="1" showInputMessage="1" showErrorMessage="1" xr:uid="{2E1B1C6E-A317-4661-8E40-5E9B2605C366}">
          <x14:formula1>
            <xm:f>'(参考)リスト'!$E$52:$E$58</xm:f>
          </x14:formula1>
          <xm:sqref>H7:I7 P7:Q7 P24:Q24 X7:Y7 H24:I24 X24:Y24</xm:sqref>
        </x14:dataValidation>
        <x14:dataValidation type="list" allowBlank="1" showInputMessage="1" showErrorMessage="1" xr:uid="{DC851FC4-7E97-4A3E-AD87-5F57DBCA505C}">
          <x14:formula1>
            <xm:f>'(参考)リスト'!$F$52:$F$53</xm:f>
          </x14:formula1>
          <xm:sqref>D8 L8 L25 T8 D25 T25</xm:sqref>
        </x14:dataValidation>
        <x14:dataValidation type="list" allowBlank="1" showInputMessage="1" showErrorMessage="1" xr:uid="{11C77985-F9AF-4CC9-9584-AC1C3C3C8460}">
          <x14:formula1>
            <xm:f>'(参考)リスト'!$D$52:$D$54</xm:f>
          </x14:formula1>
          <xm:sqref>D7:E7 L7:M7 L24:M24 T7:U7 D24:E24 T24:U24</xm:sqref>
        </x14:dataValidation>
        <x14:dataValidation type="list" allowBlank="1" showInputMessage="1" showErrorMessage="1" xr:uid="{381490D1-7C82-4082-B7F5-669F7105D1D9}">
          <x14:formula1>
            <xm:f>'(参考)リスト'!$C$52:$C$83</xm:f>
          </x14:formula1>
          <xm:sqref>E6:I6 M6:Q6 U6:Y6 M23:Q23 E23:I23 U23:Y23</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95F79-C0C2-4EB4-9D17-BA5F93B0A697}">
  <sheetPr codeName="Sheet120">
    <pageSetUpPr fitToPage="1"/>
  </sheetPr>
  <dimension ref="B1:Z59"/>
  <sheetViews>
    <sheetView showGridLines="0" showZeros="0" view="pageBreakPreview" zoomScaleNormal="70" zoomScaleSheetLayoutView="100" workbookViewId="0"/>
  </sheetViews>
  <sheetFormatPr defaultColWidth="7.625" defaultRowHeight="27.95" customHeight="1" x14ac:dyDescent="0.15"/>
  <cols>
    <col min="1" max="1" width="7" style="22" customWidth="1"/>
    <col min="2" max="2" width="7.375" style="22" customWidth="1"/>
    <col min="3" max="3" width="5.875" style="22" customWidth="1"/>
    <col min="4" max="6" width="6.875" style="22" customWidth="1"/>
    <col min="7" max="8" width="5.875" style="22" customWidth="1"/>
    <col min="9" max="9" width="8.875" style="22" customWidth="1"/>
    <col min="10" max="10" width="7.375" style="22" customWidth="1"/>
    <col min="11" max="11" width="5.875" style="22" customWidth="1"/>
    <col min="12" max="14" width="6.75" style="22" customWidth="1"/>
    <col min="15" max="16" width="5.875" style="22" customWidth="1"/>
    <col min="17" max="17" width="8.875" style="22" customWidth="1"/>
    <col min="18" max="18" width="7.375" style="22" customWidth="1"/>
    <col min="19" max="19" width="5.875" style="22" customWidth="1"/>
    <col min="20" max="22" width="6.75" style="22" customWidth="1"/>
    <col min="23" max="24" width="5.875" style="22" customWidth="1"/>
    <col min="25" max="25" width="8.875" style="22" customWidth="1"/>
    <col min="26" max="16384" width="7.625" style="22"/>
  </cols>
  <sheetData>
    <row r="1" spans="2:25" ht="9" customHeight="1" x14ac:dyDescent="0.15"/>
    <row r="2" spans="2:25" ht="18" customHeight="1" x14ac:dyDescent="0.15">
      <c r="B2" s="167" t="s">
        <v>303</v>
      </c>
      <c r="C2" s="168"/>
      <c r="D2" s="168"/>
      <c r="E2" s="168"/>
      <c r="F2" s="168"/>
      <c r="G2" s="168"/>
      <c r="H2" s="168"/>
      <c r="I2" s="168"/>
      <c r="J2" s="168"/>
      <c r="K2" s="168"/>
      <c r="L2" s="168"/>
      <c r="M2" s="168"/>
      <c r="N2" s="168"/>
      <c r="O2" s="168"/>
      <c r="P2" s="168"/>
      <c r="Q2" s="168"/>
    </row>
    <row r="3" spans="2:25" ht="25.15" customHeight="1" x14ac:dyDescent="0.15">
      <c r="B3" s="762" t="s">
        <v>280</v>
      </c>
      <c r="C3" s="762"/>
      <c r="D3" s="762"/>
      <c r="E3" s="763" t="str">
        <f>+'様式A-1'!$D$3</f>
        <v>ハシラノズイドウ</v>
      </c>
      <c r="F3" s="763"/>
      <c r="G3" s="763"/>
      <c r="H3" s="763"/>
      <c r="I3" s="756" t="s">
        <v>281</v>
      </c>
      <c r="J3" s="757"/>
      <c r="K3" s="758"/>
      <c r="L3" s="693" t="str">
        <f>+'様式A-1'!$J$3</f>
        <v>主要地方道岩国玖珂線</v>
      </c>
      <c r="M3" s="694"/>
      <c r="N3" s="695"/>
      <c r="O3" s="777" t="s">
        <v>282</v>
      </c>
      <c r="P3" s="778"/>
      <c r="Q3" s="779"/>
      <c r="R3" s="764" t="str">
        <f>+'様式B (1)'!$S$3</f>
        <v>復建調査設計株式会社</v>
      </c>
      <c r="S3" s="765"/>
      <c r="T3" s="766"/>
      <c r="U3" s="783" t="s">
        <v>304</v>
      </c>
      <c r="V3" s="784"/>
      <c r="W3" s="787">
        <f>+'様式B (1)'!$P$2</f>
        <v>45867</v>
      </c>
      <c r="X3" s="788"/>
      <c r="Y3" s="789"/>
    </row>
    <row r="4" spans="2:25" ht="25.15" customHeight="1" x14ac:dyDescent="0.15">
      <c r="B4" s="767" t="s">
        <v>283</v>
      </c>
      <c r="C4" s="767"/>
      <c r="D4" s="767"/>
      <c r="E4" s="768" t="str">
        <f>+'様式A-1'!$D$4</f>
        <v>柱野隧道</v>
      </c>
      <c r="F4" s="768"/>
      <c r="G4" s="768"/>
      <c r="H4" s="768"/>
      <c r="I4" s="756" t="s">
        <v>284</v>
      </c>
      <c r="J4" s="757"/>
      <c r="K4" s="758"/>
      <c r="L4" s="769" t="str">
        <f>+'様式A-1'!$R$3</f>
        <v>山口県岩国土木建築事務所</v>
      </c>
      <c r="M4" s="770"/>
      <c r="N4" s="771"/>
      <c r="O4" s="780"/>
      <c r="P4" s="781"/>
      <c r="Q4" s="782"/>
      <c r="R4" s="772" t="str">
        <f>+'様式B (1)'!$S$4</f>
        <v>小笠原洋</v>
      </c>
      <c r="S4" s="773"/>
      <c r="T4" s="774"/>
      <c r="U4" s="785"/>
      <c r="V4" s="786"/>
      <c r="W4" s="790"/>
      <c r="X4" s="791"/>
      <c r="Y4" s="792"/>
    </row>
    <row r="5" spans="2:25" ht="15" customHeight="1" x14ac:dyDescent="0.15">
      <c r="B5" s="756" t="s">
        <v>305</v>
      </c>
      <c r="C5" s="757"/>
      <c r="D5" s="758"/>
      <c r="E5" s="171" t="s">
        <v>1133</v>
      </c>
      <c r="F5" s="756" t="s">
        <v>306</v>
      </c>
      <c r="G5" s="757"/>
      <c r="H5" s="758"/>
      <c r="I5" s="172">
        <v>2</v>
      </c>
      <c r="J5" s="756" t="s">
        <v>305</v>
      </c>
      <c r="K5" s="757"/>
      <c r="L5" s="758"/>
      <c r="M5" s="171" t="s">
        <v>674</v>
      </c>
      <c r="N5" s="756" t="s">
        <v>306</v>
      </c>
      <c r="O5" s="757"/>
      <c r="P5" s="758"/>
      <c r="Q5" s="172">
        <v>1</v>
      </c>
      <c r="R5" s="796" t="s">
        <v>305</v>
      </c>
      <c r="S5" s="800"/>
      <c r="T5" s="797"/>
      <c r="U5" s="86" t="s">
        <v>1151</v>
      </c>
      <c r="V5" s="796" t="s">
        <v>306</v>
      </c>
      <c r="W5" s="800"/>
      <c r="X5" s="797"/>
      <c r="Y5" s="101">
        <v>1</v>
      </c>
    </row>
    <row r="6" spans="2:25" ht="15" customHeight="1" x14ac:dyDescent="0.15">
      <c r="B6" s="756" t="s">
        <v>307</v>
      </c>
      <c r="C6" s="758"/>
      <c r="D6" s="180" t="s">
        <v>505</v>
      </c>
      <c r="E6" s="759" t="s">
        <v>476</v>
      </c>
      <c r="F6" s="760"/>
      <c r="G6" s="760"/>
      <c r="H6" s="760"/>
      <c r="I6" s="761"/>
      <c r="J6" s="756" t="s">
        <v>307</v>
      </c>
      <c r="K6" s="758"/>
      <c r="L6" s="180" t="s">
        <v>505</v>
      </c>
      <c r="M6" s="759" t="s">
        <v>518</v>
      </c>
      <c r="N6" s="760"/>
      <c r="O6" s="760"/>
      <c r="P6" s="760"/>
      <c r="Q6" s="761"/>
      <c r="R6" s="796" t="s">
        <v>307</v>
      </c>
      <c r="S6" s="800"/>
      <c r="T6" s="206" t="s">
        <v>505</v>
      </c>
      <c r="U6" s="759" t="s">
        <v>416</v>
      </c>
      <c r="V6" s="760"/>
      <c r="W6" s="760"/>
      <c r="X6" s="760"/>
      <c r="Y6" s="761"/>
    </row>
    <row r="7" spans="2:25" ht="15" customHeight="1" x14ac:dyDescent="0.15">
      <c r="B7" s="756" t="s">
        <v>308</v>
      </c>
      <c r="C7" s="758"/>
      <c r="D7" s="693" t="s">
        <v>493</v>
      </c>
      <c r="E7" s="695"/>
      <c r="F7" s="756" t="s">
        <v>309</v>
      </c>
      <c r="G7" s="758"/>
      <c r="H7" s="341" t="s">
        <v>499</v>
      </c>
      <c r="I7" s="320"/>
      <c r="J7" s="756" t="s">
        <v>308</v>
      </c>
      <c r="K7" s="758"/>
      <c r="L7" s="693" t="s">
        <v>498</v>
      </c>
      <c r="M7" s="695"/>
      <c r="N7" s="756" t="s">
        <v>309</v>
      </c>
      <c r="O7" s="758"/>
      <c r="P7" s="341" t="s">
        <v>499</v>
      </c>
      <c r="Q7" s="320"/>
      <c r="R7" s="796" t="s">
        <v>308</v>
      </c>
      <c r="S7" s="797"/>
      <c r="T7" s="798" t="s">
        <v>493</v>
      </c>
      <c r="U7" s="799"/>
      <c r="V7" s="796" t="s">
        <v>309</v>
      </c>
      <c r="W7" s="797"/>
      <c r="X7" s="795" t="s">
        <v>506</v>
      </c>
      <c r="Y7" s="795"/>
    </row>
    <row r="8" spans="2:25" ht="15" customHeight="1" x14ac:dyDescent="0.15">
      <c r="B8" s="756" t="s">
        <v>310</v>
      </c>
      <c r="C8" s="758"/>
      <c r="D8" s="180" t="s">
        <v>599</v>
      </c>
      <c r="E8" s="204" t="s">
        <v>311</v>
      </c>
      <c r="F8" s="776" t="s">
        <v>1131</v>
      </c>
      <c r="G8" s="776"/>
      <c r="H8" s="776"/>
      <c r="I8" s="776"/>
      <c r="J8" s="756" t="s">
        <v>310</v>
      </c>
      <c r="K8" s="758"/>
      <c r="L8" s="180" t="s">
        <v>599</v>
      </c>
      <c r="M8" s="204" t="s">
        <v>311</v>
      </c>
      <c r="N8" s="759" t="s">
        <v>673</v>
      </c>
      <c r="O8" s="760"/>
      <c r="P8" s="760"/>
      <c r="Q8" s="761"/>
      <c r="R8" s="793" t="s">
        <v>310</v>
      </c>
      <c r="S8" s="793"/>
      <c r="T8" s="206" t="s">
        <v>599</v>
      </c>
      <c r="U8" s="205" t="s">
        <v>311</v>
      </c>
      <c r="V8" s="776" t="s">
        <v>1150</v>
      </c>
      <c r="W8" s="776"/>
      <c r="X8" s="776"/>
      <c r="Y8" s="776"/>
    </row>
    <row r="9" spans="2:25" s="25" customFormat="1" ht="14.1" customHeight="1" x14ac:dyDescent="0.15">
      <c r="B9" s="744"/>
      <c r="C9" s="744"/>
      <c r="D9" s="744"/>
      <c r="E9" s="744"/>
      <c r="F9" s="744"/>
      <c r="G9" s="744"/>
      <c r="H9" s="744"/>
      <c r="I9" s="744"/>
      <c r="J9" s="746"/>
      <c r="K9" s="746"/>
      <c r="L9" s="746"/>
      <c r="M9" s="746"/>
      <c r="N9" s="746"/>
      <c r="O9" s="746"/>
      <c r="P9" s="746"/>
      <c r="Q9" s="746"/>
      <c r="R9" s="747"/>
      <c r="S9" s="747"/>
      <c r="T9" s="747"/>
      <c r="U9" s="747"/>
      <c r="V9" s="747"/>
      <c r="W9" s="747"/>
      <c r="X9" s="747"/>
      <c r="Y9" s="748"/>
    </row>
    <row r="10" spans="2:25" s="25" customFormat="1" ht="14.1" customHeight="1" x14ac:dyDescent="0.15">
      <c r="B10" s="745"/>
      <c r="C10" s="745"/>
      <c r="D10" s="745"/>
      <c r="E10" s="745"/>
      <c r="F10" s="745"/>
      <c r="G10" s="745"/>
      <c r="H10" s="745"/>
      <c r="I10" s="745"/>
      <c r="J10" s="746"/>
      <c r="K10" s="746"/>
      <c r="L10" s="746"/>
      <c r="M10" s="746"/>
      <c r="N10" s="746"/>
      <c r="O10" s="746"/>
      <c r="P10" s="746"/>
      <c r="Q10" s="746"/>
      <c r="R10" s="747"/>
      <c r="S10" s="747"/>
      <c r="T10" s="747"/>
      <c r="U10" s="747"/>
      <c r="V10" s="747"/>
      <c r="W10" s="747"/>
      <c r="X10" s="747"/>
      <c r="Y10" s="748"/>
    </row>
    <row r="11" spans="2:25" s="25" customFormat="1" ht="14.1" customHeight="1" x14ac:dyDescent="0.15">
      <c r="B11" s="745"/>
      <c r="C11" s="745"/>
      <c r="D11" s="745"/>
      <c r="E11" s="745"/>
      <c r="F11" s="745"/>
      <c r="G11" s="745"/>
      <c r="H11" s="745"/>
      <c r="I11" s="745"/>
      <c r="J11" s="746"/>
      <c r="K11" s="746"/>
      <c r="L11" s="746"/>
      <c r="M11" s="746"/>
      <c r="N11" s="746"/>
      <c r="O11" s="746"/>
      <c r="P11" s="746"/>
      <c r="Q11" s="746"/>
      <c r="R11" s="747"/>
      <c r="S11" s="747"/>
      <c r="T11" s="747"/>
      <c r="U11" s="747"/>
      <c r="V11" s="747"/>
      <c r="W11" s="747"/>
      <c r="X11" s="747"/>
      <c r="Y11" s="748"/>
    </row>
    <row r="12" spans="2:25" s="25" customFormat="1" ht="14.1" customHeight="1" x14ac:dyDescent="0.15">
      <c r="B12" s="745"/>
      <c r="C12" s="745"/>
      <c r="D12" s="745"/>
      <c r="E12" s="745"/>
      <c r="F12" s="745"/>
      <c r="G12" s="745"/>
      <c r="H12" s="745"/>
      <c r="I12" s="745"/>
      <c r="J12" s="746"/>
      <c r="K12" s="746"/>
      <c r="L12" s="746"/>
      <c r="M12" s="746"/>
      <c r="N12" s="746"/>
      <c r="O12" s="746"/>
      <c r="P12" s="746"/>
      <c r="Q12" s="746"/>
      <c r="R12" s="747"/>
      <c r="S12" s="747"/>
      <c r="T12" s="747"/>
      <c r="U12" s="747"/>
      <c r="V12" s="747"/>
      <c r="W12" s="747"/>
      <c r="X12" s="747"/>
      <c r="Y12" s="748"/>
    </row>
    <row r="13" spans="2:25" s="25" customFormat="1" ht="14.1" customHeight="1" x14ac:dyDescent="0.15">
      <c r="B13" s="745"/>
      <c r="C13" s="745"/>
      <c r="D13" s="745"/>
      <c r="E13" s="745"/>
      <c r="F13" s="745"/>
      <c r="G13" s="745"/>
      <c r="H13" s="745"/>
      <c r="I13" s="745"/>
      <c r="J13" s="746"/>
      <c r="K13" s="746"/>
      <c r="L13" s="746"/>
      <c r="M13" s="746"/>
      <c r="N13" s="746"/>
      <c r="O13" s="746"/>
      <c r="P13" s="746"/>
      <c r="Q13" s="746"/>
      <c r="R13" s="747"/>
      <c r="S13" s="747"/>
      <c r="T13" s="747"/>
      <c r="U13" s="747"/>
      <c r="V13" s="747"/>
      <c r="W13" s="747"/>
      <c r="X13" s="747"/>
      <c r="Y13" s="748"/>
    </row>
    <row r="14" spans="2:25" s="25" customFormat="1" ht="14.1" customHeight="1" x14ac:dyDescent="0.15">
      <c r="B14" s="745"/>
      <c r="C14" s="745"/>
      <c r="D14" s="745"/>
      <c r="E14" s="745"/>
      <c r="F14" s="745"/>
      <c r="G14" s="745"/>
      <c r="H14" s="745"/>
      <c r="I14" s="745"/>
      <c r="J14" s="746"/>
      <c r="K14" s="746"/>
      <c r="L14" s="746"/>
      <c r="M14" s="746"/>
      <c r="N14" s="746"/>
      <c r="O14" s="746"/>
      <c r="P14" s="746"/>
      <c r="Q14" s="746"/>
      <c r="R14" s="747"/>
      <c r="S14" s="747"/>
      <c r="T14" s="747"/>
      <c r="U14" s="747"/>
      <c r="V14" s="747"/>
      <c r="W14" s="747"/>
      <c r="X14" s="747"/>
      <c r="Y14" s="748"/>
    </row>
    <row r="15" spans="2:25" s="25" customFormat="1" ht="14.1" customHeight="1" x14ac:dyDescent="0.15">
      <c r="B15" s="745"/>
      <c r="C15" s="745"/>
      <c r="D15" s="745"/>
      <c r="E15" s="745"/>
      <c r="F15" s="745"/>
      <c r="G15" s="745"/>
      <c r="H15" s="745"/>
      <c r="I15" s="745"/>
      <c r="J15" s="746"/>
      <c r="K15" s="746"/>
      <c r="L15" s="746"/>
      <c r="M15" s="746"/>
      <c r="N15" s="746"/>
      <c r="O15" s="746"/>
      <c r="P15" s="746"/>
      <c r="Q15" s="746"/>
      <c r="R15" s="747"/>
      <c r="S15" s="747"/>
      <c r="T15" s="747"/>
      <c r="U15" s="747"/>
      <c r="V15" s="747"/>
      <c r="W15" s="747"/>
      <c r="X15" s="747"/>
      <c r="Y15" s="748"/>
    </row>
    <row r="16" spans="2:25" s="25" customFormat="1" ht="14.1" customHeight="1" x14ac:dyDescent="0.15">
      <c r="B16" s="745"/>
      <c r="C16" s="745"/>
      <c r="D16" s="745"/>
      <c r="E16" s="745"/>
      <c r="F16" s="745"/>
      <c r="G16" s="745"/>
      <c r="H16" s="745"/>
      <c r="I16" s="745"/>
      <c r="J16" s="746"/>
      <c r="K16" s="746"/>
      <c r="L16" s="746"/>
      <c r="M16" s="746"/>
      <c r="N16" s="746"/>
      <c r="O16" s="746"/>
      <c r="P16" s="746"/>
      <c r="Q16" s="746"/>
      <c r="R16" s="747"/>
      <c r="S16" s="747"/>
      <c r="T16" s="747"/>
      <c r="U16" s="747"/>
      <c r="V16" s="747"/>
      <c r="W16" s="747"/>
      <c r="X16" s="747"/>
      <c r="Y16" s="748"/>
    </row>
    <row r="17" spans="2:25" s="25" customFormat="1" ht="14.1" customHeight="1" x14ac:dyDescent="0.15">
      <c r="B17" s="745"/>
      <c r="C17" s="745"/>
      <c r="D17" s="745"/>
      <c r="E17" s="745"/>
      <c r="F17" s="745"/>
      <c r="G17" s="745"/>
      <c r="H17" s="745"/>
      <c r="I17" s="745"/>
      <c r="J17" s="746"/>
      <c r="K17" s="746"/>
      <c r="L17" s="746"/>
      <c r="M17" s="746"/>
      <c r="N17" s="746"/>
      <c r="O17" s="746"/>
      <c r="P17" s="746"/>
      <c r="Q17" s="746"/>
      <c r="R17" s="747"/>
      <c r="S17" s="747"/>
      <c r="T17" s="747"/>
      <c r="U17" s="747"/>
      <c r="V17" s="747"/>
      <c r="W17" s="747"/>
      <c r="X17" s="747"/>
      <c r="Y17" s="748"/>
    </row>
    <row r="18" spans="2:25" s="25" customFormat="1" ht="14.1" customHeight="1" x14ac:dyDescent="0.15">
      <c r="B18" s="745"/>
      <c r="C18" s="745"/>
      <c r="D18" s="745"/>
      <c r="E18" s="745"/>
      <c r="F18" s="745"/>
      <c r="G18" s="745"/>
      <c r="H18" s="745"/>
      <c r="I18" s="745"/>
      <c r="J18" s="746"/>
      <c r="K18" s="746"/>
      <c r="L18" s="746"/>
      <c r="M18" s="746"/>
      <c r="N18" s="746"/>
      <c r="O18" s="746"/>
      <c r="P18" s="746"/>
      <c r="Q18" s="746"/>
      <c r="R18" s="747"/>
      <c r="S18" s="747"/>
      <c r="T18" s="747"/>
      <c r="U18" s="747"/>
      <c r="V18" s="747"/>
      <c r="W18" s="747"/>
      <c r="X18" s="747"/>
      <c r="Y18" s="748"/>
    </row>
    <row r="19" spans="2:25" s="25" customFormat="1" ht="14.1" customHeight="1" x14ac:dyDescent="0.15">
      <c r="B19" s="745"/>
      <c r="C19" s="745"/>
      <c r="D19" s="745"/>
      <c r="E19" s="745"/>
      <c r="F19" s="745"/>
      <c r="G19" s="745"/>
      <c r="H19" s="745"/>
      <c r="I19" s="745"/>
      <c r="J19" s="746"/>
      <c r="K19" s="746"/>
      <c r="L19" s="746"/>
      <c r="M19" s="746"/>
      <c r="N19" s="746"/>
      <c r="O19" s="746"/>
      <c r="P19" s="746"/>
      <c r="Q19" s="746"/>
      <c r="R19" s="747"/>
      <c r="S19" s="747"/>
      <c r="T19" s="747"/>
      <c r="U19" s="747"/>
      <c r="V19" s="747"/>
      <c r="W19" s="747"/>
      <c r="X19" s="747"/>
      <c r="Y19" s="748"/>
    </row>
    <row r="20" spans="2:25" s="25" customFormat="1" ht="14.1" customHeight="1" x14ac:dyDescent="0.15">
      <c r="B20" s="745"/>
      <c r="C20" s="745"/>
      <c r="D20" s="745"/>
      <c r="E20" s="745"/>
      <c r="F20" s="745"/>
      <c r="G20" s="745"/>
      <c r="H20" s="745"/>
      <c r="I20" s="745"/>
      <c r="J20" s="746"/>
      <c r="K20" s="746"/>
      <c r="L20" s="746"/>
      <c r="M20" s="746"/>
      <c r="N20" s="746"/>
      <c r="O20" s="746"/>
      <c r="P20" s="746"/>
      <c r="Q20" s="746"/>
      <c r="R20" s="747"/>
      <c r="S20" s="747"/>
      <c r="T20" s="747"/>
      <c r="U20" s="747"/>
      <c r="V20" s="747"/>
      <c r="W20" s="747"/>
      <c r="X20" s="747"/>
      <c r="Y20" s="748"/>
    </row>
    <row r="21" spans="2:25" s="25" customFormat="1" ht="14.1" customHeight="1" x14ac:dyDescent="0.15">
      <c r="B21" s="745"/>
      <c r="C21" s="745"/>
      <c r="D21" s="745"/>
      <c r="E21" s="745"/>
      <c r="F21" s="745"/>
      <c r="G21" s="745"/>
      <c r="H21" s="745"/>
      <c r="I21" s="745"/>
      <c r="J21" s="746"/>
      <c r="K21" s="746"/>
      <c r="L21" s="746"/>
      <c r="M21" s="746"/>
      <c r="N21" s="746"/>
      <c r="O21" s="746"/>
      <c r="P21" s="746"/>
      <c r="Q21" s="746"/>
      <c r="R21" s="747"/>
      <c r="S21" s="747"/>
      <c r="T21" s="747"/>
      <c r="U21" s="747"/>
      <c r="V21" s="747"/>
      <c r="W21" s="747"/>
      <c r="X21" s="747"/>
      <c r="Y21" s="748"/>
    </row>
    <row r="22" spans="2:25" ht="15" customHeight="1" x14ac:dyDescent="0.15">
      <c r="B22" s="796" t="s">
        <v>305</v>
      </c>
      <c r="C22" s="800"/>
      <c r="D22" s="797"/>
      <c r="E22" s="86" t="s">
        <v>1152</v>
      </c>
      <c r="F22" s="796" t="s">
        <v>306</v>
      </c>
      <c r="G22" s="800"/>
      <c r="H22" s="797"/>
      <c r="I22" s="101">
        <v>1</v>
      </c>
      <c r="J22" s="756" t="s">
        <v>305</v>
      </c>
      <c r="K22" s="757"/>
      <c r="L22" s="758"/>
      <c r="M22" s="171"/>
      <c r="N22" s="756" t="s">
        <v>306</v>
      </c>
      <c r="O22" s="757"/>
      <c r="P22" s="758"/>
      <c r="Q22" s="172"/>
      <c r="R22" s="796" t="s">
        <v>305</v>
      </c>
      <c r="S22" s="800"/>
      <c r="T22" s="797"/>
      <c r="U22" s="86"/>
      <c r="V22" s="796" t="s">
        <v>306</v>
      </c>
      <c r="W22" s="800"/>
      <c r="X22" s="797"/>
      <c r="Y22" s="101"/>
    </row>
    <row r="23" spans="2:25" ht="15" customHeight="1" x14ac:dyDescent="0.15">
      <c r="B23" s="796" t="s">
        <v>307</v>
      </c>
      <c r="C23" s="800"/>
      <c r="D23" s="206" t="s">
        <v>505</v>
      </c>
      <c r="E23" s="759" t="s">
        <v>416</v>
      </c>
      <c r="F23" s="760"/>
      <c r="G23" s="760"/>
      <c r="H23" s="760"/>
      <c r="I23" s="761"/>
      <c r="J23" s="756" t="s">
        <v>307</v>
      </c>
      <c r="K23" s="757"/>
      <c r="L23" s="180"/>
      <c r="M23" s="759"/>
      <c r="N23" s="760"/>
      <c r="O23" s="760"/>
      <c r="P23" s="760"/>
      <c r="Q23" s="761"/>
      <c r="R23" s="796" t="s">
        <v>307</v>
      </c>
      <c r="S23" s="800"/>
      <c r="T23" s="206"/>
      <c r="U23" s="759"/>
      <c r="V23" s="760"/>
      <c r="W23" s="760"/>
      <c r="X23" s="760"/>
      <c r="Y23" s="761"/>
    </row>
    <row r="24" spans="2:25" ht="15" customHeight="1" x14ac:dyDescent="0.15">
      <c r="B24" s="796" t="s">
        <v>308</v>
      </c>
      <c r="C24" s="797"/>
      <c r="D24" s="798" t="s">
        <v>493</v>
      </c>
      <c r="E24" s="799"/>
      <c r="F24" s="796" t="s">
        <v>309</v>
      </c>
      <c r="G24" s="797"/>
      <c r="H24" s="795" t="s">
        <v>506</v>
      </c>
      <c r="I24" s="795"/>
      <c r="J24" s="756" t="s">
        <v>308</v>
      </c>
      <c r="K24" s="758"/>
      <c r="L24" s="693"/>
      <c r="M24" s="695"/>
      <c r="N24" s="756" t="s">
        <v>309</v>
      </c>
      <c r="O24" s="758"/>
      <c r="P24" s="267"/>
      <c r="Q24" s="267"/>
      <c r="R24" s="796" t="s">
        <v>308</v>
      </c>
      <c r="S24" s="797"/>
      <c r="T24" s="798"/>
      <c r="U24" s="799"/>
      <c r="V24" s="796" t="s">
        <v>309</v>
      </c>
      <c r="W24" s="797"/>
      <c r="X24" s="795"/>
      <c r="Y24" s="795"/>
    </row>
    <row r="25" spans="2:25" ht="15" customHeight="1" x14ac:dyDescent="0.15">
      <c r="B25" s="793" t="s">
        <v>310</v>
      </c>
      <c r="C25" s="793"/>
      <c r="D25" s="206" t="s">
        <v>599</v>
      </c>
      <c r="E25" s="205" t="s">
        <v>311</v>
      </c>
      <c r="F25" s="776" t="s">
        <v>1150</v>
      </c>
      <c r="G25" s="776"/>
      <c r="H25" s="776"/>
      <c r="I25" s="776"/>
      <c r="J25" s="775" t="s">
        <v>310</v>
      </c>
      <c r="K25" s="775"/>
      <c r="L25" s="180"/>
      <c r="M25" s="204" t="s">
        <v>311</v>
      </c>
      <c r="N25" s="776"/>
      <c r="O25" s="776"/>
      <c r="P25" s="776"/>
      <c r="Q25" s="776"/>
      <c r="R25" s="793" t="s">
        <v>310</v>
      </c>
      <c r="S25" s="793"/>
      <c r="T25" s="206"/>
      <c r="U25" s="205" t="s">
        <v>311</v>
      </c>
      <c r="V25" s="794"/>
      <c r="W25" s="794"/>
      <c r="X25" s="794"/>
      <c r="Y25" s="794"/>
    </row>
    <row r="26" spans="2:25" s="25" customFormat="1" ht="14.1" customHeight="1" x14ac:dyDescent="0.15">
      <c r="B26" s="744"/>
      <c r="C26" s="744"/>
      <c r="D26" s="744"/>
      <c r="E26" s="744"/>
      <c r="F26" s="744"/>
      <c r="G26" s="744"/>
      <c r="H26" s="744"/>
      <c r="I26" s="744"/>
      <c r="J26" s="746"/>
      <c r="K26" s="746"/>
      <c r="L26" s="746"/>
      <c r="M26" s="746"/>
      <c r="N26" s="746"/>
      <c r="O26" s="746"/>
      <c r="P26" s="746"/>
      <c r="Q26" s="746"/>
      <c r="R26" s="749"/>
      <c r="S26" s="750"/>
      <c r="T26" s="750"/>
      <c r="U26" s="750"/>
      <c r="V26" s="750"/>
      <c r="W26" s="750"/>
      <c r="X26" s="750"/>
      <c r="Y26" s="751"/>
    </row>
    <row r="27" spans="2:25" s="25" customFormat="1" ht="14.1" customHeight="1" x14ac:dyDescent="0.15">
      <c r="B27" s="745"/>
      <c r="C27" s="745"/>
      <c r="D27" s="745"/>
      <c r="E27" s="745"/>
      <c r="F27" s="745"/>
      <c r="G27" s="745"/>
      <c r="H27" s="745"/>
      <c r="I27" s="745"/>
      <c r="J27" s="746"/>
      <c r="K27" s="746"/>
      <c r="L27" s="746"/>
      <c r="M27" s="746"/>
      <c r="N27" s="746"/>
      <c r="O27" s="746"/>
      <c r="P27" s="746"/>
      <c r="Q27" s="746"/>
      <c r="R27" s="752"/>
      <c r="S27" s="747"/>
      <c r="T27" s="747"/>
      <c r="U27" s="747"/>
      <c r="V27" s="747"/>
      <c r="W27" s="747"/>
      <c r="X27" s="747"/>
      <c r="Y27" s="748"/>
    </row>
    <row r="28" spans="2:25" s="25" customFormat="1" ht="14.1" customHeight="1" x14ac:dyDescent="0.15">
      <c r="B28" s="745"/>
      <c r="C28" s="745"/>
      <c r="D28" s="745"/>
      <c r="E28" s="745"/>
      <c r="F28" s="745"/>
      <c r="G28" s="745"/>
      <c r="H28" s="745"/>
      <c r="I28" s="745"/>
      <c r="J28" s="746"/>
      <c r="K28" s="746"/>
      <c r="L28" s="746"/>
      <c r="M28" s="746"/>
      <c r="N28" s="746"/>
      <c r="O28" s="746"/>
      <c r="P28" s="746"/>
      <c r="Q28" s="746"/>
      <c r="R28" s="752"/>
      <c r="S28" s="747"/>
      <c r="T28" s="747"/>
      <c r="U28" s="747"/>
      <c r="V28" s="747"/>
      <c r="W28" s="747"/>
      <c r="X28" s="747"/>
      <c r="Y28" s="748"/>
    </row>
    <row r="29" spans="2:25" s="25" customFormat="1" ht="14.1" customHeight="1" x14ac:dyDescent="0.15">
      <c r="B29" s="745"/>
      <c r="C29" s="745"/>
      <c r="D29" s="745"/>
      <c r="E29" s="745"/>
      <c r="F29" s="745"/>
      <c r="G29" s="745"/>
      <c r="H29" s="745"/>
      <c r="I29" s="745"/>
      <c r="J29" s="746"/>
      <c r="K29" s="746"/>
      <c r="L29" s="746"/>
      <c r="M29" s="746"/>
      <c r="N29" s="746"/>
      <c r="O29" s="746"/>
      <c r="P29" s="746"/>
      <c r="Q29" s="746"/>
      <c r="R29" s="752"/>
      <c r="S29" s="747"/>
      <c r="T29" s="747"/>
      <c r="U29" s="747"/>
      <c r="V29" s="747"/>
      <c r="W29" s="747"/>
      <c r="X29" s="747"/>
      <c r="Y29" s="748"/>
    </row>
    <row r="30" spans="2:25" s="25" customFormat="1" ht="14.1" customHeight="1" x14ac:dyDescent="0.15">
      <c r="B30" s="745"/>
      <c r="C30" s="745"/>
      <c r="D30" s="745"/>
      <c r="E30" s="745"/>
      <c r="F30" s="745"/>
      <c r="G30" s="745"/>
      <c r="H30" s="745"/>
      <c r="I30" s="745"/>
      <c r="J30" s="746"/>
      <c r="K30" s="746"/>
      <c r="L30" s="746"/>
      <c r="M30" s="746"/>
      <c r="N30" s="746"/>
      <c r="O30" s="746"/>
      <c r="P30" s="746"/>
      <c r="Q30" s="746"/>
      <c r="R30" s="752"/>
      <c r="S30" s="747"/>
      <c r="T30" s="747"/>
      <c r="U30" s="747"/>
      <c r="V30" s="747"/>
      <c r="W30" s="747"/>
      <c r="X30" s="747"/>
      <c r="Y30" s="748"/>
    </row>
    <row r="31" spans="2:25" s="25" customFormat="1" ht="14.1" customHeight="1" x14ac:dyDescent="0.15">
      <c r="B31" s="745"/>
      <c r="C31" s="745"/>
      <c r="D31" s="745"/>
      <c r="E31" s="745"/>
      <c r="F31" s="745"/>
      <c r="G31" s="745"/>
      <c r="H31" s="745"/>
      <c r="I31" s="745"/>
      <c r="J31" s="746"/>
      <c r="K31" s="746"/>
      <c r="L31" s="746"/>
      <c r="M31" s="746"/>
      <c r="N31" s="746"/>
      <c r="O31" s="746"/>
      <c r="P31" s="746"/>
      <c r="Q31" s="746"/>
      <c r="R31" s="752"/>
      <c r="S31" s="747"/>
      <c r="T31" s="747"/>
      <c r="U31" s="747"/>
      <c r="V31" s="747"/>
      <c r="W31" s="747"/>
      <c r="X31" s="747"/>
      <c r="Y31" s="748"/>
    </row>
    <row r="32" spans="2:25" s="25" customFormat="1" ht="14.1" customHeight="1" x14ac:dyDescent="0.15">
      <c r="B32" s="745"/>
      <c r="C32" s="745"/>
      <c r="D32" s="745"/>
      <c r="E32" s="745"/>
      <c r="F32" s="745"/>
      <c r="G32" s="745"/>
      <c r="H32" s="745"/>
      <c r="I32" s="745"/>
      <c r="J32" s="746"/>
      <c r="K32" s="746"/>
      <c r="L32" s="746"/>
      <c r="M32" s="746"/>
      <c r="N32" s="746"/>
      <c r="O32" s="746"/>
      <c r="P32" s="746"/>
      <c r="Q32" s="746"/>
      <c r="R32" s="752"/>
      <c r="S32" s="747"/>
      <c r="T32" s="747"/>
      <c r="U32" s="747"/>
      <c r="V32" s="747"/>
      <c r="W32" s="747"/>
      <c r="X32" s="747"/>
      <c r="Y32" s="748"/>
    </row>
    <row r="33" spans="2:25" s="25" customFormat="1" ht="14.1" customHeight="1" x14ac:dyDescent="0.15">
      <c r="B33" s="745"/>
      <c r="C33" s="745"/>
      <c r="D33" s="745"/>
      <c r="E33" s="745"/>
      <c r="F33" s="745"/>
      <c r="G33" s="745"/>
      <c r="H33" s="745"/>
      <c r="I33" s="745"/>
      <c r="J33" s="746"/>
      <c r="K33" s="746"/>
      <c r="L33" s="746"/>
      <c r="M33" s="746"/>
      <c r="N33" s="746"/>
      <c r="O33" s="746"/>
      <c r="P33" s="746"/>
      <c r="Q33" s="746"/>
      <c r="R33" s="752"/>
      <c r="S33" s="747"/>
      <c r="T33" s="747"/>
      <c r="U33" s="747"/>
      <c r="V33" s="747"/>
      <c r="W33" s="747"/>
      <c r="X33" s="747"/>
      <c r="Y33" s="748"/>
    </row>
    <row r="34" spans="2:25" s="25" customFormat="1" ht="14.1" customHeight="1" x14ac:dyDescent="0.15">
      <c r="B34" s="745"/>
      <c r="C34" s="745"/>
      <c r="D34" s="745"/>
      <c r="E34" s="745"/>
      <c r="F34" s="745"/>
      <c r="G34" s="745"/>
      <c r="H34" s="745"/>
      <c r="I34" s="745"/>
      <c r="J34" s="746"/>
      <c r="K34" s="746"/>
      <c r="L34" s="746"/>
      <c r="M34" s="746"/>
      <c r="N34" s="746"/>
      <c r="O34" s="746"/>
      <c r="P34" s="746"/>
      <c r="Q34" s="746"/>
      <c r="R34" s="752"/>
      <c r="S34" s="747"/>
      <c r="T34" s="747"/>
      <c r="U34" s="747"/>
      <c r="V34" s="747"/>
      <c r="W34" s="747"/>
      <c r="X34" s="747"/>
      <c r="Y34" s="748"/>
    </row>
    <row r="35" spans="2:25" s="25" customFormat="1" ht="14.1" customHeight="1" x14ac:dyDescent="0.15">
      <c r="B35" s="745"/>
      <c r="C35" s="745"/>
      <c r="D35" s="745"/>
      <c r="E35" s="745"/>
      <c r="F35" s="745"/>
      <c r="G35" s="745"/>
      <c r="H35" s="745"/>
      <c r="I35" s="745"/>
      <c r="J35" s="746"/>
      <c r="K35" s="746"/>
      <c r="L35" s="746"/>
      <c r="M35" s="746"/>
      <c r="N35" s="746"/>
      <c r="O35" s="746"/>
      <c r="P35" s="746"/>
      <c r="Q35" s="746"/>
      <c r="R35" s="752"/>
      <c r="S35" s="747"/>
      <c r="T35" s="747"/>
      <c r="U35" s="747"/>
      <c r="V35" s="747"/>
      <c r="W35" s="747"/>
      <c r="X35" s="747"/>
      <c r="Y35" s="748"/>
    </row>
    <row r="36" spans="2:25" s="25" customFormat="1" ht="14.1" customHeight="1" x14ac:dyDescent="0.15">
      <c r="B36" s="745"/>
      <c r="C36" s="745"/>
      <c r="D36" s="745"/>
      <c r="E36" s="745"/>
      <c r="F36" s="745"/>
      <c r="G36" s="745"/>
      <c r="H36" s="745"/>
      <c r="I36" s="745"/>
      <c r="J36" s="746"/>
      <c r="K36" s="746"/>
      <c r="L36" s="746"/>
      <c r="M36" s="746"/>
      <c r="N36" s="746"/>
      <c r="O36" s="746"/>
      <c r="P36" s="746"/>
      <c r="Q36" s="746"/>
      <c r="R36" s="752"/>
      <c r="S36" s="747"/>
      <c r="T36" s="747"/>
      <c r="U36" s="747"/>
      <c r="V36" s="747"/>
      <c r="W36" s="747"/>
      <c r="X36" s="747"/>
      <c r="Y36" s="748"/>
    </row>
    <row r="37" spans="2:25" s="25" customFormat="1" ht="14.1" customHeight="1" x14ac:dyDescent="0.15">
      <c r="B37" s="745"/>
      <c r="C37" s="745"/>
      <c r="D37" s="745"/>
      <c r="E37" s="745"/>
      <c r="F37" s="745"/>
      <c r="G37" s="745"/>
      <c r="H37" s="745"/>
      <c r="I37" s="745"/>
      <c r="J37" s="746"/>
      <c r="K37" s="746"/>
      <c r="L37" s="746"/>
      <c r="M37" s="746"/>
      <c r="N37" s="746"/>
      <c r="O37" s="746"/>
      <c r="P37" s="746"/>
      <c r="Q37" s="746"/>
      <c r="R37" s="752"/>
      <c r="S37" s="747"/>
      <c r="T37" s="747"/>
      <c r="U37" s="747"/>
      <c r="V37" s="747"/>
      <c r="W37" s="747"/>
      <c r="X37" s="747"/>
      <c r="Y37" s="748"/>
    </row>
    <row r="38" spans="2:25" s="25" customFormat="1" ht="14.1" customHeight="1" x14ac:dyDescent="0.15">
      <c r="B38" s="745"/>
      <c r="C38" s="745"/>
      <c r="D38" s="745"/>
      <c r="E38" s="745"/>
      <c r="F38" s="745"/>
      <c r="G38" s="745"/>
      <c r="H38" s="745"/>
      <c r="I38" s="745"/>
      <c r="J38" s="746"/>
      <c r="K38" s="746"/>
      <c r="L38" s="746"/>
      <c r="M38" s="746"/>
      <c r="N38" s="746"/>
      <c r="O38" s="746"/>
      <c r="P38" s="746"/>
      <c r="Q38" s="746"/>
      <c r="R38" s="753"/>
      <c r="S38" s="754"/>
      <c r="T38" s="754"/>
      <c r="U38" s="754"/>
      <c r="V38" s="754"/>
      <c r="W38" s="754"/>
      <c r="X38" s="754"/>
      <c r="Y38" s="755"/>
    </row>
    <row r="39" spans="2:25" ht="15" customHeight="1" x14ac:dyDescent="0.15">
      <c r="B39" s="26"/>
      <c r="C39" s="28" t="s">
        <v>312</v>
      </c>
      <c r="D39" s="25"/>
      <c r="E39" s="26"/>
      <c r="F39" s="26"/>
      <c r="G39" s="26"/>
      <c r="H39" s="26"/>
      <c r="I39" s="26"/>
      <c r="J39" s="23"/>
      <c r="K39" s="23"/>
      <c r="L39" s="23"/>
      <c r="M39" s="23"/>
      <c r="N39" s="23"/>
      <c r="O39" s="23"/>
      <c r="P39" s="23"/>
      <c r="Q39" s="23"/>
      <c r="R39" s="203"/>
      <c r="S39" s="203"/>
      <c r="T39" s="203"/>
      <c r="U39" s="203"/>
      <c r="V39" s="203"/>
      <c r="W39" s="203"/>
      <c r="X39" s="203"/>
      <c r="Y39" s="203"/>
    </row>
    <row r="40" spans="2:25" ht="15" customHeight="1" x14ac:dyDescent="0.15">
      <c r="B40" s="23"/>
      <c r="C40" s="27" t="s">
        <v>313</v>
      </c>
      <c r="D40" s="25"/>
      <c r="E40" s="25"/>
      <c r="F40" s="25"/>
      <c r="G40" s="25"/>
      <c r="H40" s="25"/>
      <c r="I40" s="25"/>
      <c r="J40" s="25"/>
      <c r="K40" s="25"/>
      <c r="L40" s="25"/>
      <c r="M40" s="25"/>
      <c r="N40" s="25"/>
      <c r="O40" s="23"/>
      <c r="P40" s="27"/>
      <c r="Q40" s="25"/>
      <c r="R40" s="25"/>
      <c r="S40" s="25"/>
      <c r="T40" s="25"/>
      <c r="U40" s="25"/>
      <c r="V40" s="25"/>
      <c r="W40" s="25"/>
      <c r="X40" s="25"/>
      <c r="Y40" s="25"/>
    </row>
    <row r="41" spans="2:25" ht="15" customHeight="1" x14ac:dyDescent="0.15">
      <c r="C41" s="27" t="s">
        <v>314</v>
      </c>
      <c r="E41" s="27"/>
      <c r="F41" s="23"/>
      <c r="G41" s="25"/>
      <c r="H41" s="25"/>
      <c r="I41" s="25"/>
      <c r="J41" s="25"/>
      <c r="K41" s="25"/>
      <c r="L41" s="24"/>
      <c r="M41" s="25"/>
      <c r="N41" s="25"/>
      <c r="O41" s="25"/>
      <c r="P41" s="23"/>
      <c r="Q41" s="27"/>
      <c r="R41" s="23"/>
      <c r="S41" s="25"/>
      <c r="T41" s="25"/>
      <c r="U41" s="25"/>
      <c r="V41" s="25"/>
      <c r="W41" s="25"/>
      <c r="X41" s="25"/>
      <c r="Y41" s="25"/>
    </row>
    <row r="42" spans="2:25" ht="15" customHeight="1" x14ac:dyDescent="0.15">
      <c r="D42" s="23"/>
      <c r="E42" s="27"/>
      <c r="F42" s="25"/>
      <c r="G42" s="25"/>
      <c r="H42" s="25"/>
      <c r="I42" s="25"/>
      <c r="J42" s="25"/>
      <c r="K42" s="25"/>
      <c r="L42" s="25"/>
      <c r="M42" s="25"/>
      <c r="N42" s="25"/>
      <c r="O42" s="25"/>
      <c r="P42" s="23"/>
      <c r="Q42" s="27"/>
      <c r="R42" s="25"/>
      <c r="S42" s="25"/>
      <c r="T42" s="25"/>
      <c r="U42" s="25"/>
      <c r="V42" s="25"/>
      <c r="W42" s="25"/>
      <c r="X42" s="25"/>
      <c r="Y42" s="25"/>
    </row>
    <row r="43" spans="2:25" s="25" customFormat="1" ht="14.1" customHeight="1" x14ac:dyDescent="0.15">
      <c r="B43" s="22"/>
      <c r="C43" s="22"/>
      <c r="D43" s="22"/>
      <c r="E43" s="22"/>
      <c r="F43" s="22"/>
      <c r="G43" s="22"/>
      <c r="H43" s="22"/>
      <c r="I43" s="22"/>
      <c r="J43" s="22"/>
      <c r="K43" s="22"/>
      <c r="L43" s="22"/>
      <c r="M43" s="22"/>
      <c r="N43" s="22"/>
      <c r="O43" s="22"/>
      <c r="P43" s="22"/>
      <c r="Q43" s="22"/>
      <c r="R43" s="22"/>
      <c r="S43" s="22"/>
      <c r="T43" s="22"/>
      <c r="U43" s="22"/>
      <c r="V43" s="22"/>
      <c r="W43" s="22"/>
      <c r="X43" s="22"/>
      <c r="Y43" s="22"/>
    </row>
    <row r="44" spans="2:25" s="25" customFormat="1" ht="14.1" customHeight="1" x14ac:dyDescent="0.15">
      <c r="B44" s="22"/>
      <c r="C44" s="22"/>
      <c r="D44" s="22"/>
      <c r="E44" s="22"/>
      <c r="F44" s="22"/>
      <c r="G44" s="22"/>
      <c r="H44" s="22"/>
      <c r="I44" s="22"/>
      <c r="J44" s="22"/>
      <c r="K44" s="22"/>
      <c r="L44" s="22"/>
      <c r="M44" s="22"/>
      <c r="N44" s="22"/>
      <c r="O44" s="22"/>
      <c r="P44" s="22"/>
      <c r="Q44" s="22"/>
      <c r="R44" s="22"/>
      <c r="S44" s="22"/>
      <c r="T44" s="22"/>
      <c r="U44" s="22"/>
      <c r="V44" s="22"/>
      <c r="W44" s="22"/>
      <c r="X44" s="22"/>
      <c r="Y44" s="22"/>
    </row>
    <row r="45" spans="2:25" s="25" customFormat="1" ht="14.1" customHeight="1" x14ac:dyDescent="0.15">
      <c r="B45" s="22"/>
      <c r="C45" s="22"/>
      <c r="D45" s="22"/>
      <c r="E45" s="22"/>
      <c r="F45" s="22"/>
      <c r="G45" s="22"/>
      <c r="H45" s="22"/>
      <c r="I45" s="22"/>
      <c r="J45" s="22"/>
      <c r="K45" s="22"/>
      <c r="L45" s="22"/>
      <c r="M45" s="22"/>
      <c r="N45" s="22"/>
      <c r="O45" s="22"/>
      <c r="P45" s="22"/>
      <c r="Q45" s="22"/>
      <c r="R45" s="22"/>
      <c r="S45" s="22"/>
      <c r="T45" s="22"/>
      <c r="U45" s="22"/>
      <c r="V45" s="22"/>
      <c r="W45" s="22"/>
      <c r="X45" s="22"/>
      <c r="Y45" s="22"/>
    </row>
    <row r="46" spans="2:25" s="25" customFormat="1" ht="14.1" customHeight="1" x14ac:dyDescent="0.15">
      <c r="B46" s="22"/>
      <c r="C46" s="22"/>
      <c r="D46" s="22"/>
      <c r="E46" s="22"/>
      <c r="F46" s="22"/>
      <c r="G46" s="22"/>
      <c r="H46" s="22"/>
      <c r="I46" s="22"/>
      <c r="J46" s="22"/>
      <c r="K46" s="22"/>
      <c r="L46" s="22"/>
      <c r="M46" s="22"/>
      <c r="N46" s="22"/>
      <c r="O46" s="22"/>
      <c r="P46" s="22"/>
      <c r="Q46" s="22"/>
      <c r="R46" s="22"/>
      <c r="S46" s="22"/>
      <c r="T46" s="22"/>
      <c r="U46" s="22"/>
      <c r="V46" s="22"/>
      <c r="W46" s="22"/>
      <c r="X46" s="22"/>
      <c r="Y46" s="22"/>
    </row>
    <row r="47" spans="2:25" s="25" customFormat="1" ht="14.1" customHeight="1" x14ac:dyDescent="0.15">
      <c r="B47" s="22"/>
      <c r="C47" s="22"/>
      <c r="D47" s="22"/>
      <c r="E47" s="22"/>
      <c r="F47" s="22"/>
      <c r="G47" s="22"/>
      <c r="H47" s="22"/>
      <c r="I47" s="22"/>
      <c r="J47" s="22"/>
      <c r="K47" s="22"/>
      <c r="L47" s="22"/>
      <c r="M47" s="22"/>
      <c r="N47" s="22"/>
      <c r="O47" s="22"/>
      <c r="P47" s="22"/>
      <c r="Q47" s="22"/>
      <c r="R47" s="22"/>
      <c r="S47" s="22"/>
      <c r="T47" s="22"/>
      <c r="U47" s="22"/>
      <c r="V47" s="22"/>
      <c r="W47" s="22"/>
      <c r="X47" s="22"/>
      <c r="Y47" s="22"/>
    </row>
    <row r="48" spans="2:25" s="25" customFormat="1" ht="14.1" customHeight="1" x14ac:dyDescent="0.15">
      <c r="B48" s="22"/>
      <c r="C48" s="22"/>
      <c r="D48" s="22"/>
      <c r="E48" s="22"/>
      <c r="F48" s="22"/>
      <c r="G48" s="22"/>
      <c r="H48" s="22"/>
      <c r="I48" s="22"/>
      <c r="J48" s="22"/>
      <c r="K48" s="22"/>
      <c r="L48" s="22"/>
      <c r="M48" s="22"/>
      <c r="N48" s="22"/>
      <c r="O48" s="22"/>
      <c r="P48" s="22"/>
      <c r="Q48" s="22"/>
      <c r="R48" s="22"/>
      <c r="S48" s="22"/>
      <c r="T48" s="22"/>
      <c r="U48" s="22"/>
      <c r="V48" s="22"/>
      <c r="W48" s="22"/>
      <c r="X48" s="22"/>
      <c r="Y48" s="22"/>
    </row>
    <row r="49" spans="2:26" s="25" customFormat="1" ht="14.1" customHeight="1" x14ac:dyDescent="0.15">
      <c r="B49" s="22"/>
      <c r="C49" s="22"/>
      <c r="D49" s="22"/>
      <c r="E49" s="22"/>
      <c r="F49" s="22"/>
      <c r="G49" s="22"/>
      <c r="H49" s="22"/>
      <c r="I49" s="22"/>
      <c r="J49" s="22"/>
      <c r="K49" s="22"/>
      <c r="L49" s="22"/>
      <c r="M49" s="22"/>
      <c r="N49" s="22"/>
      <c r="O49" s="22"/>
      <c r="P49" s="22"/>
      <c r="Q49" s="22"/>
      <c r="R49" s="22"/>
      <c r="S49" s="22"/>
      <c r="T49" s="22"/>
      <c r="U49" s="22"/>
      <c r="V49" s="22"/>
      <c r="W49" s="22"/>
      <c r="X49" s="22"/>
      <c r="Y49" s="22"/>
    </row>
    <row r="50" spans="2:26" s="25" customFormat="1" ht="14.1" customHeight="1" x14ac:dyDescent="0.15">
      <c r="B50" s="22"/>
      <c r="C50" s="22"/>
      <c r="D50" s="22"/>
      <c r="E50" s="22"/>
      <c r="F50" s="22"/>
      <c r="G50" s="22"/>
      <c r="H50" s="22"/>
      <c r="I50" s="22"/>
      <c r="J50" s="22"/>
      <c r="K50" s="22"/>
      <c r="L50" s="22"/>
      <c r="M50" s="22"/>
      <c r="N50" s="22"/>
      <c r="O50" s="22"/>
      <c r="P50" s="22"/>
      <c r="Q50" s="22"/>
      <c r="R50" s="22"/>
      <c r="S50" s="22"/>
      <c r="T50" s="22"/>
      <c r="U50" s="22"/>
      <c r="V50" s="22"/>
      <c r="W50" s="22"/>
      <c r="X50" s="22"/>
      <c r="Y50" s="22"/>
    </row>
    <row r="51" spans="2:26" s="25" customFormat="1" ht="14.1" customHeight="1" x14ac:dyDescent="0.15">
      <c r="B51" s="22"/>
      <c r="C51" s="22"/>
      <c r="D51" s="22"/>
      <c r="E51" s="22"/>
      <c r="F51" s="22"/>
      <c r="G51" s="22"/>
      <c r="H51" s="22"/>
      <c r="I51" s="22"/>
      <c r="J51" s="22"/>
      <c r="K51" s="22"/>
      <c r="L51" s="22"/>
      <c r="M51" s="22"/>
      <c r="N51" s="22"/>
      <c r="O51" s="22"/>
      <c r="P51" s="22"/>
      <c r="Q51" s="22"/>
      <c r="R51" s="22"/>
      <c r="S51" s="22"/>
      <c r="T51" s="22"/>
      <c r="U51" s="22"/>
      <c r="V51" s="22"/>
      <c r="W51" s="22"/>
      <c r="X51" s="22"/>
      <c r="Y51" s="22"/>
    </row>
    <row r="52" spans="2:26" s="25" customFormat="1" ht="14.1" customHeight="1" x14ac:dyDescent="0.15">
      <c r="B52" s="22"/>
      <c r="C52" s="22"/>
      <c r="D52" s="22"/>
      <c r="E52" s="22"/>
      <c r="F52" s="22"/>
      <c r="G52" s="22"/>
      <c r="H52" s="22"/>
      <c r="I52" s="22"/>
      <c r="J52" s="22"/>
      <c r="K52" s="22"/>
      <c r="L52" s="22"/>
      <c r="M52" s="22"/>
      <c r="N52" s="22"/>
      <c r="O52" s="22"/>
      <c r="P52" s="22"/>
      <c r="Q52" s="22"/>
      <c r="R52" s="22"/>
      <c r="S52" s="22"/>
      <c r="T52" s="22"/>
      <c r="U52" s="22"/>
      <c r="V52" s="22"/>
      <c r="W52" s="22"/>
      <c r="X52" s="22"/>
      <c r="Y52" s="22"/>
    </row>
    <row r="53" spans="2:26" s="25" customFormat="1" ht="14.1" customHeight="1" x14ac:dyDescent="0.15">
      <c r="B53" s="22"/>
      <c r="C53" s="22"/>
      <c r="D53" s="22"/>
      <c r="E53" s="22"/>
      <c r="F53" s="22"/>
      <c r="G53" s="22"/>
      <c r="H53" s="22"/>
      <c r="I53" s="22"/>
      <c r="J53" s="22"/>
      <c r="K53" s="22"/>
      <c r="L53" s="22"/>
      <c r="M53" s="22"/>
      <c r="N53" s="22"/>
      <c r="O53" s="22"/>
      <c r="P53" s="22"/>
      <c r="Q53" s="22"/>
      <c r="R53" s="22"/>
      <c r="S53" s="22"/>
      <c r="T53" s="22"/>
      <c r="U53" s="22"/>
      <c r="V53" s="22"/>
      <c r="W53" s="22"/>
      <c r="X53" s="22"/>
      <c r="Y53" s="22"/>
    </row>
    <row r="54" spans="2:26" s="25" customFormat="1" ht="14.1" customHeight="1" x14ac:dyDescent="0.15">
      <c r="B54" s="22"/>
      <c r="C54" s="22"/>
      <c r="D54" s="22"/>
      <c r="E54" s="22"/>
      <c r="F54" s="22"/>
      <c r="G54" s="22"/>
      <c r="H54" s="22"/>
      <c r="I54" s="22"/>
      <c r="J54" s="22"/>
      <c r="K54" s="22"/>
      <c r="L54" s="22"/>
      <c r="M54" s="22"/>
      <c r="N54" s="22"/>
      <c r="O54" s="22"/>
      <c r="P54" s="22"/>
      <c r="Q54" s="22"/>
      <c r="R54" s="22"/>
      <c r="S54" s="22"/>
      <c r="T54" s="22"/>
      <c r="U54" s="22"/>
      <c r="V54" s="22"/>
      <c r="W54" s="22"/>
      <c r="X54" s="22"/>
      <c r="Y54" s="22"/>
    </row>
    <row r="55" spans="2:26" s="25" customFormat="1" ht="14.1" customHeight="1" x14ac:dyDescent="0.15">
      <c r="B55" s="22"/>
      <c r="C55" s="22"/>
      <c r="D55" s="22"/>
      <c r="E55" s="22"/>
      <c r="F55" s="22"/>
      <c r="G55" s="22"/>
      <c r="H55" s="22"/>
      <c r="I55" s="22"/>
      <c r="J55" s="22"/>
      <c r="K55" s="22"/>
      <c r="L55" s="22"/>
      <c r="M55" s="22"/>
      <c r="N55" s="22"/>
      <c r="O55" s="22"/>
      <c r="P55" s="22"/>
      <c r="Q55" s="22"/>
      <c r="R55" s="22"/>
      <c r="S55" s="22"/>
      <c r="T55" s="22"/>
      <c r="U55" s="22"/>
      <c r="V55" s="22"/>
      <c r="W55" s="22"/>
      <c r="X55" s="22"/>
      <c r="Y55" s="22"/>
    </row>
    <row r="56" spans="2:26" s="25" customFormat="1" ht="14.1" customHeight="1" x14ac:dyDescent="0.15">
      <c r="B56" s="22"/>
      <c r="C56" s="22"/>
      <c r="D56" s="22"/>
      <c r="E56" s="22"/>
      <c r="F56" s="22"/>
      <c r="G56" s="22"/>
      <c r="H56" s="22"/>
      <c r="I56" s="22"/>
      <c r="J56" s="22"/>
      <c r="K56" s="22"/>
      <c r="L56" s="22"/>
      <c r="M56" s="22"/>
      <c r="N56" s="22"/>
      <c r="O56" s="22"/>
      <c r="P56" s="22"/>
      <c r="Q56" s="22"/>
      <c r="R56" s="22"/>
      <c r="S56" s="22"/>
      <c r="T56" s="22"/>
      <c r="U56" s="22"/>
      <c r="V56" s="22"/>
      <c r="W56" s="22"/>
      <c r="X56" s="22"/>
      <c r="Y56" s="22"/>
    </row>
    <row r="57" spans="2:26" s="25" customFormat="1" ht="15" customHeight="1" x14ac:dyDescent="0.15">
      <c r="B57" s="22"/>
      <c r="C57" s="22"/>
      <c r="D57" s="22"/>
      <c r="E57" s="22"/>
      <c r="F57" s="22"/>
      <c r="G57" s="22"/>
      <c r="H57" s="22"/>
      <c r="I57" s="22"/>
      <c r="J57" s="22"/>
      <c r="K57" s="22"/>
      <c r="L57" s="22"/>
      <c r="M57" s="22"/>
      <c r="N57" s="22"/>
      <c r="O57" s="22"/>
      <c r="P57" s="22"/>
      <c r="Q57" s="22"/>
      <c r="R57" s="22"/>
      <c r="S57" s="22"/>
      <c r="T57" s="22"/>
      <c r="U57" s="22"/>
      <c r="V57" s="22"/>
      <c r="W57" s="22"/>
      <c r="X57" s="22"/>
      <c r="Y57" s="22"/>
    </row>
    <row r="58" spans="2:26" ht="15" customHeight="1" x14ac:dyDescent="0.15">
      <c r="Z58" s="25"/>
    </row>
    <row r="59" spans="2:26" ht="27.95" customHeight="1" x14ac:dyDescent="0.15">
      <c r="Z59" s="25"/>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1"/>
  <dataValidations count="1">
    <dataValidation allowBlank="1" showInputMessage="1" showErrorMessage="1" prompt="覆工スパン毎に連番を記入。_x000a_数値で入力する。" sqref="Y5 I5 Y22 Q5 Q22 I22" xr:uid="{7BF0B7B5-BD43-4BE4-A081-820CF519F34F}"/>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C307372-8B89-4CB8-A09D-9053E0475737}">
          <x14:formula1>
            <xm:f>'(参考)リスト'!$C$52:$C$83</xm:f>
          </x14:formula1>
          <xm:sqref>U6:Y6 E6:I6 M6:Q6 U23:Y23 M23:Q23 E23:I23</xm:sqref>
        </x14:dataValidation>
        <x14:dataValidation type="list" allowBlank="1" showInputMessage="1" showErrorMessage="1" xr:uid="{CC8228AA-3781-4C98-B66C-590D84FBE341}">
          <x14:formula1>
            <xm:f>'(参考)リスト'!$D$52:$D$54</xm:f>
          </x14:formula1>
          <xm:sqref>T7:U7 D7:E7 T24:U24 L7:M7 L24:M24 D24:E24</xm:sqref>
        </x14:dataValidation>
        <x14:dataValidation type="list" allowBlank="1" showInputMessage="1" showErrorMessage="1" xr:uid="{0194CAF8-44EC-47C5-8D40-03BF03A9656A}">
          <x14:formula1>
            <xm:f>'(参考)リスト'!$F$52:$F$53</xm:f>
          </x14:formula1>
          <xm:sqref>T8 D8 T25 L8 L25 D25</xm:sqref>
        </x14:dataValidation>
        <x14:dataValidation type="list" allowBlank="1" showInputMessage="1" showErrorMessage="1" xr:uid="{CDEC7962-9C73-455D-AC4A-15703BF4D434}">
          <x14:formula1>
            <xm:f>'(参考)リスト'!$E$52:$E$58</xm:f>
          </x14:formula1>
          <xm:sqref>X7:Y7 H7:I7 X24:Y24 P7:Q7 P24:Q24 H24:I24</xm:sqref>
        </x14:dataValidation>
        <x14:dataValidation type="list" showInputMessage="1" showErrorMessage="1" xr:uid="{E692B8DF-91D1-4121-88E5-7D6550991295}">
          <x14:formula1>
            <xm:f>'(参考)リスト'!$B$52:$B$55</xm:f>
          </x14:formula1>
          <xm:sqref>T6 D6 T23 L6 L23 D23</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pageSetUpPr fitToPage="1"/>
  </sheetPr>
  <dimension ref="B2:AI19"/>
  <sheetViews>
    <sheetView showGridLines="0" showZeros="0" view="pageBreakPreview" zoomScaleNormal="85" zoomScaleSheetLayoutView="100" workbookViewId="0">
      <selection activeCell="F1" sqref="F1"/>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9" t="s">
        <v>315</v>
      </c>
      <c r="C3" s="439"/>
      <c r="D3" s="439"/>
      <c r="E3" s="801"/>
      <c r="F3" s="801"/>
      <c r="G3" s="801"/>
      <c r="H3" s="801"/>
      <c r="I3" s="801"/>
      <c r="J3" s="439"/>
      <c r="K3" s="439"/>
      <c r="L3" s="439"/>
      <c r="M3" s="439"/>
      <c r="N3" s="439"/>
      <c r="O3" s="439"/>
      <c r="P3" s="439"/>
      <c r="Q3" s="439"/>
      <c r="R3" s="439"/>
      <c r="S3" s="439"/>
      <c r="T3" s="439"/>
      <c r="U3" s="439"/>
      <c r="V3" s="439"/>
      <c r="W3" s="439"/>
      <c r="X3" s="439"/>
      <c r="Y3" s="439"/>
      <c r="Z3" s="439"/>
      <c r="AA3" s="439"/>
      <c r="AB3" s="439"/>
      <c r="AC3" s="439"/>
      <c r="AD3" s="439"/>
      <c r="AE3" s="439"/>
      <c r="AF3" s="439"/>
      <c r="AG3" s="439"/>
      <c r="AH3" s="439"/>
      <c r="AI3" s="439"/>
    </row>
    <row r="4" spans="2:35" ht="20.100000000000001" customHeight="1" x14ac:dyDescent="0.15">
      <c r="B4" s="802" t="s">
        <v>60</v>
      </c>
      <c r="C4" s="803"/>
      <c r="D4" s="804"/>
      <c r="E4" s="805" t="str">
        <f>+'様式A-1'!$D$3</f>
        <v>ハシラノズイドウ</v>
      </c>
      <c r="F4" s="806"/>
      <c r="G4" s="806"/>
      <c r="H4" s="806"/>
      <c r="I4" s="807"/>
      <c r="J4" s="808" t="s">
        <v>61</v>
      </c>
      <c r="K4" s="809"/>
      <c r="L4" s="810"/>
      <c r="M4" s="378" t="str">
        <f>+'様式A-1'!$J$3</f>
        <v>主要地方道岩国玖珂線</v>
      </c>
      <c r="N4" s="379"/>
      <c r="O4" s="379"/>
      <c r="P4" s="379"/>
      <c r="Q4" s="379"/>
      <c r="R4" s="380"/>
      <c r="S4" s="724" t="s">
        <v>271</v>
      </c>
      <c r="T4" s="725"/>
      <c r="U4" s="725"/>
      <c r="V4" s="726"/>
      <c r="W4" s="811" t="str">
        <f>+'様式B (1)'!$S$3</f>
        <v>復建調査設計株式会社</v>
      </c>
      <c r="X4" s="812"/>
      <c r="Y4" s="812"/>
      <c r="Z4" s="812"/>
      <c r="AA4" s="812"/>
      <c r="AB4" s="813"/>
      <c r="AC4" s="426" t="s">
        <v>225</v>
      </c>
      <c r="AD4" s="427"/>
      <c r="AE4" s="428"/>
      <c r="AF4" s="814">
        <f>+'様式B (1)'!$P$2</f>
        <v>45867</v>
      </c>
      <c r="AG4" s="815"/>
      <c r="AH4" s="815"/>
      <c r="AI4" s="816"/>
    </row>
    <row r="5" spans="2:35" ht="20.100000000000001" customHeight="1" x14ac:dyDescent="0.15">
      <c r="B5" s="828" t="s">
        <v>167</v>
      </c>
      <c r="C5" s="829"/>
      <c r="D5" s="830"/>
      <c r="E5" s="831" t="str">
        <f>+'様式A-1'!$D$4</f>
        <v>柱野隧道</v>
      </c>
      <c r="F5" s="832"/>
      <c r="G5" s="832"/>
      <c r="H5" s="832"/>
      <c r="I5" s="833"/>
      <c r="J5" s="834" t="s">
        <v>168</v>
      </c>
      <c r="K5" s="835"/>
      <c r="L5" s="836"/>
      <c r="M5" s="378" t="str">
        <f>+'様式A-1'!$R$3</f>
        <v>山口県岩国土木建築事務所</v>
      </c>
      <c r="N5" s="379"/>
      <c r="O5" s="379"/>
      <c r="P5" s="379"/>
      <c r="Q5" s="379"/>
      <c r="R5" s="380"/>
      <c r="S5" s="727"/>
      <c r="T5" s="728"/>
      <c r="U5" s="728"/>
      <c r="V5" s="729"/>
      <c r="W5" s="837" t="str">
        <f>+'様式B (1)'!$S$4</f>
        <v>小笠原洋</v>
      </c>
      <c r="X5" s="838"/>
      <c r="Y5" s="838"/>
      <c r="Z5" s="838"/>
      <c r="AA5" s="838"/>
      <c r="AB5" s="839"/>
      <c r="AC5" s="429"/>
      <c r="AD5" s="430"/>
      <c r="AE5" s="431"/>
      <c r="AF5" s="817"/>
      <c r="AG5" s="818"/>
      <c r="AH5" s="818"/>
      <c r="AI5" s="819"/>
    </row>
    <row r="6" spans="2:35" ht="26.25" customHeight="1" x14ac:dyDescent="0.2">
      <c r="B6" s="820" t="s">
        <v>316</v>
      </c>
      <c r="C6" s="823" t="s">
        <v>317</v>
      </c>
      <c r="D6" s="824"/>
      <c r="E6" s="824"/>
      <c r="F6" s="824"/>
      <c r="G6" s="824"/>
      <c r="H6" s="824"/>
      <c r="I6" s="824"/>
      <c r="J6" s="824"/>
      <c r="K6" s="824"/>
      <c r="L6" s="824"/>
      <c r="M6" s="824"/>
      <c r="N6" s="824"/>
      <c r="O6" s="824"/>
      <c r="P6" s="824"/>
      <c r="Q6" s="824"/>
      <c r="R6" s="824"/>
      <c r="S6" s="824"/>
      <c r="T6" s="824"/>
      <c r="U6" s="824"/>
      <c r="V6" s="824"/>
      <c r="W6" s="824"/>
      <c r="X6" s="824"/>
      <c r="Y6" s="824"/>
      <c r="Z6" s="824"/>
      <c r="AA6" s="824"/>
      <c r="AB6" s="824"/>
      <c r="AC6" s="824"/>
      <c r="AD6" s="824"/>
      <c r="AE6" s="824"/>
      <c r="AF6" s="824"/>
      <c r="AG6" s="824"/>
      <c r="AH6" s="824"/>
      <c r="AI6" s="825"/>
    </row>
    <row r="7" spans="2:35" ht="35.450000000000003" customHeight="1" x14ac:dyDescent="0.15">
      <c r="B7" s="821"/>
      <c r="C7" s="840"/>
      <c r="D7" s="841"/>
      <c r="E7" s="841"/>
      <c r="F7" s="841"/>
      <c r="G7" s="841"/>
      <c r="H7" s="841"/>
      <c r="I7" s="841"/>
      <c r="J7" s="841"/>
      <c r="K7" s="841"/>
      <c r="L7" s="841"/>
      <c r="M7" s="841"/>
      <c r="N7" s="841"/>
      <c r="O7" s="841"/>
      <c r="P7" s="841"/>
      <c r="Q7" s="841"/>
      <c r="R7" s="841"/>
      <c r="S7" s="841"/>
      <c r="T7" s="841"/>
      <c r="U7" s="841"/>
      <c r="V7" s="841"/>
      <c r="W7" s="841"/>
      <c r="X7" s="841"/>
      <c r="Y7" s="841"/>
      <c r="Z7" s="841"/>
      <c r="AA7" s="841"/>
      <c r="AB7" s="841"/>
      <c r="AC7" s="841"/>
      <c r="AD7" s="841"/>
      <c r="AE7" s="841"/>
      <c r="AF7" s="841"/>
      <c r="AG7" s="841"/>
      <c r="AH7" s="841"/>
      <c r="AI7" s="842"/>
    </row>
    <row r="8" spans="2:35" ht="35.450000000000003" customHeight="1" x14ac:dyDescent="0.15">
      <c r="B8" s="821"/>
      <c r="C8" s="840"/>
      <c r="D8" s="841"/>
      <c r="E8" s="841"/>
      <c r="F8" s="841"/>
      <c r="G8" s="841"/>
      <c r="H8" s="841"/>
      <c r="I8" s="841"/>
      <c r="J8" s="841"/>
      <c r="K8" s="841"/>
      <c r="L8" s="841"/>
      <c r="M8" s="841"/>
      <c r="N8" s="841"/>
      <c r="O8" s="841"/>
      <c r="P8" s="841"/>
      <c r="Q8" s="841"/>
      <c r="R8" s="841"/>
      <c r="S8" s="841"/>
      <c r="T8" s="841"/>
      <c r="U8" s="841"/>
      <c r="V8" s="841"/>
      <c r="W8" s="841"/>
      <c r="X8" s="841"/>
      <c r="Y8" s="841"/>
      <c r="Z8" s="841"/>
      <c r="AA8" s="841"/>
      <c r="AB8" s="841"/>
      <c r="AC8" s="841"/>
      <c r="AD8" s="841"/>
      <c r="AE8" s="841"/>
      <c r="AF8" s="841"/>
      <c r="AG8" s="841"/>
      <c r="AH8" s="841"/>
      <c r="AI8" s="842"/>
    </row>
    <row r="9" spans="2:35" ht="35.450000000000003" customHeight="1" x14ac:dyDescent="0.15">
      <c r="B9" s="821"/>
      <c r="C9" s="840"/>
      <c r="D9" s="841"/>
      <c r="E9" s="841"/>
      <c r="F9" s="841"/>
      <c r="G9" s="841"/>
      <c r="H9" s="841"/>
      <c r="I9" s="841"/>
      <c r="J9" s="841"/>
      <c r="K9" s="841"/>
      <c r="L9" s="841"/>
      <c r="M9" s="841"/>
      <c r="N9" s="841"/>
      <c r="O9" s="841"/>
      <c r="P9" s="841"/>
      <c r="Q9" s="841"/>
      <c r="R9" s="841"/>
      <c r="S9" s="841"/>
      <c r="T9" s="841"/>
      <c r="U9" s="841"/>
      <c r="V9" s="841"/>
      <c r="W9" s="841"/>
      <c r="X9" s="841"/>
      <c r="Y9" s="841"/>
      <c r="Z9" s="841"/>
      <c r="AA9" s="841"/>
      <c r="AB9" s="841"/>
      <c r="AC9" s="841"/>
      <c r="AD9" s="841"/>
      <c r="AE9" s="841"/>
      <c r="AF9" s="841"/>
      <c r="AG9" s="841"/>
      <c r="AH9" s="841"/>
      <c r="AI9" s="842"/>
    </row>
    <row r="10" spans="2:35" ht="35.450000000000003" customHeight="1" x14ac:dyDescent="0.15">
      <c r="B10" s="821"/>
      <c r="C10" s="840"/>
      <c r="D10" s="841"/>
      <c r="E10" s="841"/>
      <c r="F10" s="841"/>
      <c r="G10" s="841"/>
      <c r="H10" s="841"/>
      <c r="I10" s="841"/>
      <c r="J10" s="841"/>
      <c r="K10" s="841"/>
      <c r="L10" s="841"/>
      <c r="M10" s="841"/>
      <c r="N10" s="841"/>
      <c r="O10" s="841"/>
      <c r="P10" s="841"/>
      <c r="Q10" s="841"/>
      <c r="R10" s="841"/>
      <c r="S10" s="841"/>
      <c r="T10" s="841"/>
      <c r="U10" s="841"/>
      <c r="V10" s="841"/>
      <c r="W10" s="841"/>
      <c r="X10" s="841"/>
      <c r="Y10" s="841"/>
      <c r="Z10" s="841"/>
      <c r="AA10" s="841"/>
      <c r="AB10" s="841"/>
      <c r="AC10" s="841"/>
      <c r="AD10" s="841"/>
      <c r="AE10" s="841"/>
      <c r="AF10" s="841"/>
      <c r="AG10" s="841"/>
      <c r="AH10" s="841"/>
      <c r="AI10" s="842"/>
    </row>
    <row r="11" spans="2:35" ht="35.450000000000003" customHeight="1" x14ac:dyDescent="0.15">
      <c r="B11" s="821"/>
      <c r="C11" s="840"/>
      <c r="D11" s="841"/>
      <c r="E11" s="841"/>
      <c r="F11" s="841"/>
      <c r="G11" s="841"/>
      <c r="H11" s="841"/>
      <c r="I11" s="841"/>
      <c r="J11" s="841"/>
      <c r="K11" s="841"/>
      <c r="L11" s="841"/>
      <c r="M11" s="841"/>
      <c r="N11" s="841"/>
      <c r="O11" s="841"/>
      <c r="P11" s="841"/>
      <c r="Q11" s="841"/>
      <c r="R11" s="841"/>
      <c r="S11" s="841"/>
      <c r="T11" s="841"/>
      <c r="U11" s="841"/>
      <c r="V11" s="841"/>
      <c r="W11" s="841"/>
      <c r="X11" s="841"/>
      <c r="Y11" s="841"/>
      <c r="Z11" s="841"/>
      <c r="AA11" s="841"/>
      <c r="AB11" s="841"/>
      <c r="AC11" s="841"/>
      <c r="AD11" s="841"/>
      <c r="AE11" s="841"/>
      <c r="AF11" s="841"/>
      <c r="AG11" s="841"/>
      <c r="AH11" s="841"/>
      <c r="AI11" s="842"/>
    </row>
    <row r="12" spans="2:35" ht="35.450000000000003" customHeight="1" x14ac:dyDescent="0.15">
      <c r="B12" s="821"/>
      <c r="C12" s="840"/>
      <c r="D12" s="841"/>
      <c r="E12" s="841"/>
      <c r="F12" s="841"/>
      <c r="G12" s="841"/>
      <c r="H12" s="841"/>
      <c r="I12" s="841"/>
      <c r="J12" s="841"/>
      <c r="K12" s="841"/>
      <c r="L12" s="841"/>
      <c r="M12" s="841"/>
      <c r="N12" s="841"/>
      <c r="O12" s="841"/>
      <c r="P12" s="841"/>
      <c r="Q12" s="841"/>
      <c r="R12" s="841"/>
      <c r="S12" s="841"/>
      <c r="T12" s="841"/>
      <c r="U12" s="841"/>
      <c r="V12" s="841"/>
      <c r="W12" s="841"/>
      <c r="X12" s="841"/>
      <c r="Y12" s="841"/>
      <c r="Z12" s="841"/>
      <c r="AA12" s="841"/>
      <c r="AB12" s="841"/>
      <c r="AC12" s="841"/>
      <c r="AD12" s="841"/>
      <c r="AE12" s="841"/>
      <c r="AF12" s="841"/>
      <c r="AG12" s="841"/>
      <c r="AH12" s="841"/>
      <c r="AI12" s="842"/>
    </row>
    <row r="13" spans="2:35" ht="35.450000000000003" customHeight="1" x14ac:dyDescent="0.15">
      <c r="B13" s="821"/>
      <c r="C13" s="840"/>
      <c r="D13" s="841"/>
      <c r="E13" s="841"/>
      <c r="F13" s="841"/>
      <c r="G13" s="841"/>
      <c r="H13" s="841"/>
      <c r="I13" s="841"/>
      <c r="J13" s="841"/>
      <c r="K13" s="841"/>
      <c r="L13" s="841"/>
      <c r="M13" s="841"/>
      <c r="N13" s="841"/>
      <c r="O13" s="841"/>
      <c r="P13" s="841"/>
      <c r="Q13" s="841"/>
      <c r="R13" s="841"/>
      <c r="S13" s="841"/>
      <c r="T13" s="841"/>
      <c r="U13" s="841"/>
      <c r="V13" s="841"/>
      <c r="W13" s="841"/>
      <c r="X13" s="841"/>
      <c r="Y13" s="841"/>
      <c r="Z13" s="841"/>
      <c r="AA13" s="841"/>
      <c r="AB13" s="841"/>
      <c r="AC13" s="841"/>
      <c r="AD13" s="841"/>
      <c r="AE13" s="841"/>
      <c r="AF13" s="841"/>
      <c r="AG13" s="841"/>
      <c r="AH13" s="841"/>
      <c r="AI13" s="842"/>
    </row>
    <row r="14" spans="2:35" ht="35.450000000000003" customHeight="1" x14ac:dyDescent="0.15">
      <c r="B14" s="821"/>
      <c r="C14" s="840"/>
      <c r="D14" s="841"/>
      <c r="E14" s="841"/>
      <c r="F14" s="841"/>
      <c r="G14" s="841"/>
      <c r="H14" s="841"/>
      <c r="I14" s="841"/>
      <c r="J14" s="841"/>
      <c r="K14" s="841"/>
      <c r="L14" s="841"/>
      <c r="M14" s="841"/>
      <c r="N14" s="841"/>
      <c r="O14" s="841"/>
      <c r="P14" s="841"/>
      <c r="Q14" s="841"/>
      <c r="R14" s="841"/>
      <c r="S14" s="841"/>
      <c r="T14" s="841"/>
      <c r="U14" s="841"/>
      <c r="V14" s="841"/>
      <c r="W14" s="841"/>
      <c r="X14" s="841"/>
      <c r="Y14" s="841"/>
      <c r="Z14" s="841"/>
      <c r="AA14" s="841"/>
      <c r="AB14" s="841"/>
      <c r="AC14" s="841"/>
      <c r="AD14" s="841"/>
      <c r="AE14" s="841"/>
      <c r="AF14" s="841"/>
      <c r="AG14" s="841"/>
      <c r="AH14" s="841"/>
      <c r="AI14" s="842"/>
    </row>
    <row r="15" spans="2:35" ht="35.450000000000003" customHeight="1" x14ac:dyDescent="0.15">
      <c r="B15" s="821"/>
      <c r="C15" s="840"/>
      <c r="D15" s="841"/>
      <c r="E15" s="841"/>
      <c r="F15" s="841"/>
      <c r="G15" s="841"/>
      <c r="H15" s="841"/>
      <c r="I15" s="841"/>
      <c r="J15" s="841"/>
      <c r="K15" s="841"/>
      <c r="L15" s="841"/>
      <c r="M15" s="841"/>
      <c r="N15" s="841"/>
      <c r="O15" s="841"/>
      <c r="P15" s="841"/>
      <c r="Q15" s="841"/>
      <c r="R15" s="841"/>
      <c r="S15" s="841"/>
      <c r="T15" s="841"/>
      <c r="U15" s="841"/>
      <c r="V15" s="841"/>
      <c r="W15" s="841"/>
      <c r="X15" s="841"/>
      <c r="Y15" s="841"/>
      <c r="Z15" s="841"/>
      <c r="AA15" s="841"/>
      <c r="AB15" s="841"/>
      <c r="AC15" s="841"/>
      <c r="AD15" s="841"/>
      <c r="AE15" s="841"/>
      <c r="AF15" s="841"/>
      <c r="AG15" s="841"/>
      <c r="AH15" s="841"/>
      <c r="AI15" s="842"/>
    </row>
    <row r="16" spans="2:35" ht="35.450000000000003" customHeight="1" x14ac:dyDescent="0.15">
      <c r="B16" s="821"/>
      <c r="C16" s="840"/>
      <c r="D16" s="841"/>
      <c r="E16" s="841"/>
      <c r="F16" s="841"/>
      <c r="G16" s="841"/>
      <c r="H16" s="841"/>
      <c r="I16" s="841"/>
      <c r="J16" s="841"/>
      <c r="K16" s="841"/>
      <c r="L16" s="841"/>
      <c r="M16" s="841"/>
      <c r="N16" s="841"/>
      <c r="O16" s="841"/>
      <c r="P16" s="841"/>
      <c r="Q16" s="841"/>
      <c r="R16" s="841"/>
      <c r="S16" s="841"/>
      <c r="T16" s="841"/>
      <c r="U16" s="841"/>
      <c r="V16" s="841"/>
      <c r="W16" s="841"/>
      <c r="X16" s="841"/>
      <c r="Y16" s="841"/>
      <c r="Z16" s="841"/>
      <c r="AA16" s="841"/>
      <c r="AB16" s="841"/>
      <c r="AC16" s="841"/>
      <c r="AD16" s="841"/>
      <c r="AE16" s="841"/>
      <c r="AF16" s="841"/>
      <c r="AG16" s="841"/>
      <c r="AH16" s="841"/>
      <c r="AI16" s="842"/>
    </row>
    <row r="17" spans="2:35" ht="22.5" customHeight="1" x14ac:dyDescent="0.15">
      <c r="B17" s="821"/>
      <c r="C17" s="840"/>
      <c r="D17" s="841"/>
      <c r="E17" s="841"/>
      <c r="F17" s="841"/>
      <c r="G17" s="841"/>
      <c r="H17" s="841"/>
      <c r="I17" s="841"/>
      <c r="J17" s="841"/>
      <c r="K17" s="841"/>
      <c r="L17" s="841"/>
      <c r="M17" s="841"/>
      <c r="N17" s="841"/>
      <c r="O17" s="841"/>
      <c r="P17" s="841"/>
      <c r="Q17" s="841"/>
      <c r="R17" s="841"/>
      <c r="S17" s="841"/>
      <c r="T17" s="841"/>
      <c r="U17" s="841"/>
      <c r="V17" s="841"/>
      <c r="W17" s="841"/>
      <c r="X17" s="841"/>
      <c r="Y17" s="841"/>
      <c r="Z17" s="841"/>
      <c r="AA17" s="841"/>
      <c r="AB17" s="841"/>
      <c r="AC17" s="841"/>
      <c r="AD17" s="841"/>
      <c r="AE17" s="841"/>
      <c r="AF17" s="841"/>
      <c r="AG17" s="841"/>
      <c r="AH17" s="841"/>
      <c r="AI17" s="842"/>
    </row>
    <row r="18" spans="2:35" ht="71.25" customHeight="1" x14ac:dyDescent="0.15">
      <c r="B18" s="822"/>
      <c r="C18" s="71"/>
      <c r="D18" s="72"/>
      <c r="E18" s="73"/>
      <c r="F18" s="74"/>
      <c r="G18" s="74"/>
      <c r="H18" s="72"/>
      <c r="I18" s="72"/>
      <c r="J18" s="72"/>
      <c r="K18" s="72"/>
      <c r="L18" s="72"/>
      <c r="M18" s="72"/>
      <c r="N18" s="72"/>
      <c r="O18" s="72"/>
      <c r="P18" s="72"/>
      <c r="Q18" s="72"/>
      <c r="R18" s="72"/>
      <c r="S18" s="75"/>
      <c r="T18" s="75"/>
      <c r="U18" s="75"/>
      <c r="V18" s="826" t="s">
        <v>318</v>
      </c>
      <c r="W18" s="826"/>
      <c r="X18" s="826"/>
      <c r="Y18" s="826"/>
      <c r="Z18" s="826"/>
      <c r="AA18" s="826"/>
      <c r="AB18" s="826"/>
      <c r="AC18" s="826"/>
      <c r="AD18" s="826"/>
      <c r="AE18" s="826"/>
      <c r="AF18" s="826"/>
      <c r="AG18" s="826"/>
      <c r="AH18" s="826"/>
      <c r="AI18" s="827"/>
    </row>
    <row r="19" spans="2:35" ht="15" customHeight="1" x14ac:dyDescent="0.15"/>
  </sheetData>
  <mergeCells count="18">
    <mergeCell ref="B6:B18"/>
    <mergeCell ref="C6:AI6"/>
    <mergeCell ref="V18:AI18"/>
    <mergeCell ref="B5:D5"/>
    <mergeCell ref="E5:I5"/>
    <mergeCell ref="J5:L5"/>
    <mergeCell ref="M5:R5"/>
    <mergeCell ref="W5:AB5"/>
    <mergeCell ref="S4:V5"/>
    <mergeCell ref="C7:AI17"/>
    <mergeCell ref="B3:AI3"/>
    <mergeCell ref="B4:D4"/>
    <mergeCell ref="E4:I4"/>
    <mergeCell ref="J4:L4"/>
    <mergeCell ref="M4:R4"/>
    <mergeCell ref="W4:AB4"/>
    <mergeCell ref="AC4:AE5"/>
    <mergeCell ref="AF4:AI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DE07F-1D5E-48CD-A001-FF70F3F9E401}">
  <sheetPr codeName="Sheet30">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9" t="s">
        <v>315</v>
      </c>
      <c r="C3" s="439"/>
      <c r="D3" s="439"/>
      <c r="E3" s="801"/>
      <c r="F3" s="801"/>
      <c r="G3" s="801"/>
      <c r="H3" s="801"/>
      <c r="I3" s="801"/>
      <c r="J3" s="439"/>
      <c r="K3" s="439"/>
      <c r="L3" s="439"/>
      <c r="M3" s="439"/>
      <c r="N3" s="439"/>
      <c r="O3" s="439"/>
      <c r="P3" s="439"/>
      <c r="Q3" s="439"/>
      <c r="R3" s="439"/>
      <c r="S3" s="439"/>
      <c r="T3" s="439"/>
      <c r="U3" s="439"/>
      <c r="V3" s="439"/>
      <c r="W3" s="439"/>
      <c r="X3" s="439"/>
      <c r="Y3" s="439"/>
      <c r="Z3" s="439"/>
      <c r="AA3" s="439"/>
      <c r="AB3" s="439"/>
      <c r="AC3" s="439"/>
      <c r="AD3" s="439"/>
      <c r="AE3" s="439"/>
      <c r="AF3" s="439"/>
      <c r="AG3" s="439"/>
      <c r="AH3" s="439"/>
      <c r="AI3" s="439"/>
    </row>
    <row r="4" spans="2:35" ht="20.100000000000001" customHeight="1" x14ac:dyDescent="0.15">
      <c r="B4" s="802" t="s">
        <v>60</v>
      </c>
      <c r="C4" s="803"/>
      <c r="D4" s="804"/>
      <c r="E4" s="805" t="str">
        <f>+'様式A-1'!$D$3</f>
        <v>ハシラノズイドウ</v>
      </c>
      <c r="F4" s="806"/>
      <c r="G4" s="806"/>
      <c r="H4" s="806"/>
      <c r="I4" s="807"/>
      <c r="J4" s="808" t="s">
        <v>61</v>
      </c>
      <c r="K4" s="809"/>
      <c r="L4" s="810"/>
      <c r="M4" s="378" t="str">
        <f>+'様式A-1'!$J$3</f>
        <v>主要地方道岩国玖珂線</v>
      </c>
      <c r="N4" s="379"/>
      <c r="O4" s="379"/>
      <c r="P4" s="379"/>
      <c r="Q4" s="379"/>
      <c r="R4" s="380"/>
      <c r="S4" s="724" t="s">
        <v>271</v>
      </c>
      <c r="T4" s="725"/>
      <c r="U4" s="725"/>
      <c r="V4" s="726"/>
      <c r="W4" s="811" t="str">
        <f>+'様式B (1)'!$S$3</f>
        <v>復建調査設計株式会社</v>
      </c>
      <c r="X4" s="812"/>
      <c r="Y4" s="812"/>
      <c r="Z4" s="812"/>
      <c r="AA4" s="812"/>
      <c r="AB4" s="813"/>
      <c r="AC4" s="426" t="s">
        <v>225</v>
      </c>
      <c r="AD4" s="427"/>
      <c r="AE4" s="428"/>
      <c r="AF4" s="814">
        <f>+'様式B (1)'!$P$2</f>
        <v>45867</v>
      </c>
      <c r="AG4" s="815"/>
      <c r="AH4" s="815"/>
      <c r="AI4" s="816"/>
    </row>
    <row r="5" spans="2:35" ht="20.100000000000001" customHeight="1" x14ac:dyDescent="0.15">
      <c r="B5" s="828" t="s">
        <v>167</v>
      </c>
      <c r="C5" s="829"/>
      <c r="D5" s="830"/>
      <c r="E5" s="831" t="str">
        <f>+'様式A-1'!$D$4</f>
        <v>柱野隧道</v>
      </c>
      <c r="F5" s="832"/>
      <c r="G5" s="832"/>
      <c r="H5" s="832"/>
      <c r="I5" s="833"/>
      <c r="J5" s="834" t="s">
        <v>168</v>
      </c>
      <c r="K5" s="835"/>
      <c r="L5" s="836"/>
      <c r="M5" s="378" t="str">
        <f>+'様式A-1'!$R$3</f>
        <v>山口県岩国土木建築事務所</v>
      </c>
      <c r="N5" s="379"/>
      <c r="O5" s="379"/>
      <c r="P5" s="379"/>
      <c r="Q5" s="379"/>
      <c r="R5" s="380"/>
      <c r="S5" s="727"/>
      <c r="T5" s="728"/>
      <c r="U5" s="728"/>
      <c r="V5" s="729"/>
      <c r="W5" s="837" t="str">
        <f>+'様式B (1)'!$S$4</f>
        <v>小笠原洋</v>
      </c>
      <c r="X5" s="838"/>
      <c r="Y5" s="838"/>
      <c r="Z5" s="838"/>
      <c r="AA5" s="838"/>
      <c r="AB5" s="839"/>
      <c r="AC5" s="429"/>
      <c r="AD5" s="430"/>
      <c r="AE5" s="431"/>
      <c r="AF5" s="817"/>
      <c r="AG5" s="818"/>
      <c r="AH5" s="818"/>
      <c r="AI5" s="819"/>
    </row>
    <row r="6" spans="2:35" ht="26.25" customHeight="1" x14ac:dyDescent="0.2">
      <c r="B6" s="820" t="s">
        <v>316</v>
      </c>
      <c r="C6" s="823" t="s">
        <v>317</v>
      </c>
      <c r="D6" s="824"/>
      <c r="E6" s="824"/>
      <c r="F6" s="824"/>
      <c r="G6" s="824"/>
      <c r="H6" s="824"/>
      <c r="I6" s="824"/>
      <c r="J6" s="824"/>
      <c r="K6" s="824"/>
      <c r="L6" s="824"/>
      <c r="M6" s="824"/>
      <c r="N6" s="824"/>
      <c r="O6" s="824"/>
      <c r="P6" s="824"/>
      <c r="Q6" s="824"/>
      <c r="R6" s="824"/>
      <c r="S6" s="824"/>
      <c r="T6" s="824"/>
      <c r="U6" s="824"/>
      <c r="V6" s="824"/>
      <c r="W6" s="824"/>
      <c r="X6" s="824"/>
      <c r="Y6" s="824"/>
      <c r="Z6" s="824"/>
      <c r="AA6" s="824"/>
      <c r="AB6" s="824"/>
      <c r="AC6" s="824"/>
      <c r="AD6" s="824"/>
      <c r="AE6" s="824"/>
      <c r="AF6" s="824"/>
      <c r="AG6" s="824"/>
      <c r="AH6" s="824"/>
      <c r="AI6" s="825"/>
    </row>
    <row r="7" spans="2:35" ht="35.450000000000003" customHeight="1" x14ac:dyDescent="0.15">
      <c r="B7" s="821"/>
      <c r="C7" s="840"/>
      <c r="D7" s="841"/>
      <c r="E7" s="841"/>
      <c r="F7" s="841"/>
      <c r="G7" s="841"/>
      <c r="H7" s="841"/>
      <c r="I7" s="841"/>
      <c r="J7" s="841"/>
      <c r="K7" s="841"/>
      <c r="L7" s="841"/>
      <c r="M7" s="841"/>
      <c r="N7" s="841"/>
      <c r="O7" s="841"/>
      <c r="P7" s="841"/>
      <c r="Q7" s="841"/>
      <c r="R7" s="841"/>
      <c r="S7" s="841"/>
      <c r="T7" s="841"/>
      <c r="U7" s="841"/>
      <c r="V7" s="841"/>
      <c r="W7" s="841"/>
      <c r="X7" s="841"/>
      <c r="Y7" s="841"/>
      <c r="Z7" s="841"/>
      <c r="AA7" s="841"/>
      <c r="AB7" s="841"/>
      <c r="AC7" s="841"/>
      <c r="AD7" s="841"/>
      <c r="AE7" s="841"/>
      <c r="AF7" s="841"/>
      <c r="AG7" s="841"/>
      <c r="AH7" s="841"/>
      <c r="AI7" s="842"/>
    </row>
    <row r="8" spans="2:35" ht="35.450000000000003" customHeight="1" x14ac:dyDescent="0.15">
      <c r="B8" s="821"/>
      <c r="C8" s="840"/>
      <c r="D8" s="841"/>
      <c r="E8" s="841"/>
      <c r="F8" s="841"/>
      <c r="G8" s="841"/>
      <c r="H8" s="841"/>
      <c r="I8" s="841"/>
      <c r="J8" s="841"/>
      <c r="K8" s="841"/>
      <c r="L8" s="841"/>
      <c r="M8" s="841"/>
      <c r="N8" s="841"/>
      <c r="O8" s="841"/>
      <c r="P8" s="841"/>
      <c r="Q8" s="841"/>
      <c r="R8" s="841"/>
      <c r="S8" s="841"/>
      <c r="T8" s="841"/>
      <c r="U8" s="841"/>
      <c r="V8" s="841"/>
      <c r="W8" s="841"/>
      <c r="X8" s="841"/>
      <c r="Y8" s="841"/>
      <c r="Z8" s="841"/>
      <c r="AA8" s="841"/>
      <c r="AB8" s="841"/>
      <c r="AC8" s="841"/>
      <c r="AD8" s="841"/>
      <c r="AE8" s="841"/>
      <c r="AF8" s="841"/>
      <c r="AG8" s="841"/>
      <c r="AH8" s="841"/>
      <c r="AI8" s="842"/>
    </row>
    <row r="9" spans="2:35" ht="35.450000000000003" customHeight="1" x14ac:dyDescent="0.15">
      <c r="B9" s="821"/>
      <c r="C9" s="840"/>
      <c r="D9" s="841"/>
      <c r="E9" s="841"/>
      <c r="F9" s="841"/>
      <c r="G9" s="841"/>
      <c r="H9" s="841"/>
      <c r="I9" s="841"/>
      <c r="J9" s="841"/>
      <c r="K9" s="841"/>
      <c r="L9" s="841"/>
      <c r="M9" s="841"/>
      <c r="N9" s="841"/>
      <c r="O9" s="841"/>
      <c r="P9" s="841"/>
      <c r="Q9" s="841"/>
      <c r="R9" s="841"/>
      <c r="S9" s="841"/>
      <c r="T9" s="841"/>
      <c r="U9" s="841"/>
      <c r="V9" s="841"/>
      <c r="W9" s="841"/>
      <c r="X9" s="841"/>
      <c r="Y9" s="841"/>
      <c r="Z9" s="841"/>
      <c r="AA9" s="841"/>
      <c r="AB9" s="841"/>
      <c r="AC9" s="841"/>
      <c r="AD9" s="841"/>
      <c r="AE9" s="841"/>
      <c r="AF9" s="841"/>
      <c r="AG9" s="841"/>
      <c r="AH9" s="841"/>
      <c r="AI9" s="842"/>
    </row>
    <row r="10" spans="2:35" ht="35.450000000000003" customHeight="1" x14ac:dyDescent="0.15">
      <c r="B10" s="821"/>
      <c r="C10" s="840"/>
      <c r="D10" s="841"/>
      <c r="E10" s="841"/>
      <c r="F10" s="841"/>
      <c r="G10" s="841"/>
      <c r="H10" s="841"/>
      <c r="I10" s="841"/>
      <c r="J10" s="841"/>
      <c r="K10" s="841"/>
      <c r="L10" s="841"/>
      <c r="M10" s="841"/>
      <c r="N10" s="841"/>
      <c r="O10" s="841"/>
      <c r="P10" s="841"/>
      <c r="Q10" s="841"/>
      <c r="R10" s="841"/>
      <c r="S10" s="841"/>
      <c r="T10" s="841"/>
      <c r="U10" s="841"/>
      <c r="V10" s="841"/>
      <c r="W10" s="841"/>
      <c r="X10" s="841"/>
      <c r="Y10" s="841"/>
      <c r="Z10" s="841"/>
      <c r="AA10" s="841"/>
      <c r="AB10" s="841"/>
      <c r="AC10" s="841"/>
      <c r="AD10" s="841"/>
      <c r="AE10" s="841"/>
      <c r="AF10" s="841"/>
      <c r="AG10" s="841"/>
      <c r="AH10" s="841"/>
      <c r="AI10" s="842"/>
    </row>
    <row r="11" spans="2:35" ht="35.450000000000003" customHeight="1" x14ac:dyDescent="0.15">
      <c r="B11" s="821"/>
      <c r="C11" s="840"/>
      <c r="D11" s="841"/>
      <c r="E11" s="841"/>
      <c r="F11" s="841"/>
      <c r="G11" s="841"/>
      <c r="H11" s="841"/>
      <c r="I11" s="841"/>
      <c r="J11" s="841"/>
      <c r="K11" s="841"/>
      <c r="L11" s="841"/>
      <c r="M11" s="841"/>
      <c r="N11" s="841"/>
      <c r="O11" s="841"/>
      <c r="P11" s="841"/>
      <c r="Q11" s="841"/>
      <c r="R11" s="841"/>
      <c r="S11" s="841"/>
      <c r="T11" s="841"/>
      <c r="U11" s="841"/>
      <c r="V11" s="841"/>
      <c r="W11" s="841"/>
      <c r="X11" s="841"/>
      <c r="Y11" s="841"/>
      <c r="Z11" s="841"/>
      <c r="AA11" s="841"/>
      <c r="AB11" s="841"/>
      <c r="AC11" s="841"/>
      <c r="AD11" s="841"/>
      <c r="AE11" s="841"/>
      <c r="AF11" s="841"/>
      <c r="AG11" s="841"/>
      <c r="AH11" s="841"/>
      <c r="AI11" s="842"/>
    </row>
    <row r="12" spans="2:35" ht="35.450000000000003" customHeight="1" x14ac:dyDescent="0.15">
      <c r="B12" s="821"/>
      <c r="C12" s="840"/>
      <c r="D12" s="841"/>
      <c r="E12" s="841"/>
      <c r="F12" s="841"/>
      <c r="G12" s="841"/>
      <c r="H12" s="841"/>
      <c r="I12" s="841"/>
      <c r="J12" s="841"/>
      <c r="K12" s="841"/>
      <c r="L12" s="841"/>
      <c r="M12" s="841"/>
      <c r="N12" s="841"/>
      <c r="O12" s="841"/>
      <c r="P12" s="841"/>
      <c r="Q12" s="841"/>
      <c r="R12" s="841"/>
      <c r="S12" s="841"/>
      <c r="T12" s="841"/>
      <c r="U12" s="841"/>
      <c r="V12" s="841"/>
      <c r="W12" s="841"/>
      <c r="X12" s="841"/>
      <c r="Y12" s="841"/>
      <c r="Z12" s="841"/>
      <c r="AA12" s="841"/>
      <c r="AB12" s="841"/>
      <c r="AC12" s="841"/>
      <c r="AD12" s="841"/>
      <c r="AE12" s="841"/>
      <c r="AF12" s="841"/>
      <c r="AG12" s="841"/>
      <c r="AH12" s="841"/>
      <c r="AI12" s="842"/>
    </row>
    <row r="13" spans="2:35" ht="35.450000000000003" customHeight="1" x14ac:dyDescent="0.15">
      <c r="B13" s="821"/>
      <c r="C13" s="840"/>
      <c r="D13" s="841"/>
      <c r="E13" s="841"/>
      <c r="F13" s="841"/>
      <c r="G13" s="841"/>
      <c r="H13" s="841"/>
      <c r="I13" s="841"/>
      <c r="J13" s="841"/>
      <c r="K13" s="841"/>
      <c r="L13" s="841"/>
      <c r="M13" s="841"/>
      <c r="N13" s="841"/>
      <c r="O13" s="841"/>
      <c r="P13" s="841"/>
      <c r="Q13" s="841"/>
      <c r="R13" s="841"/>
      <c r="S13" s="841"/>
      <c r="T13" s="841"/>
      <c r="U13" s="841"/>
      <c r="V13" s="841"/>
      <c r="W13" s="841"/>
      <c r="X13" s="841"/>
      <c r="Y13" s="841"/>
      <c r="Z13" s="841"/>
      <c r="AA13" s="841"/>
      <c r="AB13" s="841"/>
      <c r="AC13" s="841"/>
      <c r="AD13" s="841"/>
      <c r="AE13" s="841"/>
      <c r="AF13" s="841"/>
      <c r="AG13" s="841"/>
      <c r="AH13" s="841"/>
      <c r="AI13" s="842"/>
    </row>
    <row r="14" spans="2:35" ht="35.450000000000003" customHeight="1" x14ac:dyDescent="0.15">
      <c r="B14" s="821"/>
      <c r="C14" s="840"/>
      <c r="D14" s="841"/>
      <c r="E14" s="841"/>
      <c r="F14" s="841"/>
      <c r="G14" s="841"/>
      <c r="H14" s="841"/>
      <c r="I14" s="841"/>
      <c r="J14" s="841"/>
      <c r="K14" s="841"/>
      <c r="L14" s="841"/>
      <c r="M14" s="841"/>
      <c r="N14" s="841"/>
      <c r="O14" s="841"/>
      <c r="P14" s="841"/>
      <c r="Q14" s="841"/>
      <c r="R14" s="841"/>
      <c r="S14" s="841"/>
      <c r="T14" s="841"/>
      <c r="U14" s="841"/>
      <c r="V14" s="841"/>
      <c r="W14" s="841"/>
      <c r="X14" s="841"/>
      <c r="Y14" s="841"/>
      <c r="Z14" s="841"/>
      <c r="AA14" s="841"/>
      <c r="AB14" s="841"/>
      <c r="AC14" s="841"/>
      <c r="AD14" s="841"/>
      <c r="AE14" s="841"/>
      <c r="AF14" s="841"/>
      <c r="AG14" s="841"/>
      <c r="AH14" s="841"/>
      <c r="AI14" s="842"/>
    </row>
    <row r="15" spans="2:35" ht="35.450000000000003" customHeight="1" x14ac:dyDescent="0.15">
      <c r="B15" s="821"/>
      <c r="C15" s="840"/>
      <c r="D15" s="841"/>
      <c r="E15" s="841"/>
      <c r="F15" s="841"/>
      <c r="G15" s="841"/>
      <c r="H15" s="841"/>
      <c r="I15" s="841"/>
      <c r="J15" s="841"/>
      <c r="K15" s="841"/>
      <c r="L15" s="841"/>
      <c r="M15" s="841"/>
      <c r="N15" s="841"/>
      <c r="O15" s="841"/>
      <c r="P15" s="841"/>
      <c r="Q15" s="841"/>
      <c r="R15" s="841"/>
      <c r="S15" s="841"/>
      <c r="T15" s="841"/>
      <c r="U15" s="841"/>
      <c r="V15" s="841"/>
      <c r="W15" s="841"/>
      <c r="X15" s="841"/>
      <c r="Y15" s="841"/>
      <c r="Z15" s="841"/>
      <c r="AA15" s="841"/>
      <c r="AB15" s="841"/>
      <c r="AC15" s="841"/>
      <c r="AD15" s="841"/>
      <c r="AE15" s="841"/>
      <c r="AF15" s="841"/>
      <c r="AG15" s="841"/>
      <c r="AH15" s="841"/>
      <c r="AI15" s="842"/>
    </row>
    <row r="16" spans="2:35" ht="35.450000000000003" customHeight="1" x14ac:dyDescent="0.15">
      <c r="B16" s="821"/>
      <c r="C16" s="840"/>
      <c r="D16" s="841"/>
      <c r="E16" s="841"/>
      <c r="F16" s="841"/>
      <c r="G16" s="841"/>
      <c r="H16" s="841"/>
      <c r="I16" s="841"/>
      <c r="J16" s="841"/>
      <c r="K16" s="841"/>
      <c r="L16" s="841"/>
      <c r="M16" s="841"/>
      <c r="N16" s="841"/>
      <c r="O16" s="841"/>
      <c r="P16" s="841"/>
      <c r="Q16" s="841"/>
      <c r="R16" s="841"/>
      <c r="S16" s="841"/>
      <c r="T16" s="841"/>
      <c r="U16" s="841"/>
      <c r="V16" s="841"/>
      <c r="W16" s="841"/>
      <c r="X16" s="841"/>
      <c r="Y16" s="841"/>
      <c r="Z16" s="841"/>
      <c r="AA16" s="841"/>
      <c r="AB16" s="841"/>
      <c r="AC16" s="841"/>
      <c r="AD16" s="841"/>
      <c r="AE16" s="841"/>
      <c r="AF16" s="841"/>
      <c r="AG16" s="841"/>
      <c r="AH16" s="841"/>
      <c r="AI16" s="842"/>
    </row>
    <row r="17" spans="2:35" ht="22.5" customHeight="1" x14ac:dyDescent="0.15">
      <c r="B17" s="821"/>
      <c r="C17" s="840"/>
      <c r="D17" s="841"/>
      <c r="E17" s="841"/>
      <c r="F17" s="841"/>
      <c r="G17" s="841"/>
      <c r="H17" s="841"/>
      <c r="I17" s="841"/>
      <c r="J17" s="841"/>
      <c r="K17" s="841"/>
      <c r="L17" s="841"/>
      <c r="M17" s="841"/>
      <c r="N17" s="841"/>
      <c r="O17" s="841"/>
      <c r="P17" s="841"/>
      <c r="Q17" s="841"/>
      <c r="R17" s="841"/>
      <c r="S17" s="841"/>
      <c r="T17" s="841"/>
      <c r="U17" s="841"/>
      <c r="V17" s="841"/>
      <c r="W17" s="841"/>
      <c r="X17" s="841"/>
      <c r="Y17" s="841"/>
      <c r="Z17" s="841"/>
      <c r="AA17" s="841"/>
      <c r="AB17" s="841"/>
      <c r="AC17" s="841"/>
      <c r="AD17" s="841"/>
      <c r="AE17" s="841"/>
      <c r="AF17" s="841"/>
      <c r="AG17" s="841"/>
      <c r="AH17" s="841"/>
      <c r="AI17" s="842"/>
    </row>
    <row r="18" spans="2:35" ht="71.25" customHeight="1" x14ac:dyDescent="0.15">
      <c r="B18" s="822"/>
      <c r="C18" s="71"/>
      <c r="D18" s="72"/>
      <c r="E18" s="73"/>
      <c r="F18" s="74"/>
      <c r="G18" s="74"/>
      <c r="H18" s="72"/>
      <c r="I18" s="72"/>
      <c r="J18" s="72"/>
      <c r="K18" s="72"/>
      <c r="L18" s="72"/>
      <c r="M18" s="72"/>
      <c r="N18" s="72"/>
      <c r="O18" s="72"/>
      <c r="P18" s="72"/>
      <c r="Q18" s="72"/>
      <c r="R18" s="72"/>
      <c r="S18" s="75"/>
      <c r="T18" s="75"/>
      <c r="U18" s="75"/>
      <c r="V18" s="826" t="s">
        <v>318</v>
      </c>
      <c r="W18" s="826"/>
      <c r="X18" s="826"/>
      <c r="Y18" s="826"/>
      <c r="Z18" s="826"/>
      <c r="AA18" s="826"/>
      <c r="AB18" s="826"/>
      <c r="AC18" s="826"/>
      <c r="AD18" s="826"/>
      <c r="AE18" s="826"/>
      <c r="AF18" s="826"/>
      <c r="AG18" s="826"/>
      <c r="AH18" s="826"/>
      <c r="AI18" s="827"/>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8AA3B-9145-41D3-8987-87F4FA7D2800}">
  <sheetPr codeName="Sheet38">
    <pageSetUpPr fitToPage="1"/>
  </sheetPr>
  <dimension ref="B2:AI19"/>
  <sheetViews>
    <sheetView showGridLines="0" showZeros="0" view="pageBreakPreview" zoomScaleNormal="85" zoomScaleSheetLayoutView="100" workbookViewId="0">
      <selection activeCell="F1" sqref="F1"/>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9" t="s">
        <v>315</v>
      </c>
      <c r="C3" s="439"/>
      <c r="D3" s="439"/>
      <c r="E3" s="801"/>
      <c r="F3" s="801"/>
      <c r="G3" s="801"/>
      <c r="H3" s="801"/>
      <c r="I3" s="801"/>
      <c r="J3" s="439"/>
      <c r="K3" s="439"/>
      <c r="L3" s="439"/>
      <c r="M3" s="439"/>
      <c r="N3" s="439"/>
      <c r="O3" s="439"/>
      <c r="P3" s="439"/>
      <c r="Q3" s="439"/>
      <c r="R3" s="439"/>
      <c r="S3" s="439"/>
      <c r="T3" s="439"/>
      <c r="U3" s="439"/>
      <c r="V3" s="439"/>
      <c r="W3" s="439"/>
      <c r="X3" s="439"/>
      <c r="Y3" s="439"/>
      <c r="Z3" s="439"/>
      <c r="AA3" s="439"/>
      <c r="AB3" s="439"/>
      <c r="AC3" s="439"/>
      <c r="AD3" s="439"/>
      <c r="AE3" s="439"/>
      <c r="AF3" s="439"/>
      <c r="AG3" s="439"/>
      <c r="AH3" s="439"/>
      <c r="AI3" s="439"/>
    </row>
    <row r="4" spans="2:35" ht="20.100000000000001" customHeight="1" x14ac:dyDescent="0.15">
      <c r="B4" s="802" t="s">
        <v>60</v>
      </c>
      <c r="C4" s="803"/>
      <c r="D4" s="804"/>
      <c r="E4" s="805" t="str">
        <f>+'様式A-1'!$D$3</f>
        <v>ハシラノズイドウ</v>
      </c>
      <c r="F4" s="806"/>
      <c r="G4" s="806"/>
      <c r="H4" s="806"/>
      <c r="I4" s="807"/>
      <c r="J4" s="808" t="s">
        <v>61</v>
      </c>
      <c r="K4" s="809"/>
      <c r="L4" s="810"/>
      <c r="M4" s="378" t="str">
        <f>+'様式A-1'!$J$3</f>
        <v>主要地方道岩国玖珂線</v>
      </c>
      <c r="N4" s="379"/>
      <c r="O4" s="379"/>
      <c r="P4" s="379"/>
      <c r="Q4" s="379"/>
      <c r="R4" s="380"/>
      <c r="S4" s="724" t="s">
        <v>271</v>
      </c>
      <c r="T4" s="725"/>
      <c r="U4" s="725"/>
      <c r="V4" s="726"/>
      <c r="W4" s="811" t="str">
        <f>+'様式B (1)'!$S$3</f>
        <v>復建調査設計株式会社</v>
      </c>
      <c r="X4" s="812"/>
      <c r="Y4" s="812"/>
      <c r="Z4" s="812"/>
      <c r="AA4" s="812"/>
      <c r="AB4" s="813"/>
      <c r="AC4" s="426" t="s">
        <v>225</v>
      </c>
      <c r="AD4" s="427"/>
      <c r="AE4" s="428"/>
      <c r="AF4" s="814">
        <f>+'様式B (1)'!$P$2</f>
        <v>45867</v>
      </c>
      <c r="AG4" s="815"/>
      <c r="AH4" s="815"/>
      <c r="AI4" s="816"/>
    </row>
    <row r="5" spans="2:35" ht="20.100000000000001" customHeight="1" x14ac:dyDescent="0.15">
      <c r="B5" s="828" t="s">
        <v>167</v>
      </c>
      <c r="C5" s="829"/>
      <c r="D5" s="830"/>
      <c r="E5" s="831" t="str">
        <f>+'様式A-1'!$D$4</f>
        <v>柱野隧道</v>
      </c>
      <c r="F5" s="832"/>
      <c r="G5" s="832"/>
      <c r="H5" s="832"/>
      <c r="I5" s="833"/>
      <c r="J5" s="834" t="s">
        <v>168</v>
      </c>
      <c r="K5" s="835"/>
      <c r="L5" s="836"/>
      <c r="M5" s="378" t="str">
        <f>+'様式A-1'!$R$3</f>
        <v>山口県岩国土木建築事務所</v>
      </c>
      <c r="N5" s="379"/>
      <c r="O5" s="379"/>
      <c r="P5" s="379"/>
      <c r="Q5" s="379"/>
      <c r="R5" s="380"/>
      <c r="S5" s="727"/>
      <c r="T5" s="728"/>
      <c r="U5" s="728"/>
      <c r="V5" s="729"/>
      <c r="W5" s="837" t="str">
        <f>+'様式B (1)'!$S$4</f>
        <v>小笠原洋</v>
      </c>
      <c r="X5" s="838"/>
      <c r="Y5" s="838"/>
      <c r="Z5" s="838"/>
      <c r="AA5" s="838"/>
      <c r="AB5" s="839"/>
      <c r="AC5" s="429"/>
      <c r="AD5" s="430"/>
      <c r="AE5" s="431"/>
      <c r="AF5" s="817"/>
      <c r="AG5" s="818"/>
      <c r="AH5" s="818"/>
      <c r="AI5" s="819"/>
    </row>
    <row r="6" spans="2:35" ht="26.25" customHeight="1" x14ac:dyDescent="0.2">
      <c r="B6" s="820" t="s">
        <v>316</v>
      </c>
      <c r="C6" s="823" t="s">
        <v>317</v>
      </c>
      <c r="D6" s="824"/>
      <c r="E6" s="824"/>
      <c r="F6" s="824"/>
      <c r="G6" s="824"/>
      <c r="H6" s="824"/>
      <c r="I6" s="824"/>
      <c r="J6" s="824"/>
      <c r="K6" s="824"/>
      <c r="L6" s="824"/>
      <c r="M6" s="824"/>
      <c r="N6" s="824"/>
      <c r="O6" s="824"/>
      <c r="P6" s="824"/>
      <c r="Q6" s="824"/>
      <c r="R6" s="824"/>
      <c r="S6" s="824"/>
      <c r="T6" s="824"/>
      <c r="U6" s="824"/>
      <c r="V6" s="824"/>
      <c r="W6" s="824"/>
      <c r="X6" s="824"/>
      <c r="Y6" s="824"/>
      <c r="Z6" s="824"/>
      <c r="AA6" s="824"/>
      <c r="AB6" s="824"/>
      <c r="AC6" s="824"/>
      <c r="AD6" s="824"/>
      <c r="AE6" s="824"/>
      <c r="AF6" s="824"/>
      <c r="AG6" s="824"/>
      <c r="AH6" s="824"/>
      <c r="AI6" s="825"/>
    </row>
    <row r="7" spans="2:35" ht="35.450000000000003" customHeight="1" x14ac:dyDescent="0.15">
      <c r="B7" s="821"/>
      <c r="C7" s="840"/>
      <c r="D7" s="841"/>
      <c r="E7" s="841"/>
      <c r="F7" s="841"/>
      <c r="G7" s="841"/>
      <c r="H7" s="841"/>
      <c r="I7" s="841"/>
      <c r="J7" s="841"/>
      <c r="K7" s="841"/>
      <c r="L7" s="841"/>
      <c r="M7" s="841"/>
      <c r="N7" s="841"/>
      <c r="O7" s="841"/>
      <c r="P7" s="841"/>
      <c r="Q7" s="841"/>
      <c r="R7" s="841"/>
      <c r="S7" s="841"/>
      <c r="T7" s="841"/>
      <c r="U7" s="841"/>
      <c r="V7" s="841"/>
      <c r="W7" s="841"/>
      <c r="X7" s="841"/>
      <c r="Y7" s="841"/>
      <c r="Z7" s="841"/>
      <c r="AA7" s="841"/>
      <c r="AB7" s="841"/>
      <c r="AC7" s="841"/>
      <c r="AD7" s="841"/>
      <c r="AE7" s="841"/>
      <c r="AF7" s="841"/>
      <c r="AG7" s="841"/>
      <c r="AH7" s="841"/>
      <c r="AI7" s="842"/>
    </row>
    <row r="8" spans="2:35" ht="35.450000000000003" customHeight="1" x14ac:dyDescent="0.15">
      <c r="B8" s="821"/>
      <c r="C8" s="840"/>
      <c r="D8" s="841"/>
      <c r="E8" s="841"/>
      <c r="F8" s="841"/>
      <c r="G8" s="841"/>
      <c r="H8" s="841"/>
      <c r="I8" s="841"/>
      <c r="J8" s="841"/>
      <c r="K8" s="841"/>
      <c r="L8" s="841"/>
      <c r="M8" s="841"/>
      <c r="N8" s="841"/>
      <c r="O8" s="841"/>
      <c r="P8" s="841"/>
      <c r="Q8" s="841"/>
      <c r="R8" s="841"/>
      <c r="S8" s="841"/>
      <c r="T8" s="841"/>
      <c r="U8" s="841"/>
      <c r="V8" s="841"/>
      <c r="W8" s="841"/>
      <c r="X8" s="841"/>
      <c r="Y8" s="841"/>
      <c r="Z8" s="841"/>
      <c r="AA8" s="841"/>
      <c r="AB8" s="841"/>
      <c r="AC8" s="841"/>
      <c r="AD8" s="841"/>
      <c r="AE8" s="841"/>
      <c r="AF8" s="841"/>
      <c r="AG8" s="841"/>
      <c r="AH8" s="841"/>
      <c r="AI8" s="842"/>
    </row>
    <row r="9" spans="2:35" ht="35.450000000000003" customHeight="1" x14ac:dyDescent="0.15">
      <c r="B9" s="821"/>
      <c r="C9" s="840"/>
      <c r="D9" s="841"/>
      <c r="E9" s="841"/>
      <c r="F9" s="841"/>
      <c r="G9" s="841"/>
      <c r="H9" s="841"/>
      <c r="I9" s="841"/>
      <c r="J9" s="841"/>
      <c r="K9" s="841"/>
      <c r="L9" s="841"/>
      <c r="M9" s="841"/>
      <c r="N9" s="841"/>
      <c r="O9" s="841"/>
      <c r="P9" s="841"/>
      <c r="Q9" s="841"/>
      <c r="R9" s="841"/>
      <c r="S9" s="841"/>
      <c r="T9" s="841"/>
      <c r="U9" s="841"/>
      <c r="V9" s="841"/>
      <c r="W9" s="841"/>
      <c r="X9" s="841"/>
      <c r="Y9" s="841"/>
      <c r="Z9" s="841"/>
      <c r="AA9" s="841"/>
      <c r="AB9" s="841"/>
      <c r="AC9" s="841"/>
      <c r="AD9" s="841"/>
      <c r="AE9" s="841"/>
      <c r="AF9" s="841"/>
      <c r="AG9" s="841"/>
      <c r="AH9" s="841"/>
      <c r="AI9" s="842"/>
    </row>
    <row r="10" spans="2:35" ht="35.450000000000003" customHeight="1" x14ac:dyDescent="0.15">
      <c r="B10" s="821"/>
      <c r="C10" s="840"/>
      <c r="D10" s="841"/>
      <c r="E10" s="841"/>
      <c r="F10" s="841"/>
      <c r="G10" s="841"/>
      <c r="H10" s="841"/>
      <c r="I10" s="841"/>
      <c r="J10" s="841"/>
      <c r="K10" s="841"/>
      <c r="L10" s="841"/>
      <c r="M10" s="841"/>
      <c r="N10" s="841"/>
      <c r="O10" s="841"/>
      <c r="P10" s="841"/>
      <c r="Q10" s="841"/>
      <c r="R10" s="841"/>
      <c r="S10" s="841"/>
      <c r="T10" s="841"/>
      <c r="U10" s="841"/>
      <c r="V10" s="841"/>
      <c r="W10" s="841"/>
      <c r="X10" s="841"/>
      <c r="Y10" s="841"/>
      <c r="Z10" s="841"/>
      <c r="AA10" s="841"/>
      <c r="AB10" s="841"/>
      <c r="AC10" s="841"/>
      <c r="AD10" s="841"/>
      <c r="AE10" s="841"/>
      <c r="AF10" s="841"/>
      <c r="AG10" s="841"/>
      <c r="AH10" s="841"/>
      <c r="AI10" s="842"/>
    </row>
    <row r="11" spans="2:35" ht="35.450000000000003" customHeight="1" x14ac:dyDescent="0.15">
      <c r="B11" s="821"/>
      <c r="C11" s="840"/>
      <c r="D11" s="841"/>
      <c r="E11" s="841"/>
      <c r="F11" s="841"/>
      <c r="G11" s="841"/>
      <c r="H11" s="841"/>
      <c r="I11" s="841"/>
      <c r="J11" s="841"/>
      <c r="K11" s="841"/>
      <c r="L11" s="841"/>
      <c r="M11" s="841"/>
      <c r="N11" s="841"/>
      <c r="O11" s="841"/>
      <c r="P11" s="841"/>
      <c r="Q11" s="841"/>
      <c r="R11" s="841"/>
      <c r="S11" s="841"/>
      <c r="T11" s="841"/>
      <c r="U11" s="841"/>
      <c r="V11" s="841"/>
      <c r="W11" s="841"/>
      <c r="X11" s="841"/>
      <c r="Y11" s="841"/>
      <c r="Z11" s="841"/>
      <c r="AA11" s="841"/>
      <c r="AB11" s="841"/>
      <c r="AC11" s="841"/>
      <c r="AD11" s="841"/>
      <c r="AE11" s="841"/>
      <c r="AF11" s="841"/>
      <c r="AG11" s="841"/>
      <c r="AH11" s="841"/>
      <c r="AI11" s="842"/>
    </row>
    <row r="12" spans="2:35" ht="35.450000000000003" customHeight="1" x14ac:dyDescent="0.15">
      <c r="B12" s="821"/>
      <c r="C12" s="840"/>
      <c r="D12" s="841"/>
      <c r="E12" s="841"/>
      <c r="F12" s="841"/>
      <c r="G12" s="841"/>
      <c r="H12" s="841"/>
      <c r="I12" s="841"/>
      <c r="J12" s="841"/>
      <c r="K12" s="841"/>
      <c r="L12" s="841"/>
      <c r="M12" s="841"/>
      <c r="N12" s="841"/>
      <c r="O12" s="841"/>
      <c r="P12" s="841"/>
      <c r="Q12" s="841"/>
      <c r="R12" s="841"/>
      <c r="S12" s="841"/>
      <c r="T12" s="841"/>
      <c r="U12" s="841"/>
      <c r="V12" s="841"/>
      <c r="W12" s="841"/>
      <c r="X12" s="841"/>
      <c r="Y12" s="841"/>
      <c r="Z12" s="841"/>
      <c r="AA12" s="841"/>
      <c r="AB12" s="841"/>
      <c r="AC12" s="841"/>
      <c r="AD12" s="841"/>
      <c r="AE12" s="841"/>
      <c r="AF12" s="841"/>
      <c r="AG12" s="841"/>
      <c r="AH12" s="841"/>
      <c r="AI12" s="842"/>
    </row>
    <row r="13" spans="2:35" ht="35.450000000000003" customHeight="1" x14ac:dyDescent="0.15">
      <c r="B13" s="821"/>
      <c r="C13" s="840"/>
      <c r="D13" s="841"/>
      <c r="E13" s="841"/>
      <c r="F13" s="841"/>
      <c r="G13" s="841"/>
      <c r="H13" s="841"/>
      <c r="I13" s="841"/>
      <c r="J13" s="841"/>
      <c r="K13" s="841"/>
      <c r="L13" s="841"/>
      <c r="M13" s="841"/>
      <c r="N13" s="841"/>
      <c r="O13" s="841"/>
      <c r="P13" s="841"/>
      <c r="Q13" s="841"/>
      <c r="R13" s="841"/>
      <c r="S13" s="841"/>
      <c r="T13" s="841"/>
      <c r="U13" s="841"/>
      <c r="V13" s="841"/>
      <c r="W13" s="841"/>
      <c r="X13" s="841"/>
      <c r="Y13" s="841"/>
      <c r="Z13" s="841"/>
      <c r="AA13" s="841"/>
      <c r="AB13" s="841"/>
      <c r="AC13" s="841"/>
      <c r="AD13" s="841"/>
      <c r="AE13" s="841"/>
      <c r="AF13" s="841"/>
      <c r="AG13" s="841"/>
      <c r="AH13" s="841"/>
      <c r="AI13" s="842"/>
    </row>
    <row r="14" spans="2:35" ht="35.450000000000003" customHeight="1" x14ac:dyDescent="0.15">
      <c r="B14" s="821"/>
      <c r="C14" s="840"/>
      <c r="D14" s="841"/>
      <c r="E14" s="841"/>
      <c r="F14" s="841"/>
      <c r="G14" s="841"/>
      <c r="H14" s="841"/>
      <c r="I14" s="841"/>
      <c r="J14" s="841"/>
      <c r="K14" s="841"/>
      <c r="L14" s="841"/>
      <c r="M14" s="841"/>
      <c r="N14" s="841"/>
      <c r="O14" s="841"/>
      <c r="P14" s="841"/>
      <c r="Q14" s="841"/>
      <c r="R14" s="841"/>
      <c r="S14" s="841"/>
      <c r="T14" s="841"/>
      <c r="U14" s="841"/>
      <c r="V14" s="841"/>
      <c r="W14" s="841"/>
      <c r="X14" s="841"/>
      <c r="Y14" s="841"/>
      <c r="Z14" s="841"/>
      <c r="AA14" s="841"/>
      <c r="AB14" s="841"/>
      <c r="AC14" s="841"/>
      <c r="AD14" s="841"/>
      <c r="AE14" s="841"/>
      <c r="AF14" s="841"/>
      <c r="AG14" s="841"/>
      <c r="AH14" s="841"/>
      <c r="AI14" s="842"/>
    </row>
    <row r="15" spans="2:35" ht="35.450000000000003" customHeight="1" x14ac:dyDescent="0.15">
      <c r="B15" s="821"/>
      <c r="C15" s="840"/>
      <c r="D15" s="841"/>
      <c r="E15" s="841"/>
      <c r="F15" s="841"/>
      <c r="G15" s="841"/>
      <c r="H15" s="841"/>
      <c r="I15" s="841"/>
      <c r="J15" s="841"/>
      <c r="K15" s="841"/>
      <c r="L15" s="841"/>
      <c r="M15" s="841"/>
      <c r="N15" s="841"/>
      <c r="O15" s="841"/>
      <c r="P15" s="841"/>
      <c r="Q15" s="841"/>
      <c r="R15" s="841"/>
      <c r="S15" s="841"/>
      <c r="T15" s="841"/>
      <c r="U15" s="841"/>
      <c r="V15" s="841"/>
      <c r="W15" s="841"/>
      <c r="X15" s="841"/>
      <c r="Y15" s="841"/>
      <c r="Z15" s="841"/>
      <c r="AA15" s="841"/>
      <c r="AB15" s="841"/>
      <c r="AC15" s="841"/>
      <c r="AD15" s="841"/>
      <c r="AE15" s="841"/>
      <c r="AF15" s="841"/>
      <c r="AG15" s="841"/>
      <c r="AH15" s="841"/>
      <c r="AI15" s="842"/>
    </row>
    <row r="16" spans="2:35" ht="35.450000000000003" customHeight="1" x14ac:dyDescent="0.15">
      <c r="B16" s="821"/>
      <c r="C16" s="840"/>
      <c r="D16" s="841"/>
      <c r="E16" s="841"/>
      <c r="F16" s="841"/>
      <c r="G16" s="841"/>
      <c r="H16" s="841"/>
      <c r="I16" s="841"/>
      <c r="J16" s="841"/>
      <c r="K16" s="841"/>
      <c r="L16" s="841"/>
      <c r="M16" s="841"/>
      <c r="N16" s="841"/>
      <c r="O16" s="841"/>
      <c r="P16" s="841"/>
      <c r="Q16" s="841"/>
      <c r="R16" s="841"/>
      <c r="S16" s="841"/>
      <c r="T16" s="841"/>
      <c r="U16" s="841"/>
      <c r="V16" s="841"/>
      <c r="W16" s="841"/>
      <c r="X16" s="841"/>
      <c r="Y16" s="841"/>
      <c r="Z16" s="841"/>
      <c r="AA16" s="841"/>
      <c r="AB16" s="841"/>
      <c r="AC16" s="841"/>
      <c r="AD16" s="841"/>
      <c r="AE16" s="841"/>
      <c r="AF16" s="841"/>
      <c r="AG16" s="841"/>
      <c r="AH16" s="841"/>
      <c r="AI16" s="842"/>
    </row>
    <row r="17" spans="2:35" ht="22.5" customHeight="1" x14ac:dyDescent="0.15">
      <c r="B17" s="821"/>
      <c r="C17" s="840"/>
      <c r="D17" s="841"/>
      <c r="E17" s="841"/>
      <c r="F17" s="841"/>
      <c r="G17" s="841"/>
      <c r="H17" s="841"/>
      <c r="I17" s="841"/>
      <c r="J17" s="841"/>
      <c r="K17" s="841"/>
      <c r="L17" s="841"/>
      <c r="M17" s="841"/>
      <c r="N17" s="841"/>
      <c r="O17" s="841"/>
      <c r="P17" s="841"/>
      <c r="Q17" s="841"/>
      <c r="R17" s="841"/>
      <c r="S17" s="841"/>
      <c r="T17" s="841"/>
      <c r="U17" s="841"/>
      <c r="V17" s="841"/>
      <c r="W17" s="841"/>
      <c r="X17" s="841"/>
      <c r="Y17" s="841"/>
      <c r="Z17" s="841"/>
      <c r="AA17" s="841"/>
      <c r="AB17" s="841"/>
      <c r="AC17" s="841"/>
      <c r="AD17" s="841"/>
      <c r="AE17" s="841"/>
      <c r="AF17" s="841"/>
      <c r="AG17" s="841"/>
      <c r="AH17" s="841"/>
      <c r="AI17" s="842"/>
    </row>
    <row r="18" spans="2:35" ht="71.25" customHeight="1" x14ac:dyDescent="0.15">
      <c r="B18" s="822"/>
      <c r="C18" s="71"/>
      <c r="D18" s="72"/>
      <c r="E18" s="73"/>
      <c r="F18" s="74"/>
      <c r="G18" s="74"/>
      <c r="H18" s="72"/>
      <c r="I18" s="72"/>
      <c r="J18" s="72"/>
      <c r="K18" s="72"/>
      <c r="L18" s="72"/>
      <c r="M18" s="72"/>
      <c r="N18" s="72"/>
      <c r="O18" s="72"/>
      <c r="P18" s="72"/>
      <c r="Q18" s="72"/>
      <c r="R18" s="72"/>
      <c r="S18" s="75"/>
      <c r="T18" s="75"/>
      <c r="U18" s="75"/>
      <c r="V18" s="826" t="s">
        <v>318</v>
      </c>
      <c r="W18" s="826"/>
      <c r="X18" s="826"/>
      <c r="Y18" s="826"/>
      <c r="Z18" s="826"/>
      <c r="AA18" s="826"/>
      <c r="AB18" s="826"/>
      <c r="AC18" s="826"/>
      <c r="AD18" s="826"/>
      <c r="AE18" s="826"/>
      <c r="AF18" s="826"/>
      <c r="AG18" s="826"/>
      <c r="AH18" s="826"/>
      <c r="AI18" s="827"/>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42D45-716E-4779-AEBB-BFB44F827C0D}">
  <sheetPr codeName="Sheet39">
    <pageSetUpPr fitToPage="1"/>
  </sheetPr>
  <dimension ref="B2:AI19"/>
  <sheetViews>
    <sheetView showGridLines="0" showZeros="0" view="pageBreakPreview" zoomScaleNormal="85" zoomScaleSheetLayoutView="100" workbookViewId="0">
      <selection activeCell="F1" sqref="F1"/>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9" t="s">
        <v>315</v>
      </c>
      <c r="C3" s="439"/>
      <c r="D3" s="439"/>
      <c r="E3" s="801"/>
      <c r="F3" s="801"/>
      <c r="G3" s="801"/>
      <c r="H3" s="801"/>
      <c r="I3" s="801"/>
      <c r="J3" s="439"/>
      <c r="K3" s="439"/>
      <c r="L3" s="439"/>
      <c r="M3" s="439"/>
      <c r="N3" s="439"/>
      <c r="O3" s="439"/>
      <c r="P3" s="439"/>
      <c r="Q3" s="439"/>
      <c r="R3" s="439"/>
      <c r="S3" s="439"/>
      <c r="T3" s="439"/>
      <c r="U3" s="439"/>
      <c r="V3" s="439"/>
      <c r="W3" s="439"/>
      <c r="X3" s="439"/>
      <c r="Y3" s="439"/>
      <c r="Z3" s="439"/>
      <c r="AA3" s="439"/>
      <c r="AB3" s="439"/>
      <c r="AC3" s="439"/>
      <c r="AD3" s="439"/>
      <c r="AE3" s="439"/>
      <c r="AF3" s="439"/>
      <c r="AG3" s="439"/>
      <c r="AH3" s="439"/>
      <c r="AI3" s="439"/>
    </row>
    <row r="4" spans="2:35" ht="20.100000000000001" customHeight="1" x14ac:dyDescent="0.15">
      <c r="B4" s="802" t="s">
        <v>60</v>
      </c>
      <c r="C4" s="803"/>
      <c r="D4" s="804"/>
      <c r="E4" s="805" t="str">
        <f>+'様式A-1'!$D$3</f>
        <v>ハシラノズイドウ</v>
      </c>
      <c r="F4" s="806"/>
      <c r="G4" s="806"/>
      <c r="H4" s="806"/>
      <c r="I4" s="807"/>
      <c r="J4" s="808" t="s">
        <v>61</v>
      </c>
      <c r="K4" s="809"/>
      <c r="L4" s="810"/>
      <c r="M4" s="378" t="str">
        <f>+'様式A-1'!$J$3</f>
        <v>主要地方道岩国玖珂線</v>
      </c>
      <c r="N4" s="379"/>
      <c r="O4" s="379"/>
      <c r="P4" s="379"/>
      <c r="Q4" s="379"/>
      <c r="R4" s="380"/>
      <c r="S4" s="724" t="s">
        <v>271</v>
      </c>
      <c r="T4" s="725"/>
      <c r="U4" s="725"/>
      <c r="V4" s="726"/>
      <c r="W4" s="811" t="str">
        <f>+'様式B (1)'!$S$3</f>
        <v>復建調査設計株式会社</v>
      </c>
      <c r="X4" s="812"/>
      <c r="Y4" s="812"/>
      <c r="Z4" s="812"/>
      <c r="AA4" s="812"/>
      <c r="AB4" s="813"/>
      <c r="AC4" s="426" t="s">
        <v>225</v>
      </c>
      <c r="AD4" s="427"/>
      <c r="AE4" s="428"/>
      <c r="AF4" s="814">
        <f>+'様式B (1)'!$P$2</f>
        <v>45867</v>
      </c>
      <c r="AG4" s="815"/>
      <c r="AH4" s="815"/>
      <c r="AI4" s="816"/>
    </row>
    <row r="5" spans="2:35" ht="20.100000000000001" customHeight="1" x14ac:dyDescent="0.15">
      <c r="B5" s="828" t="s">
        <v>167</v>
      </c>
      <c r="C5" s="829"/>
      <c r="D5" s="830"/>
      <c r="E5" s="831" t="str">
        <f>+'様式A-1'!$D$4</f>
        <v>柱野隧道</v>
      </c>
      <c r="F5" s="832"/>
      <c r="G5" s="832"/>
      <c r="H5" s="832"/>
      <c r="I5" s="833"/>
      <c r="J5" s="834" t="s">
        <v>168</v>
      </c>
      <c r="K5" s="835"/>
      <c r="L5" s="836"/>
      <c r="M5" s="378" t="str">
        <f>+'様式A-1'!$R$3</f>
        <v>山口県岩国土木建築事務所</v>
      </c>
      <c r="N5" s="379"/>
      <c r="O5" s="379"/>
      <c r="P5" s="379"/>
      <c r="Q5" s="379"/>
      <c r="R5" s="380"/>
      <c r="S5" s="727"/>
      <c r="T5" s="728"/>
      <c r="U5" s="728"/>
      <c r="V5" s="729"/>
      <c r="W5" s="837" t="str">
        <f>+'様式B (1)'!$S$4</f>
        <v>小笠原洋</v>
      </c>
      <c r="X5" s="838"/>
      <c r="Y5" s="838"/>
      <c r="Z5" s="838"/>
      <c r="AA5" s="838"/>
      <c r="AB5" s="839"/>
      <c r="AC5" s="429"/>
      <c r="AD5" s="430"/>
      <c r="AE5" s="431"/>
      <c r="AF5" s="817"/>
      <c r="AG5" s="818"/>
      <c r="AH5" s="818"/>
      <c r="AI5" s="819"/>
    </row>
    <row r="6" spans="2:35" ht="26.25" customHeight="1" x14ac:dyDescent="0.2">
      <c r="B6" s="820" t="s">
        <v>316</v>
      </c>
      <c r="C6" s="823" t="s">
        <v>317</v>
      </c>
      <c r="D6" s="824"/>
      <c r="E6" s="824"/>
      <c r="F6" s="824"/>
      <c r="G6" s="824"/>
      <c r="H6" s="824"/>
      <c r="I6" s="824"/>
      <c r="J6" s="824"/>
      <c r="K6" s="824"/>
      <c r="L6" s="824"/>
      <c r="M6" s="824"/>
      <c r="N6" s="824"/>
      <c r="O6" s="824"/>
      <c r="P6" s="824"/>
      <c r="Q6" s="824"/>
      <c r="R6" s="824"/>
      <c r="S6" s="824"/>
      <c r="T6" s="824"/>
      <c r="U6" s="824"/>
      <c r="V6" s="824"/>
      <c r="W6" s="824"/>
      <c r="X6" s="824"/>
      <c r="Y6" s="824"/>
      <c r="Z6" s="824"/>
      <c r="AA6" s="824"/>
      <c r="AB6" s="824"/>
      <c r="AC6" s="824"/>
      <c r="AD6" s="824"/>
      <c r="AE6" s="824"/>
      <c r="AF6" s="824"/>
      <c r="AG6" s="824"/>
      <c r="AH6" s="824"/>
      <c r="AI6" s="825"/>
    </row>
    <row r="7" spans="2:35" ht="35.450000000000003" customHeight="1" x14ac:dyDescent="0.15">
      <c r="B7" s="821"/>
      <c r="C7" s="840"/>
      <c r="D7" s="841"/>
      <c r="E7" s="841"/>
      <c r="F7" s="841"/>
      <c r="G7" s="841"/>
      <c r="H7" s="841"/>
      <c r="I7" s="841"/>
      <c r="J7" s="841"/>
      <c r="K7" s="841"/>
      <c r="L7" s="841"/>
      <c r="M7" s="841"/>
      <c r="N7" s="841"/>
      <c r="O7" s="841"/>
      <c r="P7" s="841"/>
      <c r="Q7" s="841"/>
      <c r="R7" s="841"/>
      <c r="S7" s="841"/>
      <c r="T7" s="841"/>
      <c r="U7" s="841"/>
      <c r="V7" s="841"/>
      <c r="W7" s="841"/>
      <c r="X7" s="841"/>
      <c r="Y7" s="841"/>
      <c r="Z7" s="841"/>
      <c r="AA7" s="841"/>
      <c r="AB7" s="841"/>
      <c r="AC7" s="841"/>
      <c r="AD7" s="841"/>
      <c r="AE7" s="841"/>
      <c r="AF7" s="841"/>
      <c r="AG7" s="841"/>
      <c r="AH7" s="841"/>
      <c r="AI7" s="842"/>
    </row>
    <row r="8" spans="2:35" ht="35.450000000000003" customHeight="1" x14ac:dyDescent="0.15">
      <c r="B8" s="821"/>
      <c r="C8" s="840"/>
      <c r="D8" s="841"/>
      <c r="E8" s="841"/>
      <c r="F8" s="841"/>
      <c r="G8" s="841"/>
      <c r="H8" s="841"/>
      <c r="I8" s="841"/>
      <c r="J8" s="841"/>
      <c r="K8" s="841"/>
      <c r="L8" s="841"/>
      <c r="M8" s="841"/>
      <c r="N8" s="841"/>
      <c r="O8" s="841"/>
      <c r="P8" s="841"/>
      <c r="Q8" s="841"/>
      <c r="R8" s="841"/>
      <c r="S8" s="841"/>
      <c r="T8" s="841"/>
      <c r="U8" s="841"/>
      <c r="V8" s="841"/>
      <c r="W8" s="841"/>
      <c r="X8" s="841"/>
      <c r="Y8" s="841"/>
      <c r="Z8" s="841"/>
      <c r="AA8" s="841"/>
      <c r="AB8" s="841"/>
      <c r="AC8" s="841"/>
      <c r="AD8" s="841"/>
      <c r="AE8" s="841"/>
      <c r="AF8" s="841"/>
      <c r="AG8" s="841"/>
      <c r="AH8" s="841"/>
      <c r="AI8" s="842"/>
    </row>
    <row r="9" spans="2:35" ht="35.450000000000003" customHeight="1" x14ac:dyDescent="0.15">
      <c r="B9" s="821"/>
      <c r="C9" s="840"/>
      <c r="D9" s="841"/>
      <c r="E9" s="841"/>
      <c r="F9" s="841"/>
      <c r="G9" s="841"/>
      <c r="H9" s="841"/>
      <c r="I9" s="841"/>
      <c r="J9" s="841"/>
      <c r="K9" s="841"/>
      <c r="L9" s="841"/>
      <c r="M9" s="841"/>
      <c r="N9" s="841"/>
      <c r="O9" s="841"/>
      <c r="P9" s="841"/>
      <c r="Q9" s="841"/>
      <c r="R9" s="841"/>
      <c r="S9" s="841"/>
      <c r="T9" s="841"/>
      <c r="U9" s="841"/>
      <c r="V9" s="841"/>
      <c r="W9" s="841"/>
      <c r="X9" s="841"/>
      <c r="Y9" s="841"/>
      <c r="Z9" s="841"/>
      <c r="AA9" s="841"/>
      <c r="AB9" s="841"/>
      <c r="AC9" s="841"/>
      <c r="AD9" s="841"/>
      <c r="AE9" s="841"/>
      <c r="AF9" s="841"/>
      <c r="AG9" s="841"/>
      <c r="AH9" s="841"/>
      <c r="AI9" s="842"/>
    </row>
    <row r="10" spans="2:35" ht="35.450000000000003" customHeight="1" x14ac:dyDescent="0.15">
      <c r="B10" s="821"/>
      <c r="C10" s="840"/>
      <c r="D10" s="841"/>
      <c r="E10" s="841"/>
      <c r="F10" s="841"/>
      <c r="G10" s="841"/>
      <c r="H10" s="841"/>
      <c r="I10" s="841"/>
      <c r="J10" s="841"/>
      <c r="K10" s="841"/>
      <c r="L10" s="841"/>
      <c r="M10" s="841"/>
      <c r="N10" s="841"/>
      <c r="O10" s="841"/>
      <c r="P10" s="841"/>
      <c r="Q10" s="841"/>
      <c r="R10" s="841"/>
      <c r="S10" s="841"/>
      <c r="T10" s="841"/>
      <c r="U10" s="841"/>
      <c r="V10" s="841"/>
      <c r="W10" s="841"/>
      <c r="X10" s="841"/>
      <c r="Y10" s="841"/>
      <c r="Z10" s="841"/>
      <c r="AA10" s="841"/>
      <c r="AB10" s="841"/>
      <c r="AC10" s="841"/>
      <c r="AD10" s="841"/>
      <c r="AE10" s="841"/>
      <c r="AF10" s="841"/>
      <c r="AG10" s="841"/>
      <c r="AH10" s="841"/>
      <c r="AI10" s="842"/>
    </row>
    <row r="11" spans="2:35" ht="35.450000000000003" customHeight="1" x14ac:dyDescent="0.15">
      <c r="B11" s="821"/>
      <c r="C11" s="840"/>
      <c r="D11" s="841"/>
      <c r="E11" s="841"/>
      <c r="F11" s="841"/>
      <c r="G11" s="841"/>
      <c r="H11" s="841"/>
      <c r="I11" s="841"/>
      <c r="J11" s="841"/>
      <c r="K11" s="841"/>
      <c r="L11" s="841"/>
      <c r="M11" s="841"/>
      <c r="N11" s="841"/>
      <c r="O11" s="841"/>
      <c r="P11" s="841"/>
      <c r="Q11" s="841"/>
      <c r="R11" s="841"/>
      <c r="S11" s="841"/>
      <c r="T11" s="841"/>
      <c r="U11" s="841"/>
      <c r="V11" s="841"/>
      <c r="W11" s="841"/>
      <c r="X11" s="841"/>
      <c r="Y11" s="841"/>
      <c r="Z11" s="841"/>
      <c r="AA11" s="841"/>
      <c r="AB11" s="841"/>
      <c r="AC11" s="841"/>
      <c r="AD11" s="841"/>
      <c r="AE11" s="841"/>
      <c r="AF11" s="841"/>
      <c r="AG11" s="841"/>
      <c r="AH11" s="841"/>
      <c r="AI11" s="842"/>
    </row>
    <row r="12" spans="2:35" ht="35.450000000000003" customHeight="1" x14ac:dyDescent="0.15">
      <c r="B12" s="821"/>
      <c r="C12" s="840"/>
      <c r="D12" s="841"/>
      <c r="E12" s="841"/>
      <c r="F12" s="841"/>
      <c r="G12" s="841"/>
      <c r="H12" s="841"/>
      <c r="I12" s="841"/>
      <c r="J12" s="841"/>
      <c r="K12" s="841"/>
      <c r="L12" s="841"/>
      <c r="M12" s="841"/>
      <c r="N12" s="841"/>
      <c r="O12" s="841"/>
      <c r="P12" s="841"/>
      <c r="Q12" s="841"/>
      <c r="R12" s="841"/>
      <c r="S12" s="841"/>
      <c r="T12" s="841"/>
      <c r="U12" s="841"/>
      <c r="V12" s="841"/>
      <c r="W12" s="841"/>
      <c r="X12" s="841"/>
      <c r="Y12" s="841"/>
      <c r="Z12" s="841"/>
      <c r="AA12" s="841"/>
      <c r="AB12" s="841"/>
      <c r="AC12" s="841"/>
      <c r="AD12" s="841"/>
      <c r="AE12" s="841"/>
      <c r="AF12" s="841"/>
      <c r="AG12" s="841"/>
      <c r="AH12" s="841"/>
      <c r="AI12" s="842"/>
    </row>
    <row r="13" spans="2:35" ht="35.450000000000003" customHeight="1" x14ac:dyDescent="0.15">
      <c r="B13" s="821"/>
      <c r="C13" s="840"/>
      <c r="D13" s="841"/>
      <c r="E13" s="841"/>
      <c r="F13" s="841"/>
      <c r="G13" s="841"/>
      <c r="H13" s="841"/>
      <c r="I13" s="841"/>
      <c r="J13" s="841"/>
      <c r="K13" s="841"/>
      <c r="L13" s="841"/>
      <c r="M13" s="841"/>
      <c r="N13" s="841"/>
      <c r="O13" s="841"/>
      <c r="P13" s="841"/>
      <c r="Q13" s="841"/>
      <c r="R13" s="841"/>
      <c r="S13" s="841"/>
      <c r="T13" s="841"/>
      <c r="U13" s="841"/>
      <c r="V13" s="841"/>
      <c r="W13" s="841"/>
      <c r="X13" s="841"/>
      <c r="Y13" s="841"/>
      <c r="Z13" s="841"/>
      <c r="AA13" s="841"/>
      <c r="AB13" s="841"/>
      <c r="AC13" s="841"/>
      <c r="AD13" s="841"/>
      <c r="AE13" s="841"/>
      <c r="AF13" s="841"/>
      <c r="AG13" s="841"/>
      <c r="AH13" s="841"/>
      <c r="AI13" s="842"/>
    </row>
    <row r="14" spans="2:35" ht="35.450000000000003" customHeight="1" x14ac:dyDescent="0.15">
      <c r="B14" s="821"/>
      <c r="C14" s="840"/>
      <c r="D14" s="841"/>
      <c r="E14" s="841"/>
      <c r="F14" s="841"/>
      <c r="G14" s="841"/>
      <c r="H14" s="841"/>
      <c r="I14" s="841"/>
      <c r="J14" s="841"/>
      <c r="K14" s="841"/>
      <c r="L14" s="841"/>
      <c r="M14" s="841"/>
      <c r="N14" s="841"/>
      <c r="O14" s="841"/>
      <c r="P14" s="841"/>
      <c r="Q14" s="841"/>
      <c r="R14" s="841"/>
      <c r="S14" s="841"/>
      <c r="T14" s="841"/>
      <c r="U14" s="841"/>
      <c r="V14" s="841"/>
      <c r="W14" s="841"/>
      <c r="X14" s="841"/>
      <c r="Y14" s="841"/>
      <c r="Z14" s="841"/>
      <c r="AA14" s="841"/>
      <c r="AB14" s="841"/>
      <c r="AC14" s="841"/>
      <c r="AD14" s="841"/>
      <c r="AE14" s="841"/>
      <c r="AF14" s="841"/>
      <c r="AG14" s="841"/>
      <c r="AH14" s="841"/>
      <c r="AI14" s="842"/>
    </row>
    <row r="15" spans="2:35" ht="35.450000000000003" customHeight="1" x14ac:dyDescent="0.15">
      <c r="B15" s="821"/>
      <c r="C15" s="840"/>
      <c r="D15" s="841"/>
      <c r="E15" s="841"/>
      <c r="F15" s="841"/>
      <c r="G15" s="841"/>
      <c r="H15" s="841"/>
      <c r="I15" s="841"/>
      <c r="J15" s="841"/>
      <c r="K15" s="841"/>
      <c r="L15" s="841"/>
      <c r="M15" s="841"/>
      <c r="N15" s="841"/>
      <c r="O15" s="841"/>
      <c r="P15" s="841"/>
      <c r="Q15" s="841"/>
      <c r="R15" s="841"/>
      <c r="S15" s="841"/>
      <c r="T15" s="841"/>
      <c r="U15" s="841"/>
      <c r="V15" s="841"/>
      <c r="W15" s="841"/>
      <c r="X15" s="841"/>
      <c r="Y15" s="841"/>
      <c r="Z15" s="841"/>
      <c r="AA15" s="841"/>
      <c r="AB15" s="841"/>
      <c r="AC15" s="841"/>
      <c r="AD15" s="841"/>
      <c r="AE15" s="841"/>
      <c r="AF15" s="841"/>
      <c r="AG15" s="841"/>
      <c r="AH15" s="841"/>
      <c r="AI15" s="842"/>
    </row>
    <row r="16" spans="2:35" ht="35.450000000000003" customHeight="1" x14ac:dyDescent="0.15">
      <c r="B16" s="821"/>
      <c r="C16" s="840"/>
      <c r="D16" s="841"/>
      <c r="E16" s="841"/>
      <c r="F16" s="841"/>
      <c r="G16" s="841"/>
      <c r="H16" s="841"/>
      <c r="I16" s="841"/>
      <c r="J16" s="841"/>
      <c r="K16" s="841"/>
      <c r="L16" s="841"/>
      <c r="M16" s="841"/>
      <c r="N16" s="841"/>
      <c r="O16" s="841"/>
      <c r="P16" s="841"/>
      <c r="Q16" s="841"/>
      <c r="R16" s="841"/>
      <c r="S16" s="841"/>
      <c r="T16" s="841"/>
      <c r="U16" s="841"/>
      <c r="V16" s="841"/>
      <c r="W16" s="841"/>
      <c r="X16" s="841"/>
      <c r="Y16" s="841"/>
      <c r="Z16" s="841"/>
      <c r="AA16" s="841"/>
      <c r="AB16" s="841"/>
      <c r="AC16" s="841"/>
      <c r="AD16" s="841"/>
      <c r="AE16" s="841"/>
      <c r="AF16" s="841"/>
      <c r="AG16" s="841"/>
      <c r="AH16" s="841"/>
      <c r="AI16" s="842"/>
    </row>
    <row r="17" spans="2:35" ht="22.5" customHeight="1" x14ac:dyDescent="0.15">
      <c r="B17" s="821"/>
      <c r="C17" s="840"/>
      <c r="D17" s="841"/>
      <c r="E17" s="841"/>
      <c r="F17" s="841"/>
      <c r="G17" s="841"/>
      <c r="H17" s="841"/>
      <c r="I17" s="841"/>
      <c r="J17" s="841"/>
      <c r="K17" s="841"/>
      <c r="L17" s="841"/>
      <c r="M17" s="841"/>
      <c r="N17" s="841"/>
      <c r="O17" s="841"/>
      <c r="P17" s="841"/>
      <c r="Q17" s="841"/>
      <c r="R17" s="841"/>
      <c r="S17" s="841"/>
      <c r="T17" s="841"/>
      <c r="U17" s="841"/>
      <c r="V17" s="841"/>
      <c r="W17" s="841"/>
      <c r="X17" s="841"/>
      <c r="Y17" s="841"/>
      <c r="Z17" s="841"/>
      <c r="AA17" s="841"/>
      <c r="AB17" s="841"/>
      <c r="AC17" s="841"/>
      <c r="AD17" s="841"/>
      <c r="AE17" s="841"/>
      <c r="AF17" s="841"/>
      <c r="AG17" s="841"/>
      <c r="AH17" s="841"/>
      <c r="AI17" s="842"/>
    </row>
    <row r="18" spans="2:35" ht="71.25" customHeight="1" x14ac:dyDescent="0.15">
      <c r="B18" s="822"/>
      <c r="C18" s="71"/>
      <c r="D18" s="72"/>
      <c r="E18" s="73"/>
      <c r="F18" s="74"/>
      <c r="G18" s="74"/>
      <c r="H18" s="72"/>
      <c r="I18" s="72"/>
      <c r="J18" s="72"/>
      <c r="K18" s="72"/>
      <c r="L18" s="72"/>
      <c r="M18" s="72"/>
      <c r="N18" s="72"/>
      <c r="O18" s="72"/>
      <c r="P18" s="72"/>
      <c r="Q18" s="72"/>
      <c r="R18" s="72"/>
      <c r="S18" s="75"/>
      <c r="T18" s="75"/>
      <c r="U18" s="75"/>
      <c r="V18" s="826" t="s">
        <v>318</v>
      </c>
      <c r="W18" s="826"/>
      <c r="X18" s="826"/>
      <c r="Y18" s="826"/>
      <c r="Z18" s="826"/>
      <c r="AA18" s="826"/>
      <c r="AB18" s="826"/>
      <c r="AC18" s="826"/>
      <c r="AD18" s="826"/>
      <c r="AE18" s="826"/>
      <c r="AF18" s="826"/>
      <c r="AG18" s="826"/>
      <c r="AH18" s="826"/>
      <c r="AI18" s="827"/>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CEE66-DDF9-45BB-958D-63A3B3972A6E}">
  <sheetPr codeName="Sheet150">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9" t="s">
        <v>315</v>
      </c>
      <c r="C3" s="439"/>
      <c r="D3" s="439"/>
      <c r="E3" s="801"/>
      <c r="F3" s="801"/>
      <c r="G3" s="801"/>
      <c r="H3" s="801"/>
      <c r="I3" s="801"/>
      <c r="J3" s="439"/>
      <c r="K3" s="439"/>
      <c r="L3" s="439"/>
      <c r="M3" s="439"/>
      <c r="N3" s="439"/>
      <c r="O3" s="439"/>
      <c r="P3" s="439"/>
      <c r="Q3" s="439"/>
      <c r="R3" s="439"/>
      <c r="S3" s="439"/>
      <c r="T3" s="439"/>
      <c r="U3" s="439"/>
      <c r="V3" s="439"/>
      <c r="W3" s="439"/>
      <c r="X3" s="439"/>
      <c r="Y3" s="439"/>
      <c r="Z3" s="439"/>
      <c r="AA3" s="439"/>
      <c r="AB3" s="439"/>
      <c r="AC3" s="439"/>
      <c r="AD3" s="439"/>
      <c r="AE3" s="439"/>
      <c r="AF3" s="439"/>
      <c r="AG3" s="439"/>
      <c r="AH3" s="439"/>
      <c r="AI3" s="439"/>
    </row>
    <row r="4" spans="2:35" ht="20.100000000000001" customHeight="1" x14ac:dyDescent="0.15">
      <c r="B4" s="802" t="s">
        <v>60</v>
      </c>
      <c r="C4" s="803"/>
      <c r="D4" s="804"/>
      <c r="E4" s="805" t="str">
        <f>+'様式A-1'!$D$3</f>
        <v>ハシラノズイドウ</v>
      </c>
      <c r="F4" s="806"/>
      <c r="G4" s="806"/>
      <c r="H4" s="806"/>
      <c r="I4" s="807"/>
      <c r="J4" s="808" t="s">
        <v>61</v>
      </c>
      <c r="K4" s="809"/>
      <c r="L4" s="810"/>
      <c r="M4" s="378" t="str">
        <f>+'様式A-1'!$J$3</f>
        <v>主要地方道岩国玖珂線</v>
      </c>
      <c r="N4" s="379"/>
      <c r="O4" s="379"/>
      <c r="P4" s="379"/>
      <c r="Q4" s="379"/>
      <c r="R4" s="380"/>
      <c r="S4" s="724" t="s">
        <v>271</v>
      </c>
      <c r="T4" s="725"/>
      <c r="U4" s="725"/>
      <c r="V4" s="726"/>
      <c r="W4" s="811" t="str">
        <f>+'様式B (1)'!$S$3</f>
        <v>復建調査設計株式会社</v>
      </c>
      <c r="X4" s="812"/>
      <c r="Y4" s="812"/>
      <c r="Z4" s="812"/>
      <c r="AA4" s="812"/>
      <c r="AB4" s="813"/>
      <c r="AC4" s="426" t="s">
        <v>225</v>
      </c>
      <c r="AD4" s="427"/>
      <c r="AE4" s="428"/>
      <c r="AF4" s="814">
        <f>+'様式B (1)'!$P$2</f>
        <v>45867</v>
      </c>
      <c r="AG4" s="815"/>
      <c r="AH4" s="815"/>
      <c r="AI4" s="816"/>
    </row>
    <row r="5" spans="2:35" ht="20.100000000000001" customHeight="1" x14ac:dyDescent="0.15">
      <c r="B5" s="828" t="s">
        <v>167</v>
      </c>
      <c r="C5" s="829"/>
      <c r="D5" s="830"/>
      <c r="E5" s="831" t="str">
        <f>+'様式A-1'!$D$4</f>
        <v>柱野隧道</v>
      </c>
      <c r="F5" s="832"/>
      <c r="G5" s="832"/>
      <c r="H5" s="832"/>
      <c r="I5" s="833"/>
      <c r="J5" s="834" t="s">
        <v>168</v>
      </c>
      <c r="K5" s="835"/>
      <c r="L5" s="836"/>
      <c r="M5" s="378" t="str">
        <f>+'様式A-1'!$R$3</f>
        <v>山口県岩国土木建築事務所</v>
      </c>
      <c r="N5" s="379"/>
      <c r="O5" s="379"/>
      <c r="P5" s="379"/>
      <c r="Q5" s="379"/>
      <c r="R5" s="380"/>
      <c r="S5" s="727"/>
      <c r="T5" s="728"/>
      <c r="U5" s="728"/>
      <c r="V5" s="729"/>
      <c r="W5" s="837" t="str">
        <f>+'様式B (1)'!$S$4</f>
        <v>小笠原洋</v>
      </c>
      <c r="X5" s="838"/>
      <c r="Y5" s="838"/>
      <c r="Z5" s="838"/>
      <c r="AA5" s="838"/>
      <c r="AB5" s="839"/>
      <c r="AC5" s="429"/>
      <c r="AD5" s="430"/>
      <c r="AE5" s="431"/>
      <c r="AF5" s="817"/>
      <c r="AG5" s="818"/>
      <c r="AH5" s="818"/>
      <c r="AI5" s="819"/>
    </row>
    <row r="6" spans="2:35" ht="26.25" customHeight="1" x14ac:dyDescent="0.2">
      <c r="B6" s="820" t="s">
        <v>316</v>
      </c>
      <c r="C6" s="823" t="s">
        <v>317</v>
      </c>
      <c r="D6" s="824"/>
      <c r="E6" s="824"/>
      <c r="F6" s="824"/>
      <c r="G6" s="824"/>
      <c r="H6" s="824"/>
      <c r="I6" s="824"/>
      <c r="J6" s="824"/>
      <c r="K6" s="824"/>
      <c r="L6" s="824"/>
      <c r="M6" s="824"/>
      <c r="N6" s="824"/>
      <c r="O6" s="824"/>
      <c r="P6" s="824"/>
      <c r="Q6" s="824"/>
      <c r="R6" s="824"/>
      <c r="S6" s="824"/>
      <c r="T6" s="824"/>
      <c r="U6" s="824"/>
      <c r="V6" s="824"/>
      <c r="W6" s="824"/>
      <c r="X6" s="824"/>
      <c r="Y6" s="824"/>
      <c r="Z6" s="824"/>
      <c r="AA6" s="824"/>
      <c r="AB6" s="824"/>
      <c r="AC6" s="824"/>
      <c r="AD6" s="824"/>
      <c r="AE6" s="824"/>
      <c r="AF6" s="824"/>
      <c r="AG6" s="824"/>
      <c r="AH6" s="824"/>
      <c r="AI6" s="825"/>
    </row>
    <row r="7" spans="2:35" ht="35.450000000000003" customHeight="1" x14ac:dyDescent="0.15">
      <c r="B7" s="821"/>
      <c r="C7" s="840"/>
      <c r="D7" s="841"/>
      <c r="E7" s="841"/>
      <c r="F7" s="841"/>
      <c r="G7" s="841"/>
      <c r="H7" s="841"/>
      <c r="I7" s="841"/>
      <c r="J7" s="841"/>
      <c r="K7" s="841"/>
      <c r="L7" s="841"/>
      <c r="M7" s="841"/>
      <c r="N7" s="841"/>
      <c r="O7" s="841"/>
      <c r="P7" s="841"/>
      <c r="Q7" s="841"/>
      <c r="R7" s="841"/>
      <c r="S7" s="841"/>
      <c r="T7" s="841"/>
      <c r="U7" s="841"/>
      <c r="V7" s="841"/>
      <c r="W7" s="841"/>
      <c r="X7" s="841"/>
      <c r="Y7" s="841"/>
      <c r="Z7" s="841"/>
      <c r="AA7" s="841"/>
      <c r="AB7" s="841"/>
      <c r="AC7" s="841"/>
      <c r="AD7" s="841"/>
      <c r="AE7" s="841"/>
      <c r="AF7" s="841"/>
      <c r="AG7" s="841"/>
      <c r="AH7" s="841"/>
      <c r="AI7" s="842"/>
    </row>
    <row r="8" spans="2:35" ht="35.450000000000003" customHeight="1" x14ac:dyDescent="0.15">
      <c r="B8" s="821"/>
      <c r="C8" s="840"/>
      <c r="D8" s="841"/>
      <c r="E8" s="841"/>
      <c r="F8" s="841"/>
      <c r="G8" s="841"/>
      <c r="H8" s="841"/>
      <c r="I8" s="841"/>
      <c r="J8" s="841"/>
      <c r="K8" s="841"/>
      <c r="L8" s="841"/>
      <c r="M8" s="841"/>
      <c r="N8" s="841"/>
      <c r="O8" s="841"/>
      <c r="P8" s="841"/>
      <c r="Q8" s="841"/>
      <c r="R8" s="841"/>
      <c r="S8" s="841"/>
      <c r="T8" s="841"/>
      <c r="U8" s="841"/>
      <c r="V8" s="841"/>
      <c r="W8" s="841"/>
      <c r="X8" s="841"/>
      <c r="Y8" s="841"/>
      <c r="Z8" s="841"/>
      <c r="AA8" s="841"/>
      <c r="AB8" s="841"/>
      <c r="AC8" s="841"/>
      <c r="AD8" s="841"/>
      <c r="AE8" s="841"/>
      <c r="AF8" s="841"/>
      <c r="AG8" s="841"/>
      <c r="AH8" s="841"/>
      <c r="AI8" s="842"/>
    </row>
    <row r="9" spans="2:35" ht="35.450000000000003" customHeight="1" x14ac:dyDescent="0.15">
      <c r="B9" s="821"/>
      <c r="C9" s="840"/>
      <c r="D9" s="841"/>
      <c r="E9" s="841"/>
      <c r="F9" s="841"/>
      <c r="G9" s="841"/>
      <c r="H9" s="841"/>
      <c r="I9" s="841"/>
      <c r="J9" s="841"/>
      <c r="K9" s="841"/>
      <c r="L9" s="841"/>
      <c r="M9" s="841"/>
      <c r="N9" s="841"/>
      <c r="O9" s="841"/>
      <c r="P9" s="841"/>
      <c r="Q9" s="841"/>
      <c r="R9" s="841"/>
      <c r="S9" s="841"/>
      <c r="T9" s="841"/>
      <c r="U9" s="841"/>
      <c r="V9" s="841"/>
      <c r="W9" s="841"/>
      <c r="X9" s="841"/>
      <c r="Y9" s="841"/>
      <c r="Z9" s="841"/>
      <c r="AA9" s="841"/>
      <c r="AB9" s="841"/>
      <c r="AC9" s="841"/>
      <c r="AD9" s="841"/>
      <c r="AE9" s="841"/>
      <c r="AF9" s="841"/>
      <c r="AG9" s="841"/>
      <c r="AH9" s="841"/>
      <c r="AI9" s="842"/>
    </row>
    <row r="10" spans="2:35" ht="35.450000000000003" customHeight="1" x14ac:dyDescent="0.15">
      <c r="B10" s="821"/>
      <c r="C10" s="840"/>
      <c r="D10" s="841"/>
      <c r="E10" s="841"/>
      <c r="F10" s="841"/>
      <c r="G10" s="841"/>
      <c r="H10" s="841"/>
      <c r="I10" s="841"/>
      <c r="J10" s="841"/>
      <c r="K10" s="841"/>
      <c r="L10" s="841"/>
      <c r="M10" s="841"/>
      <c r="N10" s="841"/>
      <c r="O10" s="841"/>
      <c r="P10" s="841"/>
      <c r="Q10" s="841"/>
      <c r="R10" s="841"/>
      <c r="S10" s="841"/>
      <c r="T10" s="841"/>
      <c r="U10" s="841"/>
      <c r="V10" s="841"/>
      <c r="W10" s="841"/>
      <c r="X10" s="841"/>
      <c r="Y10" s="841"/>
      <c r="Z10" s="841"/>
      <c r="AA10" s="841"/>
      <c r="AB10" s="841"/>
      <c r="AC10" s="841"/>
      <c r="AD10" s="841"/>
      <c r="AE10" s="841"/>
      <c r="AF10" s="841"/>
      <c r="AG10" s="841"/>
      <c r="AH10" s="841"/>
      <c r="AI10" s="842"/>
    </row>
    <row r="11" spans="2:35" ht="35.450000000000003" customHeight="1" x14ac:dyDescent="0.15">
      <c r="B11" s="821"/>
      <c r="C11" s="840"/>
      <c r="D11" s="841"/>
      <c r="E11" s="841"/>
      <c r="F11" s="841"/>
      <c r="G11" s="841"/>
      <c r="H11" s="841"/>
      <c r="I11" s="841"/>
      <c r="J11" s="841"/>
      <c r="K11" s="841"/>
      <c r="L11" s="841"/>
      <c r="M11" s="841"/>
      <c r="N11" s="841"/>
      <c r="O11" s="841"/>
      <c r="P11" s="841"/>
      <c r="Q11" s="841"/>
      <c r="R11" s="841"/>
      <c r="S11" s="841"/>
      <c r="T11" s="841"/>
      <c r="U11" s="841"/>
      <c r="V11" s="841"/>
      <c r="W11" s="841"/>
      <c r="X11" s="841"/>
      <c r="Y11" s="841"/>
      <c r="Z11" s="841"/>
      <c r="AA11" s="841"/>
      <c r="AB11" s="841"/>
      <c r="AC11" s="841"/>
      <c r="AD11" s="841"/>
      <c r="AE11" s="841"/>
      <c r="AF11" s="841"/>
      <c r="AG11" s="841"/>
      <c r="AH11" s="841"/>
      <c r="AI11" s="842"/>
    </row>
    <row r="12" spans="2:35" ht="35.450000000000003" customHeight="1" x14ac:dyDescent="0.15">
      <c r="B12" s="821"/>
      <c r="C12" s="840"/>
      <c r="D12" s="841"/>
      <c r="E12" s="841"/>
      <c r="F12" s="841"/>
      <c r="G12" s="841"/>
      <c r="H12" s="841"/>
      <c r="I12" s="841"/>
      <c r="J12" s="841"/>
      <c r="K12" s="841"/>
      <c r="L12" s="841"/>
      <c r="M12" s="841"/>
      <c r="N12" s="841"/>
      <c r="O12" s="841"/>
      <c r="P12" s="841"/>
      <c r="Q12" s="841"/>
      <c r="R12" s="841"/>
      <c r="S12" s="841"/>
      <c r="T12" s="841"/>
      <c r="U12" s="841"/>
      <c r="V12" s="841"/>
      <c r="W12" s="841"/>
      <c r="X12" s="841"/>
      <c r="Y12" s="841"/>
      <c r="Z12" s="841"/>
      <c r="AA12" s="841"/>
      <c r="AB12" s="841"/>
      <c r="AC12" s="841"/>
      <c r="AD12" s="841"/>
      <c r="AE12" s="841"/>
      <c r="AF12" s="841"/>
      <c r="AG12" s="841"/>
      <c r="AH12" s="841"/>
      <c r="AI12" s="842"/>
    </row>
    <row r="13" spans="2:35" ht="35.450000000000003" customHeight="1" x14ac:dyDescent="0.15">
      <c r="B13" s="821"/>
      <c r="C13" s="840"/>
      <c r="D13" s="841"/>
      <c r="E13" s="841"/>
      <c r="F13" s="841"/>
      <c r="G13" s="841"/>
      <c r="H13" s="841"/>
      <c r="I13" s="841"/>
      <c r="J13" s="841"/>
      <c r="K13" s="841"/>
      <c r="L13" s="841"/>
      <c r="M13" s="841"/>
      <c r="N13" s="841"/>
      <c r="O13" s="841"/>
      <c r="P13" s="841"/>
      <c r="Q13" s="841"/>
      <c r="R13" s="841"/>
      <c r="S13" s="841"/>
      <c r="T13" s="841"/>
      <c r="U13" s="841"/>
      <c r="V13" s="841"/>
      <c r="W13" s="841"/>
      <c r="X13" s="841"/>
      <c r="Y13" s="841"/>
      <c r="Z13" s="841"/>
      <c r="AA13" s="841"/>
      <c r="AB13" s="841"/>
      <c r="AC13" s="841"/>
      <c r="AD13" s="841"/>
      <c r="AE13" s="841"/>
      <c r="AF13" s="841"/>
      <c r="AG13" s="841"/>
      <c r="AH13" s="841"/>
      <c r="AI13" s="842"/>
    </row>
    <row r="14" spans="2:35" ht="35.450000000000003" customHeight="1" x14ac:dyDescent="0.15">
      <c r="B14" s="821"/>
      <c r="C14" s="840"/>
      <c r="D14" s="841"/>
      <c r="E14" s="841"/>
      <c r="F14" s="841"/>
      <c r="G14" s="841"/>
      <c r="H14" s="841"/>
      <c r="I14" s="841"/>
      <c r="J14" s="841"/>
      <c r="K14" s="841"/>
      <c r="L14" s="841"/>
      <c r="M14" s="841"/>
      <c r="N14" s="841"/>
      <c r="O14" s="841"/>
      <c r="P14" s="841"/>
      <c r="Q14" s="841"/>
      <c r="R14" s="841"/>
      <c r="S14" s="841"/>
      <c r="T14" s="841"/>
      <c r="U14" s="841"/>
      <c r="V14" s="841"/>
      <c r="W14" s="841"/>
      <c r="X14" s="841"/>
      <c r="Y14" s="841"/>
      <c r="Z14" s="841"/>
      <c r="AA14" s="841"/>
      <c r="AB14" s="841"/>
      <c r="AC14" s="841"/>
      <c r="AD14" s="841"/>
      <c r="AE14" s="841"/>
      <c r="AF14" s="841"/>
      <c r="AG14" s="841"/>
      <c r="AH14" s="841"/>
      <c r="AI14" s="842"/>
    </row>
    <row r="15" spans="2:35" ht="35.450000000000003" customHeight="1" x14ac:dyDescent="0.15">
      <c r="B15" s="821"/>
      <c r="C15" s="840"/>
      <c r="D15" s="841"/>
      <c r="E15" s="841"/>
      <c r="F15" s="841"/>
      <c r="G15" s="841"/>
      <c r="H15" s="841"/>
      <c r="I15" s="841"/>
      <c r="J15" s="841"/>
      <c r="K15" s="841"/>
      <c r="L15" s="841"/>
      <c r="M15" s="841"/>
      <c r="N15" s="841"/>
      <c r="O15" s="841"/>
      <c r="P15" s="841"/>
      <c r="Q15" s="841"/>
      <c r="R15" s="841"/>
      <c r="S15" s="841"/>
      <c r="T15" s="841"/>
      <c r="U15" s="841"/>
      <c r="V15" s="841"/>
      <c r="W15" s="841"/>
      <c r="X15" s="841"/>
      <c r="Y15" s="841"/>
      <c r="Z15" s="841"/>
      <c r="AA15" s="841"/>
      <c r="AB15" s="841"/>
      <c r="AC15" s="841"/>
      <c r="AD15" s="841"/>
      <c r="AE15" s="841"/>
      <c r="AF15" s="841"/>
      <c r="AG15" s="841"/>
      <c r="AH15" s="841"/>
      <c r="AI15" s="842"/>
    </row>
    <row r="16" spans="2:35" ht="35.450000000000003" customHeight="1" x14ac:dyDescent="0.15">
      <c r="B16" s="821"/>
      <c r="C16" s="840"/>
      <c r="D16" s="841"/>
      <c r="E16" s="841"/>
      <c r="F16" s="841"/>
      <c r="G16" s="841"/>
      <c r="H16" s="841"/>
      <c r="I16" s="841"/>
      <c r="J16" s="841"/>
      <c r="K16" s="841"/>
      <c r="L16" s="841"/>
      <c r="M16" s="841"/>
      <c r="N16" s="841"/>
      <c r="O16" s="841"/>
      <c r="P16" s="841"/>
      <c r="Q16" s="841"/>
      <c r="R16" s="841"/>
      <c r="S16" s="841"/>
      <c r="T16" s="841"/>
      <c r="U16" s="841"/>
      <c r="V16" s="841"/>
      <c r="W16" s="841"/>
      <c r="X16" s="841"/>
      <c r="Y16" s="841"/>
      <c r="Z16" s="841"/>
      <c r="AA16" s="841"/>
      <c r="AB16" s="841"/>
      <c r="AC16" s="841"/>
      <c r="AD16" s="841"/>
      <c r="AE16" s="841"/>
      <c r="AF16" s="841"/>
      <c r="AG16" s="841"/>
      <c r="AH16" s="841"/>
      <c r="AI16" s="842"/>
    </row>
    <row r="17" spans="2:35" ht="22.5" customHeight="1" x14ac:dyDescent="0.15">
      <c r="B17" s="821"/>
      <c r="C17" s="840"/>
      <c r="D17" s="841"/>
      <c r="E17" s="841"/>
      <c r="F17" s="841"/>
      <c r="G17" s="841"/>
      <c r="H17" s="841"/>
      <c r="I17" s="841"/>
      <c r="J17" s="841"/>
      <c r="K17" s="841"/>
      <c r="L17" s="841"/>
      <c r="M17" s="841"/>
      <c r="N17" s="841"/>
      <c r="O17" s="841"/>
      <c r="P17" s="841"/>
      <c r="Q17" s="841"/>
      <c r="R17" s="841"/>
      <c r="S17" s="841"/>
      <c r="T17" s="841"/>
      <c r="U17" s="841"/>
      <c r="V17" s="841"/>
      <c r="W17" s="841"/>
      <c r="X17" s="841"/>
      <c r="Y17" s="841"/>
      <c r="Z17" s="841"/>
      <c r="AA17" s="841"/>
      <c r="AB17" s="841"/>
      <c r="AC17" s="841"/>
      <c r="AD17" s="841"/>
      <c r="AE17" s="841"/>
      <c r="AF17" s="841"/>
      <c r="AG17" s="841"/>
      <c r="AH17" s="841"/>
      <c r="AI17" s="842"/>
    </row>
    <row r="18" spans="2:35" ht="71.25" customHeight="1" x14ac:dyDescent="0.15">
      <c r="B18" s="822"/>
      <c r="C18" s="71"/>
      <c r="D18" s="72"/>
      <c r="E18" s="73"/>
      <c r="F18" s="74"/>
      <c r="G18" s="74"/>
      <c r="H18" s="72"/>
      <c r="I18" s="72"/>
      <c r="J18" s="72"/>
      <c r="K18" s="72"/>
      <c r="L18" s="72"/>
      <c r="M18" s="72"/>
      <c r="N18" s="72"/>
      <c r="O18" s="72"/>
      <c r="P18" s="72"/>
      <c r="Q18" s="72"/>
      <c r="R18" s="72"/>
      <c r="S18" s="75"/>
      <c r="T18" s="75"/>
      <c r="U18" s="75"/>
      <c r="V18" s="826" t="s">
        <v>318</v>
      </c>
      <c r="W18" s="826"/>
      <c r="X18" s="826"/>
      <c r="Y18" s="826"/>
      <c r="Z18" s="826"/>
      <c r="AA18" s="826"/>
      <c r="AB18" s="826"/>
      <c r="AC18" s="826"/>
      <c r="AD18" s="826"/>
      <c r="AE18" s="826"/>
      <c r="AF18" s="826"/>
      <c r="AG18" s="826"/>
      <c r="AH18" s="826"/>
      <c r="AI18" s="827"/>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6E000-FA58-4099-AB84-416EF5CDD73E}">
  <sheetPr codeName="Sheet151">
    <pageSetUpPr fitToPage="1"/>
  </sheetPr>
  <dimension ref="B2:AI19"/>
  <sheetViews>
    <sheetView showGridLines="0" showZeros="0" view="pageBreakPreview" zoomScaleNormal="85" zoomScaleSheetLayoutView="100" workbookViewId="0">
      <selection activeCell="F1" sqref="F1"/>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9" t="s">
        <v>315</v>
      </c>
      <c r="C3" s="439"/>
      <c r="D3" s="439"/>
      <c r="E3" s="801"/>
      <c r="F3" s="801"/>
      <c r="G3" s="801"/>
      <c r="H3" s="801"/>
      <c r="I3" s="801"/>
      <c r="J3" s="439"/>
      <c r="K3" s="439"/>
      <c r="L3" s="439"/>
      <c r="M3" s="439"/>
      <c r="N3" s="439"/>
      <c r="O3" s="439"/>
      <c r="P3" s="439"/>
      <c r="Q3" s="439"/>
      <c r="R3" s="439"/>
      <c r="S3" s="439"/>
      <c r="T3" s="439"/>
      <c r="U3" s="439"/>
      <c r="V3" s="439"/>
      <c r="W3" s="439"/>
      <c r="X3" s="439"/>
      <c r="Y3" s="439"/>
      <c r="Z3" s="439"/>
      <c r="AA3" s="439"/>
      <c r="AB3" s="439"/>
      <c r="AC3" s="439"/>
      <c r="AD3" s="439"/>
      <c r="AE3" s="439"/>
      <c r="AF3" s="439"/>
      <c r="AG3" s="439"/>
      <c r="AH3" s="439"/>
      <c r="AI3" s="439"/>
    </row>
    <row r="4" spans="2:35" ht="20.100000000000001" customHeight="1" x14ac:dyDescent="0.15">
      <c r="B4" s="802" t="s">
        <v>60</v>
      </c>
      <c r="C4" s="803"/>
      <c r="D4" s="804"/>
      <c r="E4" s="805" t="str">
        <f>+'様式A-1'!$D$3</f>
        <v>ハシラノズイドウ</v>
      </c>
      <c r="F4" s="806"/>
      <c r="G4" s="806"/>
      <c r="H4" s="806"/>
      <c r="I4" s="807"/>
      <c r="J4" s="808" t="s">
        <v>61</v>
      </c>
      <c r="K4" s="809"/>
      <c r="L4" s="810"/>
      <c r="M4" s="378" t="str">
        <f>+'様式A-1'!$J$3</f>
        <v>主要地方道岩国玖珂線</v>
      </c>
      <c r="N4" s="379"/>
      <c r="O4" s="379"/>
      <c r="P4" s="379"/>
      <c r="Q4" s="379"/>
      <c r="R4" s="380"/>
      <c r="S4" s="724" t="s">
        <v>271</v>
      </c>
      <c r="T4" s="725"/>
      <c r="U4" s="725"/>
      <c r="V4" s="726"/>
      <c r="W4" s="811" t="str">
        <f>+'様式B (1)'!$S$3</f>
        <v>復建調査設計株式会社</v>
      </c>
      <c r="X4" s="812"/>
      <c r="Y4" s="812"/>
      <c r="Z4" s="812"/>
      <c r="AA4" s="812"/>
      <c r="AB4" s="813"/>
      <c r="AC4" s="426" t="s">
        <v>225</v>
      </c>
      <c r="AD4" s="427"/>
      <c r="AE4" s="428"/>
      <c r="AF4" s="814">
        <f>+'様式B (1)'!$P$2</f>
        <v>45867</v>
      </c>
      <c r="AG4" s="815"/>
      <c r="AH4" s="815"/>
      <c r="AI4" s="816"/>
    </row>
    <row r="5" spans="2:35" ht="20.100000000000001" customHeight="1" x14ac:dyDescent="0.15">
      <c r="B5" s="828" t="s">
        <v>167</v>
      </c>
      <c r="C5" s="829"/>
      <c r="D5" s="830"/>
      <c r="E5" s="831" t="str">
        <f>+'様式A-1'!$D$4</f>
        <v>柱野隧道</v>
      </c>
      <c r="F5" s="832"/>
      <c r="G5" s="832"/>
      <c r="H5" s="832"/>
      <c r="I5" s="833"/>
      <c r="J5" s="834" t="s">
        <v>168</v>
      </c>
      <c r="K5" s="835"/>
      <c r="L5" s="836"/>
      <c r="M5" s="378" t="str">
        <f>+'様式A-1'!$R$3</f>
        <v>山口県岩国土木建築事務所</v>
      </c>
      <c r="N5" s="379"/>
      <c r="O5" s="379"/>
      <c r="P5" s="379"/>
      <c r="Q5" s="379"/>
      <c r="R5" s="380"/>
      <c r="S5" s="727"/>
      <c r="T5" s="728"/>
      <c r="U5" s="728"/>
      <c r="V5" s="729"/>
      <c r="W5" s="837" t="str">
        <f>+'様式B (1)'!$S$4</f>
        <v>小笠原洋</v>
      </c>
      <c r="X5" s="838"/>
      <c r="Y5" s="838"/>
      <c r="Z5" s="838"/>
      <c r="AA5" s="838"/>
      <c r="AB5" s="839"/>
      <c r="AC5" s="429"/>
      <c r="AD5" s="430"/>
      <c r="AE5" s="431"/>
      <c r="AF5" s="817"/>
      <c r="AG5" s="818"/>
      <c r="AH5" s="818"/>
      <c r="AI5" s="819"/>
    </row>
    <row r="6" spans="2:35" ht="26.25" customHeight="1" x14ac:dyDescent="0.2">
      <c r="B6" s="820" t="s">
        <v>316</v>
      </c>
      <c r="C6" s="823" t="s">
        <v>317</v>
      </c>
      <c r="D6" s="824"/>
      <c r="E6" s="824"/>
      <c r="F6" s="824"/>
      <c r="G6" s="824"/>
      <c r="H6" s="824"/>
      <c r="I6" s="824"/>
      <c r="J6" s="824"/>
      <c r="K6" s="824"/>
      <c r="L6" s="824"/>
      <c r="M6" s="824"/>
      <c r="N6" s="824"/>
      <c r="O6" s="824"/>
      <c r="P6" s="824"/>
      <c r="Q6" s="824"/>
      <c r="R6" s="824"/>
      <c r="S6" s="824"/>
      <c r="T6" s="824"/>
      <c r="U6" s="824"/>
      <c r="V6" s="824"/>
      <c r="W6" s="824"/>
      <c r="X6" s="824"/>
      <c r="Y6" s="824"/>
      <c r="Z6" s="824"/>
      <c r="AA6" s="824"/>
      <c r="AB6" s="824"/>
      <c r="AC6" s="824"/>
      <c r="AD6" s="824"/>
      <c r="AE6" s="824"/>
      <c r="AF6" s="824"/>
      <c r="AG6" s="824"/>
      <c r="AH6" s="824"/>
      <c r="AI6" s="825"/>
    </row>
    <row r="7" spans="2:35" ht="35.450000000000003" customHeight="1" x14ac:dyDescent="0.15">
      <c r="B7" s="821"/>
      <c r="C7" s="840"/>
      <c r="D7" s="841"/>
      <c r="E7" s="841"/>
      <c r="F7" s="841"/>
      <c r="G7" s="841"/>
      <c r="H7" s="841"/>
      <c r="I7" s="841"/>
      <c r="J7" s="841"/>
      <c r="K7" s="841"/>
      <c r="L7" s="841"/>
      <c r="M7" s="841"/>
      <c r="N7" s="841"/>
      <c r="O7" s="841"/>
      <c r="P7" s="841"/>
      <c r="Q7" s="841"/>
      <c r="R7" s="841"/>
      <c r="S7" s="841"/>
      <c r="T7" s="841"/>
      <c r="U7" s="841"/>
      <c r="V7" s="841"/>
      <c r="W7" s="841"/>
      <c r="X7" s="841"/>
      <c r="Y7" s="841"/>
      <c r="Z7" s="841"/>
      <c r="AA7" s="841"/>
      <c r="AB7" s="841"/>
      <c r="AC7" s="841"/>
      <c r="AD7" s="841"/>
      <c r="AE7" s="841"/>
      <c r="AF7" s="841"/>
      <c r="AG7" s="841"/>
      <c r="AH7" s="841"/>
      <c r="AI7" s="842"/>
    </row>
    <row r="8" spans="2:35" ht="35.450000000000003" customHeight="1" x14ac:dyDescent="0.15">
      <c r="B8" s="821"/>
      <c r="C8" s="840"/>
      <c r="D8" s="841"/>
      <c r="E8" s="841"/>
      <c r="F8" s="841"/>
      <c r="G8" s="841"/>
      <c r="H8" s="841"/>
      <c r="I8" s="841"/>
      <c r="J8" s="841"/>
      <c r="K8" s="841"/>
      <c r="L8" s="841"/>
      <c r="M8" s="841"/>
      <c r="N8" s="841"/>
      <c r="O8" s="841"/>
      <c r="P8" s="841"/>
      <c r="Q8" s="841"/>
      <c r="R8" s="841"/>
      <c r="S8" s="841"/>
      <c r="T8" s="841"/>
      <c r="U8" s="841"/>
      <c r="V8" s="841"/>
      <c r="W8" s="841"/>
      <c r="X8" s="841"/>
      <c r="Y8" s="841"/>
      <c r="Z8" s="841"/>
      <c r="AA8" s="841"/>
      <c r="AB8" s="841"/>
      <c r="AC8" s="841"/>
      <c r="AD8" s="841"/>
      <c r="AE8" s="841"/>
      <c r="AF8" s="841"/>
      <c r="AG8" s="841"/>
      <c r="AH8" s="841"/>
      <c r="AI8" s="842"/>
    </row>
    <row r="9" spans="2:35" ht="35.450000000000003" customHeight="1" x14ac:dyDescent="0.15">
      <c r="B9" s="821"/>
      <c r="C9" s="840"/>
      <c r="D9" s="841"/>
      <c r="E9" s="841"/>
      <c r="F9" s="841"/>
      <c r="G9" s="841"/>
      <c r="H9" s="841"/>
      <c r="I9" s="841"/>
      <c r="J9" s="841"/>
      <c r="K9" s="841"/>
      <c r="L9" s="841"/>
      <c r="M9" s="841"/>
      <c r="N9" s="841"/>
      <c r="O9" s="841"/>
      <c r="P9" s="841"/>
      <c r="Q9" s="841"/>
      <c r="R9" s="841"/>
      <c r="S9" s="841"/>
      <c r="T9" s="841"/>
      <c r="U9" s="841"/>
      <c r="V9" s="841"/>
      <c r="W9" s="841"/>
      <c r="X9" s="841"/>
      <c r="Y9" s="841"/>
      <c r="Z9" s="841"/>
      <c r="AA9" s="841"/>
      <c r="AB9" s="841"/>
      <c r="AC9" s="841"/>
      <c r="AD9" s="841"/>
      <c r="AE9" s="841"/>
      <c r="AF9" s="841"/>
      <c r="AG9" s="841"/>
      <c r="AH9" s="841"/>
      <c r="AI9" s="842"/>
    </row>
    <row r="10" spans="2:35" ht="35.450000000000003" customHeight="1" x14ac:dyDescent="0.15">
      <c r="B10" s="821"/>
      <c r="C10" s="840"/>
      <c r="D10" s="841"/>
      <c r="E10" s="841"/>
      <c r="F10" s="841"/>
      <c r="G10" s="841"/>
      <c r="H10" s="841"/>
      <c r="I10" s="841"/>
      <c r="J10" s="841"/>
      <c r="K10" s="841"/>
      <c r="L10" s="841"/>
      <c r="M10" s="841"/>
      <c r="N10" s="841"/>
      <c r="O10" s="841"/>
      <c r="P10" s="841"/>
      <c r="Q10" s="841"/>
      <c r="R10" s="841"/>
      <c r="S10" s="841"/>
      <c r="T10" s="841"/>
      <c r="U10" s="841"/>
      <c r="V10" s="841"/>
      <c r="W10" s="841"/>
      <c r="X10" s="841"/>
      <c r="Y10" s="841"/>
      <c r="Z10" s="841"/>
      <c r="AA10" s="841"/>
      <c r="AB10" s="841"/>
      <c r="AC10" s="841"/>
      <c r="AD10" s="841"/>
      <c r="AE10" s="841"/>
      <c r="AF10" s="841"/>
      <c r="AG10" s="841"/>
      <c r="AH10" s="841"/>
      <c r="AI10" s="842"/>
    </row>
    <row r="11" spans="2:35" ht="35.450000000000003" customHeight="1" x14ac:dyDescent="0.15">
      <c r="B11" s="821"/>
      <c r="C11" s="840"/>
      <c r="D11" s="841"/>
      <c r="E11" s="841"/>
      <c r="F11" s="841"/>
      <c r="G11" s="841"/>
      <c r="H11" s="841"/>
      <c r="I11" s="841"/>
      <c r="J11" s="841"/>
      <c r="K11" s="841"/>
      <c r="L11" s="841"/>
      <c r="M11" s="841"/>
      <c r="N11" s="841"/>
      <c r="O11" s="841"/>
      <c r="P11" s="841"/>
      <c r="Q11" s="841"/>
      <c r="R11" s="841"/>
      <c r="S11" s="841"/>
      <c r="T11" s="841"/>
      <c r="U11" s="841"/>
      <c r="V11" s="841"/>
      <c r="W11" s="841"/>
      <c r="X11" s="841"/>
      <c r="Y11" s="841"/>
      <c r="Z11" s="841"/>
      <c r="AA11" s="841"/>
      <c r="AB11" s="841"/>
      <c r="AC11" s="841"/>
      <c r="AD11" s="841"/>
      <c r="AE11" s="841"/>
      <c r="AF11" s="841"/>
      <c r="AG11" s="841"/>
      <c r="AH11" s="841"/>
      <c r="AI11" s="842"/>
    </row>
    <row r="12" spans="2:35" ht="35.450000000000003" customHeight="1" x14ac:dyDescent="0.15">
      <c r="B12" s="821"/>
      <c r="C12" s="840"/>
      <c r="D12" s="841"/>
      <c r="E12" s="841"/>
      <c r="F12" s="841"/>
      <c r="G12" s="841"/>
      <c r="H12" s="841"/>
      <c r="I12" s="841"/>
      <c r="J12" s="841"/>
      <c r="K12" s="841"/>
      <c r="L12" s="841"/>
      <c r="M12" s="841"/>
      <c r="N12" s="841"/>
      <c r="O12" s="841"/>
      <c r="P12" s="841"/>
      <c r="Q12" s="841"/>
      <c r="R12" s="841"/>
      <c r="S12" s="841"/>
      <c r="T12" s="841"/>
      <c r="U12" s="841"/>
      <c r="V12" s="841"/>
      <c r="W12" s="841"/>
      <c r="X12" s="841"/>
      <c r="Y12" s="841"/>
      <c r="Z12" s="841"/>
      <c r="AA12" s="841"/>
      <c r="AB12" s="841"/>
      <c r="AC12" s="841"/>
      <c r="AD12" s="841"/>
      <c r="AE12" s="841"/>
      <c r="AF12" s="841"/>
      <c r="AG12" s="841"/>
      <c r="AH12" s="841"/>
      <c r="AI12" s="842"/>
    </row>
    <row r="13" spans="2:35" ht="35.450000000000003" customHeight="1" x14ac:dyDescent="0.15">
      <c r="B13" s="821"/>
      <c r="C13" s="840"/>
      <c r="D13" s="841"/>
      <c r="E13" s="841"/>
      <c r="F13" s="841"/>
      <c r="G13" s="841"/>
      <c r="H13" s="841"/>
      <c r="I13" s="841"/>
      <c r="J13" s="841"/>
      <c r="K13" s="841"/>
      <c r="L13" s="841"/>
      <c r="M13" s="841"/>
      <c r="N13" s="841"/>
      <c r="O13" s="841"/>
      <c r="P13" s="841"/>
      <c r="Q13" s="841"/>
      <c r="R13" s="841"/>
      <c r="S13" s="841"/>
      <c r="T13" s="841"/>
      <c r="U13" s="841"/>
      <c r="V13" s="841"/>
      <c r="W13" s="841"/>
      <c r="X13" s="841"/>
      <c r="Y13" s="841"/>
      <c r="Z13" s="841"/>
      <c r="AA13" s="841"/>
      <c r="AB13" s="841"/>
      <c r="AC13" s="841"/>
      <c r="AD13" s="841"/>
      <c r="AE13" s="841"/>
      <c r="AF13" s="841"/>
      <c r="AG13" s="841"/>
      <c r="AH13" s="841"/>
      <c r="AI13" s="842"/>
    </row>
    <row r="14" spans="2:35" ht="35.450000000000003" customHeight="1" x14ac:dyDescent="0.15">
      <c r="B14" s="821"/>
      <c r="C14" s="840"/>
      <c r="D14" s="841"/>
      <c r="E14" s="841"/>
      <c r="F14" s="841"/>
      <c r="G14" s="841"/>
      <c r="H14" s="841"/>
      <c r="I14" s="841"/>
      <c r="J14" s="841"/>
      <c r="K14" s="841"/>
      <c r="L14" s="841"/>
      <c r="M14" s="841"/>
      <c r="N14" s="841"/>
      <c r="O14" s="841"/>
      <c r="P14" s="841"/>
      <c r="Q14" s="841"/>
      <c r="R14" s="841"/>
      <c r="S14" s="841"/>
      <c r="T14" s="841"/>
      <c r="U14" s="841"/>
      <c r="V14" s="841"/>
      <c r="W14" s="841"/>
      <c r="X14" s="841"/>
      <c r="Y14" s="841"/>
      <c r="Z14" s="841"/>
      <c r="AA14" s="841"/>
      <c r="AB14" s="841"/>
      <c r="AC14" s="841"/>
      <c r="AD14" s="841"/>
      <c r="AE14" s="841"/>
      <c r="AF14" s="841"/>
      <c r="AG14" s="841"/>
      <c r="AH14" s="841"/>
      <c r="AI14" s="842"/>
    </row>
    <row r="15" spans="2:35" ht="35.450000000000003" customHeight="1" x14ac:dyDescent="0.15">
      <c r="B15" s="821"/>
      <c r="C15" s="840"/>
      <c r="D15" s="841"/>
      <c r="E15" s="841"/>
      <c r="F15" s="841"/>
      <c r="G15" s="841"/>
      <c r="H15" s="841"/>
      <c r="I15" s="841"/>
      <c r="J15" s="841"/>
      <c r="K15" s="841"/>
      <c r="L15" s="841"/>
      <c r="M15" s="841"/>
      <c r="N15" s="841"/>
      <c r="O15" s="841"/>
      <c r="P15" s="841"/>
      <c r="Q15" s="841"/>
      <c r="R15" s="841"/>
      <c r="S15" s="841"/>
      <c r="T15" s="841"/>
      <c r="U15" s="841"/>
      <c r="V15" s="841"/>
      <c r="W15" s="841"/>
      <c r="X15" s="841"/>
      <c r="Y15" s="841"/>
      <c r="Z15" s="841"/>
      <c r="AA15" s="841"/>
      <c r="AB15" s="841"/>
      <c r="AC15" s="841"/>
      <c r="AD15" s="841"/>
      <c r="AE15" s="841"/>
      <c r="AF15" s="841"/>
      <c r="AG15" s="841"/>
      <c r="AH15" s="841"/>
      <c r="AI15" s="842"/>
    </row>
    <row r="16" spans="2:35" ht="35.450000000000003" customHeight="1" x14ac:dyDescent="0.15">
      <c r="B16" s="821"/>
      <c r="C16" s="840"/>
      <c r="D16" s="841"/>
      <c r="E16" s="841"/>
      <c r="F16" s="841"/>
      <c r="G16" s="841"/>
      <c r="H16" s="841"/>
      <c r="I16" s="841"/>
      <c r="J16" s="841"/>
      <c r="K16" s="841"/>
      <c r="L16" s="841"/>
      <c r="M16" s="841"/>
      <c r="N16" s="841"/>
      <c r="O16" s="841"/>
      <c r="P16" s="841"/>
      <c r="Q16" s="841"/>
      <c r="R16" s="841"/>
      <c r="S16" s="841"/>
      <c r="T16" s="841"/>
      <c r="U16" s="841"/>
      <c r="V16" s="841"/>
      <c r="W16" s="841"/>
      <c r="X16" s="841"/>
      <c r="Y16" s="841"/>
      <c r="Z16" s="841"/>
      <c r="AA16" s="841"/>
      <c r="AB16" s="841"/>
      <c r="AC16" s="841"/>
      <c r="AD16" s="841"/>
      <c r="AE16" s="841"/>
      <c r="AF16" s="841"/>
      <c r="AG16" s="841"/>
      <c r="AH16" s="841"/>
      <c r="AI16" s="842"/>
    </row>
    <row r="17" spans="2:35" ht="22.5" customHeight="1" x14ac:dyDescent="0.15">
      <c r="B17" s="821"/>
      <c r="C17" s="840"/>
      <c r="D17" s="841"/>
      <c r="E17" s="841"/>
      <c r="F17" s="841"/>
      <c r="G17" s="841"/>
      <c r="H17" s="841"/>
      <c r="I17" s="841"/>
      <c r="J17" s="841"/>
      <c r="K17" s="841"/>
      <c r="L17" s="841"/>
      <c r="M17" s="841"/>
      <c r="N17" s="841"/>
      <c r="O17" s="841"/>
      <c r="P17" s="841"/>
      <c r="Q17" s="841"/>
      <c r="R17" s="841"/>
      <c r="S17" s="841"/>
      <c r="T17" s="841"/>
      <c r="U17" s="841"/>
      <c r="V17" s="841"/>
      <c r="W17" s="841"/>
      <c r="X17" s="841"/>
      <c r="Y17" s="841"/>
      <c r="Z17" s="841"/>
      <c r="AA17" s="841"/>
      <c r="AB17" s="841"/>
      <c r="AC17" s="841"/>
      <c r="AD17" s="841"/>
      <c r="AE17" s="841"/>
      <c r="AF17" s="841"/>
      <c r="AG17" s="841"/>
      <c r="AH17" s="841"/>
      <c r="AI17" s="842"/>
    </row>
    <row r="18" spans="2:35" ht="71.25" customHeight="1" x14ac:dyDescent="0.15">
      <c r="B18" s="822"/>
      <c r="C18" s="71"/>
      <c r="D18" s="72"/>
      <c r="E18" s="73"/>
      <c r="F18" s="74"/>
      <c r="G18" s="74"/>
      <c r="H18" s="72"/>
      <c r="I18" s="72"/>
      <c r="J18" s="72"/>
      <c r="K18" s="72"/>
      <c r="L18" s="72"/>
      <c r="M18" s="72"/>
      <c r="N18" s="72"/>
      <c r="O18" s="72"/>
      <c r="P18" s="72"/>
      <c r="Q18" s="72"/>
      <c r="R18" s="72"/>
      <c r="S18" s="75"/>
      <c r="T18" s="75"/>
      <c r="U18" s="75"/>
      <c r="V18" s="826" t="s">
        <v>318</v>
      </c>
      <c r="W18" s="826"/>
      <c r="X18" s="826"/>
      <c r="Y18" s="826"/>
      <c r="Z18" s="826"/>
      <c r="AA18" s="826"/>
      <c r="AB18" s="826"/>
      <c r="AC18" s="826"/>
      <c r="AD18" s="826"/>
      <c r="AE18" s="826"/>
      <c r="AF18" s="826"/>
      <c r="AG18" s="826"/>
      <c r="AH18" s="826"/>
      <c r="AI18" s="827"/>
    </row>
    <row r="19" spans="2:35" ht="15" customHeight="1" x14ac:dyDescent="0.15"/>
  </sheetData>
  <mergeCells count="18">
    <mergeCell ref="M5:R5"/>
    <mergeCell ref="W5:AB5"/>
    <mergeCell ref="B6:B18"/>
    <mergeCell ref="C6:AI6"/>
    <mergeCell ref="C7:AI17"/>
    <mergeCell ref="V18:AI18"/>
    <mergeCell ref="B3:AI3"/>
    <mergeCell ref="B4:D4"/>
    <mergeCell ref="E4:I4"/>
    <mergeCell ref="J4:L4"/>
    <mergeCell ref="M4:R4"/>
    <mergeCell ref="S4:V5"/>
    <mergeCell ref="W4:AB4"/>
    <mergeCell ref="AC4:AE5"/>
    <mergeCell ref="AF4:AI5"/>
    <mergeCell ref="B5:D5"/>
    <mergeCell ref="E5:I5"/>
    <mergeCell ref="J5:L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pageSetUpPr fitToPage="1"/>
  </sheetPr>
  <dimension ref="B2:AI19"/>
  <sheetViews>
    <sheetView showGridLines="0" showZeros="0" view="pageBreakPreview" zoomScaleNormal="85" zoomScaleSheetLayoutView="100" workbookViewId="0">
      <selection activeCell="F1" sqref="F1"/>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39" t="s">
        <v>319</v>
      </c>
      <c r="C3" s="439"/>
      <c r="D3" s="439"/>
      <c r="E3" s="801"/>
      <c r="F3" s="801"/>
      <c r="G3" s="801"/>
      <c r="H3" s="801"/>
      <c r="I3" s="801"/>
      <c r="J3" s="439"/>
      <c r="K3" s="439"/>
      <c r="L3" s="439"/>
      <c r="M3" s="439"/>
      <c r="N3" s="439"/>
      <c r="O3" s="439"/>
      <c r="P3" s="439"/>
      <c r="Q3" s="439"/>
      <c r="R3" s="439"/>
      <c r="S3" s="439"/>
      <c r="T3" s="439"/>
      <c r="U3" s="439"/>
      <c r="V3" s="439"/>
      <c r="W3" s="439"/>
      <c r="X3" s="439"/>
      <c r="Y3" s="439"/>
      <c r="Z3" s="439"/>
      <c r="AA3" s="439"/>
      <c r="AB3" s="439"/>
      <c r="AC3" s="439"/>
      <c r="AD3" s="439"/>
      <c r="AE3" s="439"/>
      <c r="AF3" s="439"/>
      <c r="AG3" s="439"/>
      <c r="AH3" s="439"/>
      <c r="AI3" s="439"/>
    </row>
    <row r="4" spans="2:35" ht="20.100000000000001" customHeight="1" x14ac:dyDescent="0.15">
      <c r="B4" s="802" t="s">
        <v>60</v>
      </c>
      <c r="C4" s="803"/>
      <c r="D4" s="804"/>
      <c r="E4" s="805" t="str">
        <f>+'様式A-1'!$D$3</f>
        <v>ハシラノズイドウ</v>
      </c>
      <c r="F4" s="806"/>
      <c r="G4" s="806"/>
      <c r="H4" s="806"/>
      <c r="I4" s="807"/>
      <c r="J4" s="808" t="s">
        <v>61</v>
      </c>
      <c r="K4" s="809"/>
      <c r="L4" s="810"/>
      <c r="M4" s="378" t="str">
        <f>+'様式A-1'!$J$3</f>
        <v>主要地方道岩国玖珂線</v>
      </c>
      <c r="N4" s="379"/>
      <c r="O4" s="379"/>
      <c r="P4" s="379"/>
      <c r="Q4" s="379"/>
      <c r="R4" s="380"/>
      <c r="S4" s="426" t="s">
        <v>271</v>
      </c>
      <c r="T4" s="427"/>
      <c r="U4" s="427"/>
      <c r="V4" s="428"/>
      <c r="W4" s="811" t="str">
        <f>+'様式B (1)'!$S$3</f>
        <v>復建調査設計株式会社</v>
      </c>
      <c r="X4" s="812"/>
      <c r="Y4" s="812"/>
      <c r="Z4" s="812"/>
      <c r="AA4" s="812"/>
      <c r="AB4" s="813"/>
      <c r="AC4" s="426" t="s">
        <v>225</v>
      </c>
      <c r="AD4" s="427"/>
      <c r="AE4" s="428"/>
      <c r="AF4" s="814">
        <f>+'様式B (1)'!$P$2</f>
        <v>45867</v>
      </c>
      <c r="AG4" s="815"/>
      <c r="AH4" s="815"/>
      <c r="AI4" s="816"/>
    </row>
    <row r="5" spans="2:35" ht="20.100000000000001" customHeight="1" x14ac:dyDescent="0.15">
      <c r="B5" s="828" t="s">
        <v>167</v>
      </c>
      <c r="C5" s="829"/>
      <c r="D5" s="830"/>
      <c r="E5" s="831" t="str">
        <f>+'様式A-1'!$D$4</f>
        <v>柱野隧道</v>
      </c>
      <c r="F5" s="832"/>
      <c r="G5" s="832"/>
      <c r="H5" s="832"/>
      <c r="I5" s="833"/>
      <c r="J5" s="834" t="s">
        <v>168</v>
      </c>
      <c r="K5" s="835"/>
      <c r="L5" s="836"/>
      <c r="M5" s="378" t="str">
        <f>+'様式A-1'!$R$3</f>
        <v>山口県岩国土木建築事務所</v>
      </c>
      <c r="N5" s="379"/>
      <c r="O5" s="379"/>
      <c r="P5" s="379"/>
      <c r="Q5" s="379"/>
      <c r="R5" s="380"/>
      <c r="S5" s="429"/>
      <c r="T5" s="430"/>
      <c r="U5" s="430"/>
      <c r="V5" s="431"/>
      <c r="W5" s="837" t="str">
        <f>+'様式B (1)'!$S$4</f>
        <v>小笠原洋</v>
      </c>
      <c r="X5" s="838"/>
      <c r="Y5" s="838"/>
      <c r="Z5" s="838"/>
      <c r="AA5" s="838"/>
      <c r="AB5" s="839"/>
      <c r="AC5" s="429"/>
      <c r="AD5" s="430"/>
      <c r="AE5" s="431"/>
      <c r="AF5" s="817"/>
      <c r="AG5" s="818"/>
      <c r="AH5" s="818"/>
      <c r="AI5" s="819"/>
    </row>
    <row r="6" spans="2:35" ht="26.25" customHeight="1" x14ac:dyDescent="0.2">
      <c r="B6" s="821" t="s">
        <v>316</v>
      </c>
      <c r="C6" s="843" t="s">
        <v>317</v>
      </c>
      <c r="D6" s="844"/>
      <c r="E6" s="844"/>
      <c r="F6" s="844"/>
      <c r="G6" s="844"/>
      <c r="H6" s="844"/>
      <c r="I6" s="844"/>
      <c r="J6" s="844"/>
      <c r="K6" s="844"/>
      <c r="L6" s="844"/>
      <c r="M6" s="844"/>
      <c r="N6" s="844"/>
      <c r="O6" s="844"/>
      <c r="P6" s="844"/>
      <c r="Q6" s="844"/>
      <c r="R6" s="844"/>
      <c r="S6" s="844"/>
      <c r="T6" s="844"/>
      <c r="U6" s="844"/>
      <c r="V6" s="844"/>
      <c r="W6" s="844"/>
      <c r="X6" s="844"/>
      <c r="Y6" s="844"/>
      <c r="Z6" s="844"/>
      <c r="AA6" s="844"/>
      <c r="AB6" s="844"/>
      <c r="AC6" s="844"/>
      <c r="AD6" s="844"/>
      <c r="AE6" s="844"/>
      <c r="AF6" s="844"/>
      <c r="AG6" s="844"/>
      <c r="AH6" s="844"/>
      <c r="AI6" s="845"/>
    </row>
    <row r="7" spans="2:35" ht="35.450000000000003" customHeight="1" x14ac:dyDescent="0.15">
      <c r="B7" s="821"/>
      <c r="C7" s="840"/>
      <c r="D7" s="841"/>
      <c r="E7" s="841"/>
      <c r="F7" s="841"/>
      <c r="G7" s="841"/>
      <c r="H7" s="841"/>
      <c r="I7" s="841"/>
      <c r="J7" s="841"/>
      <c r="K7" s="841"/>
      <c r="L7" s="841"/>
      <c r="M7" s="841"/>
      <c r="N7" s="841"/>
      <c r="O7" s="841"/>
      <c r="P7" s="841"/>
      <c r="Q7" s="841"/>
      <c r="R7" s="841"/>
      <c r="S7" s="841"/>
      <c r="T7" s="841"/>
      <c r="U7" s="841"/>
      <c r="V7" s="841"/>
      <c r="W7" s="841"/>
      <c r="X7" s="841"/>
      <c r="Y7" s="841"/>
      <c r="Z7" s="841"/>
      <c r="AA7" s="841"/>
      <c r="AB7" s="841"/>
      <c r="AC7" s="841"/>
      <c r="AD7" s="841"/>
      <c r="AE7" s="841"/>
      <c r="AF7" s="841"/>
      <c r="AG7" s="841"/>
      <c r="AH7" s="841"/>
      <c r="AI7" s="842"/>
    </row>
    <row r="8" spans="2:35" ht="35.450000000000003" customHeight="1" x14ac:dyDescent="0.15">
      <c r="B8" s="821"/>
      <c r="C8" s="840"/>
      <c r="D8" s="841"/>
      <c r="E8" s="841"/>
      <c r="F8" s="841"/>
      <c r="G8" s="841"/>
      <c r="H8" s="841"/>
      <c r="I8" s="841"/>
      <c r="J8" s="841"/>
      <c r="K8" s="841"/>
      <c r="L8" s="841"/>
      <c r="M8" s="841"/>
      <c r="N8" s="841"/>
      <c r="O8" s="841"/>
      <c r="P8" s="841"/>
      <c r="Q8" s="841"/>
      <c r="R8" s="841"/>
      <c r="S8" s="841"/>
      <c r="T8" s="841"/>
      <c r="U8" s="841"/>
      <c r="V8" s="841"/>
      <c r="W8" s="841"/>
      <c r="X8" s="841"/>
      <c r="Y8" s="841"/>
      <c r="Z8" s="841"/>
      <c r="AA8" s="841"/>
      <c r="AB8" s="841"/>
      <c r="AC8" s="841"/>
      <c r="AD8" s="841"/>
      <c r="AE8" s="841"/>
      <c r="AF8" s="841"/>
      <c r="AG8" s="841"/>
      <c r="AH8" s="841"/>
      <c r="AI8" s="842"/>
    </row>
    <row r="9" spans="2:35" ht="35.450000000000003" customHeight="1" x14ac:dyDescent="0.15">
      <c r="B9" s="821"/>
      <c r="C9" s="840"/>
      <c r="D9" s="841"/>
      <c r="E9" s="841"/>
      <c r="F9" s="841"/>
      <c r="G9" s="841"/>
      <c r="H9" s="841"/>
      <c r="I9" s="841"/>
      <c r="J9" s="841"/>
      <c r="K9" s="841"/>
      <c r="L9" s="841"/>
      <c r="M9" s="841"/>
      <c r="N9" s="841"/>
      <c r="O9" s="841"/>
      <c r="P9" s="841"/>
      <c r="Q9" s="841"/>
      <c r="R9" s="841"/>
      <c r="S9" s="841"/>
      <c r="T9" s="841"/>
      <c r="U9" s="841"/>
      <c r="V9" s="841"/>
      <c r="W9" s="841"/>
      <c r="X9" s="841"/>
      <c r="Y9" s="841"/>
      <c r="Z9" s="841"/>
      <c r="AA9" s="841"/>
      <c r="AB9" s="841"/>
      <c r="AC9" s="841"/>
      <c r="AD9" s="841"/>
      <c r="AE9" s="841"/>
      <c r="AF9" s="841"/>
      <c r="AG9" s="841"/>
      <c r="AH9" s="841"/>
      <c r="AI9" s="842"/>
    </row>
    <row r="10" spans="2:35" ht="35.450000000000003" customHeight="1" x14ac:dyDescent="0.15">
      <c r="B10" s="821"/>
      <c r="C10" s="840"/>
      <c r="D10" s="841"/>
      <c r="E10" s="841"/>
      <c r="F10" s="841"/>
      <c r="G10" s="841"/>
      <c r="H10" s="841"/>
      <c r="I10" s="841"/>
      <c r="J10" s="841"/>
      <c r="K10" s="841"/>
      <c r="L10" s="841"/>
      <c r="M10" s="841"/>
      <c r="N10" s="841"/>
      <c r="O10" s="841"/>
      <c r="P10" s="841"/>
      <c r="Q10" s="841"/>
      <c r="R10" s="841"/>
      <c r="S10" s="841"/>
      <c r="T10" s="841"/>
      <c r="U10" s="841"/>
      <c r="V10" s="841"/>
      <c r="W10" s="841"/>
      <c r="X10" s="841"/>
      <c r="Y10" s="841"/>
      <c r="Z10" s="841"/>
      <c r="AA10" s="841"/>
      <c r="AB10" s="841"/>
      <c r="AC10" s="841"/>
      <c r="AD10" s="841"/>
      <c r="AE10" s="841"/>
      <c r="AF10" s="841"/>
      <c r="AG10" s="841"/>
      <c r="AH10" s="841"/>
      <c r="AI10" s="842"/>
    </row>
    <row r="11" spans="2:35" ht="35.450000000000003" customHeight="1" x14ac:dyDescent="0.15">
      <c r="B11" s="821"/>
      <c r="C11" s="840"/>
      <c r="D11" s="841"/>
      <c r="E11" s="841"/>
      <c r="F11" s="841"/>
      <c r="G11" s="841"/>
      <c r="H11" s="841"/>
      <c r="I11" s="841"/>
      <c r="J11" s="841"/>
      <c r="K11" s="841"/>
      <c r="L11" s="841"/>
      <c r="M11" s="841"/>
      <c r="N11" s="841"/>
      <c r="O11" s="841"/>
      <c r="P11" s="841"/>
      <c r="Q11" s="841"/>
      <c r="R11" s="841"/>
      <c r="S11" s="841"/>
      <c r="T11" s="841"/>
      <c r="U11" s="841"/>
      <c r="V11" s="841"/>
      <c r="W11" s="841"/>
      <c r="X11" s="841"/>
      <c r="Y11" s="841"/>
      <c r="Z11" s="841"/>
      <c r="AA11" s="841"/>
      <c r="AB11" s="841"/>
      <c r="AC11" s="841"/>
      <c r="AD11" s="841"/>
      <c r="AE11" s="841"/>
      <c r="AF11" s="841"/>
      <c r="AG11" s="841"/>
      <c r="AH11" s="841"/>
      <c r="AI11" s="842"/>
    </row>
    <row r="12" spans="2:35" ht="35.450000000000003" customHeight="1" x14ac:dyDescent="0.15">
      <c r="B12" s="821"/>
      <c r="C12" s="840"/>
      <c r="D12" s="841"/>
      <c r="E12" s="841"/>
      <c r="F12" s="841"/>
      <c r="G12" s="841"/>
      <c r="H12" s="841"/>
      <c r="I12" s="841"/>
      <c r="J12" s="841"/>
      <c r="K12" s="841"/>
      <c r="L12" s="841"/>
      <c r="M12" s="841"/>
      <c r="N12" s="841"/>
      <c r="O12" s="841"/>
      <c r="P12" s="841"/>
      <c r="Q12" s="841"/>
      <c r="R12" s="841"/>
      <c r="S12" s="841"/>
      <c r="T12" s="841"/>
      <c r="U12" s="841"/>
      <c r="V12" s="841"/>
      <c r="W12" s="841"/>
      <c r="X12" s="841"/>
      <c r="Y12" s="841"/>
      <c r="Z12" s="841"/>
      <c r="AA12" s="841"/>
      <c r="AB12" s="841"/>
      <c r="AC12" s="841"/>
      <c r="AD12" s="841"/>
      <c r="AE12" s="841"/>
      <c r="AF12" s="841"/>
      <c r="AG12" s="841"/>
      <c r="AH12" s="841"/>
      <c r="AI12" s="842"/>
    </row>
    <row r="13" spans="2:35" ht="35.450000000000003" customHeight="1" x14ac:dyDescent="0.15">
      <c r="B13" s="821"/>
      <c r="C13" s="840"/>
      <c r="D13" s="841"/>
      <c r="E13" s="841"/>
      <c r="F13" s="841"/>
      <c r="G13" s="841"/>
      <c r="H13" s="841"/>
      <c r="I13" s="841"/>
      <c r="J13" s="841"/>
      <c r="K13" s="841"/>
      <c r="L13" s="841"/>
      <c r="M13" s="841"/>
      <c r="N13" s="841"/>
      <c r="O13" s="841"/>
      <c r="P13" s="841"/>
      <c r="Q13" s="841"/>
      <c r="R13" s="841"/>
      <c r="S13" s="841"/>
      <c r="T13" s="841"/>
      <c r="U13" s="841"/>
      <c r="V13" s="841"/>
      <c r="W13" s="841"/>
      <c r="X13" s="841"/>
      <c r="Y13" s="841"/>
      <c r="Z13" s="841"/>
      <c r="AA13" s="841"/>
      <c r="AB13" s="841"/>
      <c r="AC13" s="841"/>
      <c r="AD13" s="841"/>
      <c r="AE13" s="841"/>
      <c r="AF13" s="841"/>
      <c r="AG13" s="841"/>
      <c r="AH13" s="841"/>
      <c r="AI13" s="842"/>
    </row>
    <row r="14" spans="2:35" ht="35.450000000000003" customHeight="1" x14ac:dyDescent="0.15">
      <c r="B14" s="821"/>
      <c r="C14" s="840"/>
      <c r="D14" s="841"/>
      <c r="E14" s="841"/>
      <c r="F14" s="841"/>
      <c r="G14" s="841"/>
      <c r="H14" s="841"/>
      <c r="I14" s="841"/>
      <c r="J14" s="841"/>
      <c r="K14" s="841"/>
      <c r="L14" s="841"/>
      <c r="M14" s="841"/>
      <c r="N14" s="841"/>
      <c r="O14" s="841"/>
      <c r="P14" s="841"/>
      <c r="Q14" s="841"/>
      <c r="R14" s="841"/>
      <c r="S14" s="841"/>
      <c r="T14" s="841"/>
      <c r="U14" s="841"/>
      <c r="V14" s="841"/>
      <c r="W14" s="841"/>
      <c r="X14" s="841"/>
      <c r="Y14" s="841"/>
      <c r="Z14" s="841"/>
      <c r="AA14" s="841"/>
      <c r="AB14" s="841"/>
      <c r="AC14" s="841"/>
      <c r="AD14" s="841"/>
      <c r="AE14" s="841"/>
      <c r="AF14" s="841"/>
      <c r="AG14" s="841"/>
      <c r="AH14" s="841"/>
      <c r="AI14" s="842"/>
    </row>
    <row r="15" spans="2:35" ht="35.450000000000003" customHeight="1" x14ac:dyDescent="0.15">
      <c r="B15" s="821"/>
      <c r="C15" s="840"/>
      <c r="D15" s="841"/>
      <c r="E15" s="841"/>
      <c r="F15" s="841"/>
      <c r="G15" s="841"/>
      <c r="H15" s="841"/>
      <c r="I15" s="841"/>
      <c r="J15" s="841"/>
      <c r="K15" s="841"/>
      <c r="L15" s="841"/>
      <c r="M15" s="841"/>
      <c r="N15" s="841"/>
      <c r="O15" s="841"/>
      <c r="P15" s="841"/>
      <c r="Q15" s="841"/>
      <c r="R15" s="841"/>
      <c r="S15" s="841"/>
      <c r="T15" s="841"/>
      <c r="U15" s="841"/>
      <c r="V15" s="841"/>
      <c r="W15" s="841"/>
      <c r="X15" s="841"/>
      <c r="Y15" s="841"/>
      <c r="Z15" s="841"/>
      <c r="AA15" s="841"/>
      <c r="AB15" s="841"/>
      <c r="AC15" s="841"/>
      <c r="AD15" s="841"/>
      <c r="AE15" s="841"/>
      <c r="AF15" s="841"/>
      <c r="AG15" s="841"/>
      <c r="AH15" s="841"/>
      <c r="AI15" s="842"/>
    </row>
    <row r="16" spans="2:35" ht="35.450000000000003" customHeight="1" x14ac:dyDescent="0.15">
      <c r="B16" s="821"/>
      <c r="C16" s="840"/>
      <c r="D16" s="841"/>
      <c r="E16" s="841"/>
      <c r="F16" s="841"/>
      <c r="G16" s="841"/>
      <c r="H16" s="841"/>
      <c r="I16" s="841"/>
      <c r="J16" s="841"/>
      <c r="K16" s="841"/>
      <c r="L16" s="841"/>
      <c r="M16" s="841"/>
      <c r="N16" s="841"/>
      <c r="O16" s="841"/>
      <c r="P16" s="841"/>
      <c r="Q16" s="841"/>
      <c r="R16" s="841"/>
      <c r="S16" s="841"/>
      <c r="T16" s="841"/>
      <c r="U16" s="841"/>
      <c r="V16" s="841"/>
      <c r="W16" s="841"/>
      <c r="X16" s="841"/>
      <c r="Y16" s="841"/>
      <c r="Z16" s="841"/>
      <c r="AA16" s="841"/>
      <c r="AB16" s="841"/>
      <c r="AC16" s="841"/>
      <c r="AD16" s="841"/>
      <c r="AE16" s="841"/>
      <c r="AF16" s="841"/>
      <c r="AG16" s="841"/>
      <c r="AH16" s="841"/>
      <c r="AI16" s="842"/>
    </row>
    <row r="17" spans="2:35" ht="22.5" customHeight="1" x14ac:dyDescent="0.15">
      <c r="B17" s="821"/>
      <c r="C17" s="840"/>
      <c r="D17" s="841"/>
      <c r="E17" s="841"/>
      <c r="F17" s="841"/>
      <c r="G17" s="841"/>
      <c r="H17" s="841"/>
      <c r="I17" s="841"/>
      <c r="J17" s="841"/>
      <c r="K17" s="841"/>
      <c r="L17" s="841"/>
      <c r="M17" s="841"/>
      <c r="N17" s="841"/>
      <c r="O17" s="841"/>
      <c r="P17" s="841"/>
      <c r="Q17" s="841"/>
      <c r="R17" s="841"/>
      <c r="S17" s="841"/>
      <c r="T17" s="841"/>
      <c r="U17" s="841"/>
      <c r="V17" s="841"/>
      <c r="W17" s="841"/>
      <c r="X17" s="841"/>
      <c r="Y17" s="841"/>
      <c r="Z17" s="841"/>
      <c r="AA17" s="841"/>
      <c r="AB17" s="841"/>
      <c r="AC17" s="841"/>
      <c r="AD17" s="841"/>
      <c r="AE17" s="841"/>
      <c r="AF17" s="841"/>
      <c r="AG17" s="841"/>
      <c r="AH17" s="841"/>
      <c r="AI17" s="842"/>
    </row>
    <row r="18" spans="2:35" ht="78.75" customHeight="1" x14ac:dyDescent="0.15">
      <c r="B18" s="822"/>
      <c r="C18" s="71"/>
      <c r="D18" s="72"/>
      <c r="E18" s="73"/>
      <c r="F18" s="74"/>
      <c r="G18" s="74"/>
      <c r="H18" s="72"/>
      <c r="I18" s="72"/>
      <c r="J18" s="72"/>
      <c r="K18" s="72"/>
      <c r="L18" s="72"/>
      <c r="M18" s="72"/>
      <c r="N18" s="72"/>
      <c r="O18" s="72"/>
      <c r="P18" s="72"/>
      <c r="Q18" s="72"/>
      <c r="R18" s="72"/>
      <c r="S18" s="75"/>
      <c r="T18" s="75"/>
      <c r="U18" s="75"/>
      <c r="V18" s="826" t="s">
        <v>318</v>
      </c>
      <c r="W18" s="826"/>
      <c r="X18" s="826"/>
      <c r="Y18" s="826"/>
      <c r="Z18" s="826"/>
      <c r="AA18" s="826"/>
      <c r="AB18" s="826"/>
      <c r="AC18" s="826"/>
      <c r="AD18" s="826"/>
      <c r="AE18" s="826"/>
      <c r="AF18" s="826"/>
      <c r="AG18" s="826"/>
      <c r="AH18" s="826"/>
      <c r="AI18" s="827"/>
    </row>
    <row r="19" spans="2:35" ht="15" customHeight="1" x14ac:dyDescent="0.15"/>
  </sheetData>
  <mergeCells count="18">
    <mergeCell ref="B6:B18"/>
    <mergeCell ref="C6:AI6"/>
    <mergeCell ref="B5:D5"/>
    <mergeCell ref="E5:I5"/>
    <mergeCell ref="J5:L5"/>
    <mergeCell ref="M5:R5"/>
    <mergeCell ref="W5:AB5"/>
    <mergeCell ref="V18:AI18"/>
    <mergeCell ref="S4:V5"/>
    <mergeCell ref="C7:AI17"/>
    <mergeCell ref="B3:AI3"/>
    <mergeCell ref="B4:D4"/>
    <mergeCell ref="E4:I4"/>
    <mergeCell ref="J4:L4"/>
    <mergeCell ref="M4:R4"/>
    <mergeCell ref="W4:AB4"/>
    <mergeCell ref="AC4:AE5"/>
    <mergeCell ref="AF4:AI5"/>
  </mergeCells>
  <phoneticPr fontId="11"/>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35934-2F0C-407E-8510-D0C2405C4C9A}">
  <sheetPr codeName="Sheet78">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PS</v>
      </c>
      <c r="AW5" s="36">
        <f>R7</f>
        <v>2.5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2</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6.25</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561</v>
      </c>
      <c r="O7" s="897"/>
      <c r="P7" s="864" t="s">
        <v>342</v>
      </c>
      <c r="Q7" s="866"/>
      <c r="R7" s="898">
        <v>2.5</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668</v>
      </c>
      <c r="M11" s="879"/>
      <c r="N11" s="877" t="s">
        <v>681</v>
      </c>
      <c r="O11" s="879"/>
      <c r="P11" s="877" t="s">
        <v>470</v>
      </c>
      <c r="Q11" s="879"/>
      <c r="R11" s="795" t="s">
        <v>470</v>
      </c>
      <c r="S11" s="795"/>
      <c r="T11" s="795"/>
      <c r="U11" s="877" t="s">
        <v>589</v>
      </c>
      <c r="V11" s="879"/>
      <c r="W11" s="877" t="s">
        <v>587</v>
      </c>
      <c r="X11" s="879"/>
      <c r="Y11" s="233"/>
      <c r="Z11" s="233"/>
      <c r="AA11" s="233"/>
      <c r="AB11" s="233"/>
      <c r="AC11" s="232"/>
      <c r="AD11" s="232"/>
      <c r="AE11" s="232"/>
      <c r="AF11" s="232"/>
      <c r="AG11" s="259"/>
      <c r="AH11" s="259"/>
      <c r="AI11" s="259"/>
      <c r="AJ11" s="259">
        <v>5</v>
      </c>
      <c r="AK11" s="877"/>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668</v>
      </c>
      <c r="M12" s="879"/>
      <c r="N12" s="877" t="s">
        <v>681</v>
      </c>
      <c r="O12" s="879"/>
      <c r="P12" s="877" t="s">
        <v>470</v>
      </c>
      <c r="Q12" s="879"/>
      <c r="R12" s="795" t="s">
        <v>470</v>
      </c>
      <c r="S12" s="795"/>
      <c r="T12" s="795"/>
      <c r="U12" s="877" t="s">
        <v>524</v>
      </c>
      <c r="V12" s="879"/>
      <c r="W12" s="877" t="s">
        <v>587</v>
      </c>
      <c r="X12" s="879"/>
      <c r="Y12" s="233"/>
      <c r="Z12" s="233"/>
      <c r="AA12" s="233"/>
      <c r="AB12" s="233"/>
      <c r="AC12" s="232"/>
      <c r="AD12" s="232"/>
      <c r="AE12" s="232"/>
      <c r="AF12" s="232"/>
      <c r="AG12" s="259"/>
      <c r="AH12" s="259"/>
      <c r="AI12" s="259"/>
      <c r="AJ12" s="259">
        <v>1.25</v>
      </c>
      <c r="AK12" s="877"/>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c r="L13" s="877"/>
      <c r="M13" s="879"/>
      <c r="N13" s="877"/>
      <c r="O13" s="879"/>
      <c r="P13" s="877"/>
      <c r="Q13" s="879"/>
      <c r="R13" s="880"/>
      <c r="S13" s="881"/>
      <c r="T13" s="882"/>
      <c r="U13" s="877"/>
      <c r="V13" s="879"/>
      <c r="W13" s="877"/>
      <c r="X13" s="879"/>
      <c r="Y13" s="233"/>
      <c r="Z13" s="233"/>
      <c r="AA13" s="233"/>
      <c r="AB13" s="233"/>
      <c r="AC13" s="232"/>
      <c r="AD13" s="232"/>
      <c r="AE13" s="232"/>
      <c r="AF13" s="232"/>
      <c r="AG13" s="232"/>
      <c r="AH13" s="232"/>
      <c r="AI13" s="232"/>
      <c r="AJ13" s="232"/>
      <c r="AK13" s="877"/>
      <c r="AL13" s="878"/>
      <c r="AM13" s="878"/>
      <c r="AN13" s="878"/>
      <c r="AO13" s="879"/>
      <c r="AP13" s="2"/>
      <c r="AQ13" s="47">
        <f t="shared" ref="AQ13:AQ27" si="2">IF(P13="材質劣化",2,IF(P13="漏水",3,1))</f>
        <v>1</v>
      </c>
    </row>
    <row r="14" spans="2:86" ht="12" customHeight="1" x14ac:dyDescent="0.15">
      <c r="B14" s="884"/>
      <c r="C14" s="889"/>
      <c r="D14" s="887"/>
      <c r="E14" s="887"/>
      <c r="F14" s="887"/>
      <c r="G14" s="887"/>
      <c r="H14" s="887"/>
      <c r="I14" s="887"/>
      <c r="J14" s="888"/>
      <c r="K14" s="231"/>
      <c r="L14" s="877"/>
      <c r="M14" s="879"/>
      <c r="N14" s="877"/>
      <c r="O14" s="879"/>
      <c r="P14" s="877"/>
      <c r="Q14" s="879"/>
      <c r="R14" s="880"/>
      <c r="S14" s="881"/>
      <c r="T14" s="882"/>
      <c r="U14" s="877"/>
      <c r="V14" s="879"/>
      <c r="W14" s="877"/>
      <c r="X14" s="879"/>
      <c r="Y14" s="233"/>
      <c r="Z14" s="233"/>
      <c r="AA14" s="233"/>
      <c r="AB14" s="233"/>
      <c r="AC14" s="232"/>
      <c r="AD14" s="232"/>
      <c r="AE14" s="232"/>
      <c r="AF14" s="232"/>
      <c r="AG14" s="232"/>
      <c r="AH14" s="232"/>
      <c r="AI14" s="232"/>
      <c r="AJ14" s="232"/>
      <c r="AK14" s="877"/>
      <c r="AL14" s="878"/>
      <c r="AM14" s="878"/>
      <c r="AN14" s="878"/>
      <c r="AO14" s="879"/>
      <c r="AP14" s="2"/>
      <c r="AQ14" s="47">
        <f t="shared" si="2"/>
        <v>1</v>
      </c>
    </row>
    <row r="15" spans="2:86" ht="12" customHeight="1" x14ac:dyDescent="0.15">
      <c r="B15" s="884"/>
      <c r="C15" s="889"/>
      <c r="D15" s="887"/>
      <c r="E15" s="887"/>
      <c r="F15" s="887"/>
      <c r="G15" s="887"/>
      <c r="H15" s="887"/>
      <c r="I15" s="887"/>
      <c r="J15" s="888"/>
      <c r="K15" s="231"/>
      <c r="L15" s="877"/>
      <c r="M15" s="879"/>
      <c r="N15" s="877"/>
      <c r="O15" s="879"/>
      <c r="P15" s="877"/>
      <c r="Q15" s="879"/>
      <c r="R15" s="880"/>
      <c r="S15" s="881"/>
      <c r="T15" s="882"/>
      <c r="U15" s="877"/>
      <c r="V15" s="879"/>
      <c r="W15" s="877"/>
      <c r="X15" s="879"/>
      <c r="Y15" s="233"/>
      <c r="Z15" s="233"/>
      <c r="AA15" s="233"/>
      <c r="AB15" s="233"/>
      <c r="AC15" s="232"/>
      <c r="AD15" s="232"/>
      <c r="AE15" s="232"/>
      <c r="AF15" s="232"/>
      <c r="AG15" s="232"/>
      <c r="AH15" s="232"/>
      <c r="AI15" s="232"/>
      <c r="AJ15" s="232"/>
      <c r="AK15" s="877"/>
      <c r="AL15" s="878"/>
      <c r="AM15" s="878"/>
      <c r="AN15" s="878"/>
      <c r="AO15" s="879"/>
      <c r="AP15" s="2"/>
      <c r="AQ15" s="47">
        <f t="shared" si="2"/>
        <v>1</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v>
      </c>
      <c r="AG35" s="89">
        <f t="shared" si="7"/>
        <v>0</v>
      </c>
      <c r="AH35" s="89">
        <f t="shared" si="7"/>
        <v>0</v>
      </c>
      <c r="AI35" s="89">
        <f t="shared" si="7"/>
        <v>0</v>
      </c>
      <c r="AJ35" s="90">
        <f t="shared" si="7"/>
        <v>6.25</v>
      </c>
      <c r="AK35" s="863" t="s">
        <v>358</v>
      </c>
      <c r="AL35" s="863"/>
      <c r="AM35" s="867" t="s">
        <v>1129</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0</v>
      </c>
      <c r="AG37" s="852">
        <f t="shared" si="8"/>
        <v>0</v>
      </c>
      <c r="AH37" s="852">
        <f t="shared" si="8"/>
        <v>0</v>
      </c>
      <c r="AI37" s="852">
        <f t="shared" si="8"/>
        <v>0</v>
      </c>
      <c r="AJ37" s="852">
        <f t="shared" si="8"/>
        <v>2</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012" priority="2">
      <formula>$AQ11=2</formula>
    </cfRule>
  </conditionalFormatting>
  <conditionalFormatting sqref="Y29:AB29">
    <cfRule type="expression" dxfId="1011" priority="11">
      <formula>$AQ28=2</formula>
    </cfRule>
  </conditionalFormatting>
  <conditionalFormatting sqref="Y30:AB31">
    <cfRule type="expression" dxfId="1010" priority="9">
      <formula>$AQ28=2</formula>
    </cfRule>
  </conditionalFormatting>
  <conditionalFormatting sqref="Y32:AB32">
    <cfRule type="expression" dxfId="1009" priority="7">
      <formula>$AQ29=2</formula>
    </cfRule>
  </conditionalFormatting>
  <conditionalFormatting sqref="Y33:AB33">
    <cfRule type="expression" dxfId="1008" priority="5">
      <formula>$AQ29=2</formula>
    </cfRule>
  </conditionalFormatting>
  <conditionalFormatting sqref="Y34:AB34">
    <cfRule type="expression" dxfId="1007" priority="3">
      <formula>$AQ29=2</formula>
    </cfRule>
  </conditionalFormatting>
  <conditionalFormatting sqref="Y11:AF28">
    <cfRule type="expression" dxfId="1006" priority="1">
      <formula>$AQ11=3</formula>
    </cfRule>
  </conditionalFormatting>
  <conditionalFormatting sqref="Y29:AF29">
    <cfRule type="expression" dxfId="1005" priority="12">
      <formula>$AQ28=3</formula>
    </cfRule>
  </conditionalFormatting>
  <conditionalFormatting sqref="Y30:AF31">
    <cfRule type="expression" dxfId="1004" priority="10">
      <formula>$AQ28=3</formula>
    </cfRule>
  </conditionalFormatting>
  <conditionalFormatting sqref="Y32:AF32">
    <cfRule type="expression" dxfId="1003" priority="8">
      <formula>$AQ29=3</formula>
    </cfRule>
  </conditionalFormatting>
  <conditionalFormatting sqref="Y33:AF33">
    <cfRule type="expression" dxfId="1002" priority="6">
      <formula>$AQ29=3</formula>
    </cfRule>
  </conditionalFormatting>
  <conditionalFormatting sqref="Y34:AF34">
    <cfRule type="expression" dxfId="1001" priority="4">
      <formula>$AQ29=3</formula>
    </cfRule>
  </conditionalFormatting>
  <conditionalFormatting sqref="AC11:AJ28">
    <cfRule type="expression" dxfId="1000" priority="13">
      <formula>$AQ11=1</formula>
    </cfRule>
  </conditionalFormatting>
  <conditionalFormatting sqref="AC29:AJ29">
    <cfRule type="expression" dxfId="999" priority="24">
      <formula>$AQ28=1</formula>
    </cfRule>
  </conditionalFormatting>
  <conditionalFormatting sqref="AC30:AJ31">
    <cfRule type="expression" dxfId="998" priority="22">
      <formula>$AQ28=1</formula>
    </cfRule>
  </conditionalFormatting>
  <conditionalFormatting sqref="AC32:AJ32">
    <cfRule type="expression" dxfId="997" priority="20">
      <formula>$AQ29=1</formula>
    </cfRule>
  </conditionalFormatting>
  <conditionalFormatting sqref="AC33:AJ33">
    <cfRule type="expression" dxfId="996" priority="18">
      <formula>$AQ29=1</formula>
    </cfRule>
  </conditionalFormatting>
  <conditionalFormatting sqref="AC34:AJ34">
    <cfRule type="expression" dxfId="995" priority="16">
      <formula>$AQ29=1</formula>
    </cfRule>
  </conditionalFormatting>
  <conditionalFormatting sqref="AG11:AJ28">
    <cfRule type="expression" dxfId="994" priority="14">
      <formula>$AQ11=2</formula>
    </cfRule>
  </conditionalFormatting>
  <conditionalFormatting sqref="AG29:AJ29">
    <cfRule type="expression" dxfId="993" priority="23">
      <formula>$AQ28=2</formula>
    </cfRule>
  </conditionalFormatting>
  <conditionalFormatting sqref="AG30:AJ31">
    <cfRule type="expression" dxfId="992" priority="21">
      <formula>$AQ28=2</formula>
    </cfRule>
  </conditionalFormatting>
  <conditionalFormatting sqref="AG32:AJ32">
    <cfRule type="expression" dxfId="991" priority="19">
      <formula>$AQ29=2</formula>
    </cfRule>
  </conditionalFormatting>
  <conditionalFormatting sqref="AG33:AJ33">
    <cfRule type="expression" dxfId="990" priority="17">
      <formula>$AQ29=2</formula>
    </cfRule>
  </conditionalFormatting>
  <conditionalFormatting sqref="AG34:AJ34">
    <cfRule type="expression" dxfId="989" priority="15">
      <formula>$AQ29=2</formula>
    </cfRule>
  </conditionalFormatting>
  <dataValidations count="1">
    <dataValidation type="list" allowBlank="1" showInputMessage="1" showErrorMessage="1" sqref="Y11:AB34" xr:uid="{2D8F3AEF-1E39-4A23-A09A-FEDB4571F73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F82D9C47-7564-4B69-84B2-E2FED7C35C93}">
          <x14:formula1>
            <xm:f>'(参考)リスト'!$F$16:$F$21</xm:f>
          </x14:formula1>
          <xm:sqref>U11:X34</xm:sqref>
        </x14:dataValidation>
        <x14:dataValidation type="list" allowBlank="1" showInputMessage="1" showErrorMessage="1" xr:uid="{A0BF7440-4B14-4B4E-9F28-6719B1964B33}">
          <x14:formula1>
            <xm:f>'(参考)リスト'!$D$16:$D$18</xm:f>
          </x14:formula1>
          <xm:sqref>P11:Q34</xm:sqref>
        </x14:dataValidation>
        <x14:dataValidation type="list" allowBlank="1" showInputMessage="1" showErrorMessage="1" xr:uid="{6577123D-388A-4C64-816E-D61795BE7F27}">
          <x14:formula1>
            <xm:f>'(参考)リスト'!$E$16:$E$27</xm:f>
          </x14:formula1>
          <xm:sqref>R11:T34</xm:sqref>
        </x14:dataValidation>
        <x14:dataValidation type="list" allowBlank="1" showInputMessage="1" showErrorMessage="1" xr:uid="{4DB1313F-4F57-4CCF-B2E5-8CF5BBD76DCF}">
          <x14:formula1>
            <xm:f>'(参考)リスト'!$B$16:$B$21</xm:f>
          </x14:formula1>
          <xm:sqref>L11:M34</xm:sqref>
        </x14:dataValidation>
        <x14:dataValidation type="list" allowBlank="1" showInputMessage="1" showErrorMessage="1" xr:uid="{000606B5-2454-465F-B60F-B207240FA773}">
          <x14:formula1>
            <xm:f>'(参考)リスト'!$G$16:$G$19</xm:f>
          </x14:formula1>
          <xm:sqref>AM35:AO38</xm:sqref>
        </x14:dataValidation>
        <x14:dataValidation type="list" allowBlank="1" showInputMessage="1" showErrorMessage="1" xr:uid="{4683566A-D9B4-4B06-8B8A-DF523DA8BDB8}">
          <x14:formula1>
            <xm:f>'(参考)リスト'!$C$16:$C$47</xm:f>
          </x14:formula1>
          <xm:sqref>N11:O34</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244D4-813C-4BC7-BC86-394FAF67E582}">
  <sheetPr codeName="Sheet79">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S001</v>
      </c>
      <c r="AW5" s="36">
        <f>R7</f>
        <v>7.7</v>
      </c>
      <c r="AX5" s="45" t="str">
        <f>AM35</f>
        <v>Ⅱ</v>
      </c>
      <c r="AY5" s="45">
        <f>Y37</f>
        <v>0</v>
      </c>
      <c r="AZ5" s="45">
        <f t="shared" ref="AZ5:BJ5" si="0">Z37</f>
        <v>0</v>
      </c>
      <c r="BA5" s="45">
        <f t="shared" si="0"/>
        <v>0</v>
      </c>
      <c r="BB5" s="45">
        <f>AB37</f>
        <v>0</v>
      </c>
      <c r="BC5" s="45">
        <f t="shared" si="0"/>
        <v>0</v>
      </c>
      <c r="BD5" s="45">
        <f>AD37</f>
        <v>0</v>
      </c>
      <c r="BE5" s="45">
        <f>AE37</f>
        <v>0</v>
      </c>
      <c r="BF5" s="45">
        <f t="shared" si="0"/>
        <v>2</v>
      </c>
      <c r="BG5" s="45">
        <f t="shared" si="0"/>
        <v>0</v>
      </c>
      <c r="BH5" s="45">
        <f t="shared" si="0"/>
        <v>0</v>
      </c>
      <c r="BI5" s="45">
        <f>AI37</f>
        <v>0</v>
      </c>
      <c r="BJ5" s="45">
        <f t="shared" si="0"/>
        <v>1</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0.37</v>
      </c>
      <c r="BS5" s="45">
        <f>AG35</f>
        <v>0</v>
      </c>
      <c r="BT5" s="45">
        <f>AH35</f>
        <v>0</v>
      </c>
      <c r="BU5" s="45">
        <f>AI35</f>
        <v>0</v>
      </c>
      <c r="BV5" s="45">
        <f>AJ35</f>
        <v>3.4</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628</v>
      </c>
      <c r="O7" s="897"/>
      <c r="P7" s="864" t="s">
        <v>342</v>
      </c>
      <c r="Q7" s="866"/>
      <c r="R7" s="898">
        <v>7.7</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597</v>
      </c>
      <c r="O11" s="879"/>
      <c r="P11" s="877" t="s">
        <v>536</v>
      </c>
      <c r="Q11" s="879"/>
      <c r="R11" s="795" t="s">
        <v>442</v>
      </c>
      <c r="S11" s="795"/>
      <c r="T11" s="795"/>
      <c r="U11" s="877" t="s">
        <v>526</v>
      </c>
      <c r="V11" s="879"/>
      <c r="W11" s="877" t="s">
        <v>589</v>
      </c>
      <c r="X11" s="879"/>
      <c r="Y11" s="233"/>
      <c r="Z11" s="233"/>
      <c r="AA11" s="233"/>
      <c r="AB11" s="233"/>
      <c r="AC11" s="259"/>
      <c r="AD11" s="259"/>
      <c r="AE11" s="259"/>
      <c r="AF11" s="259">
        <v>0.01</v>
      </c>
      <c r="AG11" s="232"/>
      <c r="AH11" s="232"/>
      <c r="AI11" s="232"/>
      <c r="AJ11" s="232"/>
      <c r="AK11" s="877" t="s">
        <v>1146</v>
      </c>
      <c r="AL11" s="878"/>
      <c r="AM11" s="878"/>
      <c r="AN11" s="878"/>
      <c r="AO11" s="879"/>
      <c r="AP11" s="2"/>
      <c r="AQ11" s="47">
        <f>IF(P11="材質劣化",2,IF(P11="漏水",3,1))</f>
        <v>2</v>
      </c>
      <c r="AS11" s="35" t="str">
        <f>IF(Y11&lt;&gt;"",1,"")</f>
        <v/>
      </c>
    </row>
    <row r="12" spans="2:86" ht="12" customHeight="1" x14ac:dyDescent="0.15">
      <c r="B12" s="884"/>
      <c r="C12" s="889"/>
      <c r="D12" s="887"/>
      <c r="E12" s="887"/>
      <c r="F12" s="887"/>
      <c r="G12" s="887"/>
      <c r="H12" s="887"/>
      <c r="I12" s="887"/>
      <c r="J12" s="888"/>
      <c r="K12" s="231">
        <v>2</v>
      </c>
      <c r="L12" s="877" t="s">
        <v>522</v>
      </c>
      <c r="M12" s="879"/>
      <c r="N12" s="877" t="s">
        <v>597</v>
      </c>
      <c r="O12" s="879"/>
      <c r="P12" s="877" t="s">
        <v>536</v>
      </c>
      <c r="Q12" s="879"/>
      <c r="R12" s="795" t="s">
        <v>476</v>
      </c>
      <c r="S12" s="795"/>
      <c r="T12" s="795"/>
      <c r="U12" s="877" t="s">
        <v>587</v>
      </c>
      <c r="V12" s="879"/>
      <c r="W12" s="877" t="s">
        <v>587</v>
      </c>
      <c r="X12" s="879"/>
      <c r="Y12" s="233"/>
      <c r="Z12" s="233"/>
      <c r="AA12" s="233"/>
      <c r="AB12" s="233"/>
      <c r="AC12" s="259"/>
      <c r="AD12" s="259"/>
      <c r="AE12" s="259"/>
      <c r="AF12" s="259">
        <v>0.36</v>
      </c>
      <c r="AG12" s="232"/>
      <c r="AH12" s="232"/>
      <c r="AI12" s="232"/>
      <c r="AJ12" s="232"/>
      <c r="AK12" s="877" t="s">
        <v>627</v>
      </c>
      <c r="AL12" s="878"/>
      <c r="AM12" s="878"/>
      <c r="AN12" s="878"/>
      <c r="AO12" s="879"/>
      <c r="AP12" s="2"/>
      <c r="AQ12" s="47">
        <f>IF(P12="材質劣化",2,IF(P12="漏水",3,1))</f>
        <v>2</v>
      </c>
    </row>
    <row r="13" spans="2:86" ht="12" customHeight="1" x14ac:dyDescent="0.15">
      <c r="B13" s="884"/>
      <c r="C13" s="889"/>
      <c r="D13" s="887"/>
      <c r="E13" s="887"/>
      <c r="F13" s="887"/>
      <c r="G13" s="887"/>
      <c r="H13" s="887"/>
      <c r="I13" s="887"/>
      <c r="J13" s="888"/>
      <c r="K13" s="231">
        <v>3</v>
      </c>
      <c r="L13" s="877" t="s">
        <v>522</v>
      </c>
      <c r="M13" s="879"/>
      <c r="N13" s="877" t="s">
        <v>626</v>
      </c>
      <c r="O13" s="879"/>
      <c r="P13" s="877" t="s">
        <v>470</v>
      </c>
      <c r="Q13" s="879"/>
      <c r="R13" s="880" t="s">
        <v>470</v>
      </c>
      <c r="S13" s="881"/>
      <c r="T13" s="882"/>
      <c r="U13" s="877" t="s">
        <v>587</v>
      </c>
      <c r="V13" s="879"/>
      <c r="W13" s="877" t="s">
        <v>587</v>
      </c>
      <c r="X13" s="879"/>
      <c r="Y13" s="233"/>
      <c r="Z13" s="233"/>
      <c r="AA13" s="233"/>
      <c r="AB13" s="233"/>
      <c r="AC13" s="232"/>
      <c r="AD13" s="232"/>
      <c r="AE13" s="232"/>
      <c r="AF13" s="232"/>
      <c r="AG13" s="259"/>
      <c r="AH13" s="259"/>
      <c r="AI13" s="259"/>
      <c r="AJ13" s="259">
        <v>3.4</v>
      </c>
      <c r="AK13" s="877"/>
      <c r="AL13" s="878"/>
      <c r="AM13" s="878"/>
      <c r="AN13" s="878"/>
      <c r="AO13" s="879"/>
      <c r="AP13" s="2"/>
      <c r="AQ13" s="47">
        <f t="shared" ref="AQ13:AQ27" si="2">IF(P13="材質劣化",2,IF(P13="漏水",3,1))</f>
        <v>3</v>
      </c>
    </row>
    <row r="14" spans="2:86" ht="12" customHeight="1" x14ac:dyDescent="0.15">
      <c r="B14" s="884"/>
      <c r="C14" s="889"/>
      <c r="D14" s="887"/>
      <c r="E14" s="887"/>
      <c r="F14" s="887"/>
      <c r="G14" s="887"/>
      <c r="H14" s="887"/>
      <c r="I14" s="887"/>
      <c r="J14" s="888"/>
      <c r="K14" s="231"/>
      <c r="L14" s="877"/>
      <c r="M14" s="879"/>
      <c r="N14" s="877"/>
      <c r="O14" s="879"/>
      <c r="P14" s="877"/>
      <c r="Q14" s="879"/>
      <c r="R14" s="880"/>
      <c r="S14" s="881"/>
      <c r="T14" s="882"/>
      <c r="U14" s="877"/>
      <c r="V14" s="879"/>
      <c r="W14" s="877"/>
      <c r="X14" s="879"/>
      <c r="Y14" s="233"/>
      <c r="Z14" s="233"/>
      <c r="AA14" s="233"/>
      <c r="AB14" s="233"/>
      <c r="AC14" s="232"/>
      <c r="AD14" s="232"/>
      <c r="AE14" s="232"/>
      <c r="AF14" s="232"/>
      <c r="AG14" s="232"/>
      <c r="AH14" s="232"/>
      <c r="AI14" s="232"/>
      <c r="AJ14" s="232"/>
      <c r="AK14" s="877"/>
      <c r="AL14" s="878"/>
      <c r="AM14" s="878"/>
      <c r="AN14" s="878"/>
      <c r="AO14" s="879"/>
      <c r="AP14" s="2"/>
      <c r="AQ14" s="47">
        <f t="shared" si="2"/>
        <v>1</v>
      </c>
    </row>
    <row r="15" spans="2:86" ht="12" customHeight="1" x14ac:dyDescent="0.15">
      <c r="B15" s="884"/>
      <c r="C15" s="889"/>
      <c r="D15" s="887"/>
      <c r="E15" s="887"/>
      <c r="F15" s="887"/>
      <c r="G15" s="887"/>
      <c r="H15" s="887"/>
      <c r="I15" s="887"/>
      <c r="J15" s="888"/>
      <c r="K15" s="231"/>
      <c r="L15" s="877"/>
      <c r="M15" s="879"/>
      <c r="N15" s="877"/>
      <c r="O15" s="879"/>
      <c r="P15" s="877"/>
      <c r="Q15" s="879"/>
      <c r="R15" s="880"/>
      <c r="S15" s="881"/>
      <c r="T15" s="882"/>
      <c r="U15" s="877"/>
      <c r="V15" s="879"/>
      <c r="W15" s="877"/>
      <c r="X15" s="879"/>
      <c r="Y15" s="233"/>
      <c r="Z15" s="233"/>
      <c r="AA15" s="233"/>
      <c r="AB15" s="233"/>
      <c r="AC15" s="232"/>
      <c r="AD15" s="232"/>
      <c r="AE15" s="232"/>
      <c r="AF15" s="232"/>
      <c r="AG15" s="232"/>
      <c r="AH15" s="232"/>
      <c r="AI15" s="232"/>
      <c r="AJ15" s="232"/>
      <c r="AK15" s="877"/>
      <c r="AL15" s="878"/>
      <c r="AM15" s="878"/>
      <c r="AN15" s="878"/>
      <c r="AO15" s="879"/>
      <c r="AP15" s="2"/>
      <c r="AQ15" s="47">
        <f t="shared" si="2"/>
        <v>1</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0.37</v>
      </c>
      <c r="AG35" s="89">
        <f t="shared" si="7"/>
        <v>0</v>
      </c>
      <c r="AH35" s="89">
        <f t="shared" si="7"/>
        <v>0</v>
      </c>
      <c r="AI35" s="89">
        <f t="shared" si="7"/>
        <v>0</v>
      </c>
      <c r="AJ35" s="90">
        <f t="shared" si="7"/>
        <v>3.4</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2</v>
      </c>
      <c r="AG37" s="852">
        <f t="shared" si="8"/>
        <v>0</v>
      </c>
      <c r="AH37" s="852">
        <f t="shared" si="8"/>
        <v>0</v>
      </c>
      <c r="AI37" s="852">
        <f t="shared" si="8"/>
        <v>0</v>
      </c>
      <c r="AJ37" s="852">
        <f t="shared" si="8"/>
        <v>1</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988" priority="2">
      <formula>$AQ11=2</formula>
    </cfRule>
  </conditionalFormatting>
  <conditionalFormatting sqref="Y29:AB29">
    <cfRule type="expression" dxfId="987" priority="11">
      <formula>$AQ28=2</formula>
    </cfRule>
  </conditionalFormatting>
  <conditionalFormatting sqref="Y30:AB31">
    <cfRule type="expression" dxfId="986" priority="9">
      <formula>$AQ28=2</formula>
    </cfRule>
  </conditionalFormatting>
  <conditionalFormatting sqref="Y32:AB32">
    <cfRule type="expression" dxfId="985" priority="7">
      <formula>$AQ29=2</formula>
    </cfRule>
  </conditionalFormatting>
  <conditionalFormatting sqref="Y33:AB33">
    <cfRule type="expression" dxfId="984" priority="5">
      <formula>$AQ29=2</formula>
    </cfRule>
  </conditionalFormatting>
  <conditionalFormatting sqref="Y34:AB34">
    <cfRule type="expression" dxfId="983" priority="3">
      <formula>$AQ29=2</formula>
    </cfRule>
  </conditionalFormatting>
  <conditionalFormatting sqref="Y11:AF28">
    <cfRule type="expression" dxfId="982" priority="1">
      <formula>$AQ11=3</formula>
    </cfRule>
  </conditionalFormatting>
  <conditionalFormatting sqref="Y29:AF29">
    <cfRule type="expression" dxfId="981" priority="12">
      <formula>$AQ28=3</formula>
    </cfRule>
  </conditionalFormatting>
  <conditionalFormatting sqref="Y30:AF31">
    <cfRule type="expression" dxfId="980" priority="10">
      <formula>$AQ28=3</formula>
    </cfRule>
  </conditionalFormatting>
  <conditionalFormatting sqref="Y32:AF32">
    <cfRule type="expression" dxfId="979" priority="8">
      <formula>$AQ29=3</formula>
    </cfRule>
  </conditionalFormatting>
  <conditionalFormatting sqref="Y33:AF33">
    <cfRule type="expression" dxfId="978" priority="6">
      <formula>$AQ29=3</formula>
    </cfRule>
  </conditionalFormatting>
  <conditionalFormatting sqref="Y34:AF34">
    <cfRule type="expression" dxfId="977" priority="4">
      <formula>$AQ29=3</formula>
    </cfRule>
  </conditionalFormatting>
  <conditionalFormatting sqref="AC11:AJ28">
    <cfRule type="expression" dxfId="976" priority="13">
      <formula>$AQ11=1</formula>
    </cfRule>
  </conditionalFormatting>
  <conditionalFormatting sqref="AC29:AJ29">
    <cfRule type="expression" dxfId="975" priority="24">
      <formula>$AQ28=1</formula>
    </cfRule>
  </conditionalFormatting>
  <conditionalFormatting sqref="AC30:AJ31">
    <cfRule type="expression" dxfId="974" priority="22">
      <formula>$AQ28=1</formula>
    </cfRule>
  </conditionalFormatting>
  <conditionalFormatting sqref="AC32:AJ32">
    <cfRule type="expression" dxfId="973" priority="20">
      <formula>$AQ29=1</formula>
    </cfRule>
  </conditionalFormatting>
  <conditionalFormatting sqref="AC33:AJ33">
    <cfRule type="expression" dxfId="972" priority="18">
      <formula>$AQ29=1</formula>
    </cfRule>
  </conditionalFormatting>
  <conditionalFormatting sqref="AC34:AJ34">
    <cfRule type="expression" dxfId="971" priority="16">
      <formula>$AQ29=1</formula>
    </cfRule>
  </conditionalFormatting>
  <conditionalFormatting sqref="AG11:AJ28">
    <cfRule type="expression" dxfId="970" priority="14">
      <formula>$AQ11=2</formula>
    </cfRule>
  </conditionalFormatting>
  <conditionalFormatting sqref="AG29:AJ29">
    <cfRule type="expression" dxfId="969" priority="23">
      <formula>$AQ28=2</formula>
    </cfRule>
  </conditionalFormatting>
  <conditionalFormatting sqref="AG30:AJ31">
    <cfRule type="expression" dxfId="968" priority="21">
      <formula>$AQ28=2</formula>
    </cfRule>
  </conditionalFormatting>
  <conditionalFormatting sqref="AG32:AJ32">
    <cfRule type="expression" dxfId="967" priority="19">
      <formula>$AQ29=2</formula>
    </cfRule>
  </conditionalFormatting>
  <conditionalFormatting sqref="AG33:AJ33">
    <cfRule type="expression" dxfId="966" priority="17">
      <formula>$AQ29=2</formula>
    </cfRule>
  </conditionalFormatting>
  <conditionalFormatting sqref="AG34:AJ34">
    <cfRule type="expression" dxfId="965" priority="15">
      <formula>$AQ29=2</formula>
    </cfRule>
  </conditionalFormatting>
  <dataValidations count="1">
    <dataValidation type="list" allowBlank="1" showInputMessage="1" showErrorMessage="1" sqref="Y11:AB34" xr:uid="{25FC8A2E-F5BB-46D6-B300-8F4DF92F4A4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D751509D-9B36-4CEB-AEDD-81E6D98A0E70}">
          <x14:formula1>
            <xm:f>'(参考)リスト'!$C$16:$C$47</xm:f>
          </x14:formula1>
          <xm:sqref>N11:O34</xm:sqref>
        </x14:dataValidation>
        <x14:dataValidation type="list" allowBlank="1" showInputMessage="1" showErrorMessage="1" xr:uid="{F162E339-503A-41E3-85BC-F12E2FD636AB}">
          <x14:formula1>
            <xm:f>'(参考)リスト'!$G$16:$G$19</xm:f>
          </x14:formula1>
          <xm:sqref>AM35:AO38</xm:sqref>
        </x14:dataValidation>
        <x14:dataValidation type="list" allowBlank="1" showInputMessage="1" showErrorMessage="1" xr:uid="{82EF1F66-6351-4260-8410-778A2047E6B1}">
          <x14:formula1>
            <xm:f>'(参考)リスト'!$B$16:$B$21</xm:f>
          </x14:formula1>
          <xm:sqref>L11:M34</xm:sqref>
        </x14:dataValidation>
        <x14:dataValidation type="list" allowBlank="1" showInputMessage="1" showErrorMessage="1" xr:uid="{22763373-1B4D-41CA-B112-041E595453B2}">
          <x14:formula1>
            <xm:f>'(参考)リスト'!$E$16:$E$27</xm:f>
          </x14:formula1>
          <xm:sqref>R11:T34</xm:sqref>
        </x14:dataValidation>
        <x14:dataValidation type="list" allowBlank="1" showInputMessage="1" showErrorMessage="1" xr:uid="{3A3D828C-4CEE-4C95-9C38-6F1F4AFB0225}">
          <x14:formula1>
            <xm:f>'(参考)リスト'!$D$16:$D$18</xm:f>
          </x14:formula1>
          <xm:sqref>P11:Q34</xm:sqref>
        </x14:dataValidation>
        <x14:dataValidation type="list" allowBlank="1" showInputMessage="1" showErrorMessage="1" xr:uid="{C81939EA-079F-4B1F-AAF8-8C215EE9076E}">
          <x14:formula1>
            <xm:f>'(参考)リスト'!$F$16:$F$21</xm:f>
          </x14:formula1>
          <xm:sqref>U11:X34</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80466-59E1-490E-8B2B-18B72D3D9813}">
  <sheetPr codeName="Sheet80">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S002</v>
      </c>
      <c r="AW5" s="36">
        <f>R7</f>
        <v>9</v>
      </c>
      <c r="AX5" s="45" t="str">
        <f>AM35</f>
        <v>Ⅱ</v>
      </c>
      <c r="AY5" s="45">
        <f>Y37</f>
        <v>0</v>
      </c>
      <c r="AZ5" s="45">
        <f t="shared" ref="AZ5:BJ5" si="0">Z37</f>
        <v>0</v>
      </c>
      <c r="BA5" s="45">
        <f t="shared" si="0"/>
        <v>0</v>
      </c>
      <c r="BB5" s="45">
        <f>AB37</f>
        <v>0</v>
      </c>
      <c r="BC5" s="45">
        <f t="shared" si="0"/>
        <v>0</v>
      </c>
      <c r="BD5" s="45">
        <f>AD37</f>
        <v>0</v>
      </c>
      <c r="BE5" s="45">
        <f>AE37</f>
        <v>0</v>
      </c>
      <c r="BF5" s="45">
        <f t="shared" si="0"/>
        <v>2</v>
      </c>
      <c r="BG5" s="45">
        <f t="shared" si="0"/>
        <v>0</v>
      </c>
      <c r="BH5" s="45">
        <f t="shared" si="0"/>
        <v>0</v>
      </c>
      <c r="BI5" s="45">
        <f>AI37</f>
        <v>0</v>
      </c>
      <c r="BJ5" s="45">
        <f t="shared" si="0"/>
        <v>2</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0.58500000000000008</v>
      </c>
      <c r="BS5" s="45">
        <f>AG35</f>
        <v>0</v>
      </c>
      <c r="BT5" s="45">
        <f>AH35</f>
        <v>0</v>
      </c>
      <c r="BU5" s="45">
        <f>AI35</f>
        <v>0</v>
      </c>
      <c r="BV5" s="45">
        <f>AJ35</f>
        <v>5.5</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629</v>
      </c>
      <c r="O7" s="897"/>
      <c r="P7" s="864" t="s">
        <v>342</v>
      </c>
      <c r="Q7" s="866"/>
      <c r="R7" s="898">
        <v>9</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597</v>
      </c>
      <c r="O11" s="879"/>
      <c r="P11" s="877" t="s">
        <v>470</v>
      </c>
      <c r="Q11" s="879"/>
      <c r="R11" s="795" t="s">
        <v>470</v>
      </c>
      <c r="S11" s="795"/>
      <c r="T11" s="795"/>
      <c r="U11" s="877" t="s">
        <v>587</v>
      </c>
      <c r="V11" s="879"/>
      <c r="W11" s="877" t="s">
        <v>587</v>
      </c>
      <c r="X11" s="879"/>
      <c r="Y11" s="233"/>
      <c r="Z11" s="233"/>
      <c r="AA11" s="233"/>
      <c r="AB11" s="233"/>
      <c r="AC11" s="232"/>
      <c r="AD11" s="232"/>
      <c r="AE11" s="232"/>
      <c r="AF11" s="232"/>
      <c r="AG11" s="259"/>
      <c r="AH11" s="259"/>
      <c r="AI11" s="259"/>
      <c r="AJ11" s="259">
        <v>1.75</v>
      </c>
      <c r="AK11" s="877"/>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522</v>
      </c>
      <c r="M12" s="879"/>
      <c r="N12" s="877" t="s">
        <v>626</v>
      </c>
      <c r="O12" s="879"/>
      <c r="P12" s="877" t="s">
        <v>470</v>
      </c>
      <c r="Q12" s="879"/>
      <c r="R12" s="795" t="s">
        <v>470</v>
      </c>
      <c r="S12" s="795"/>
      <c r="T12" s="795"/>
      <c r="U12" s="877" t="s">
        <v>587</v>
      </c>
      <c r="V12" s="879"/>
      <c r="W12" s="877" t="s">
        <v>587</v>
      </c>
      <c r="X12" s="879"/>
      <c r="Y12" s="233"/>
      <c r="Z12" s="233"/>
      <c r="AA12" s="233"/>
      <c r="AB12" s="233"/>
      <c r="AC12" s="232"/>
      <c r="AD12" s="232"/>
      <c r="AE12" s="232"/>
      <c r="AF12" s="232"/>
      <c r="AG12" s="259"/>
      <c r="AH12" s="259"/>
      <c r="AI12" s="259"/>
      <c r="AJ12" s="259">
        <v>3.75</v>
      </c>
      <c r="AK12" s="877" t="s">
        <v>669</v>
      </c>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v>3</v>
      </c>
      <c r="L13" s="877" t="s">
        <v>522</v>
      </c>
      <c r="M13" s="879"/>
      <c r="N13" s="877" t="s">
        <v>626</v>
      </c>
      <c r="O13" s="879"/>
      <c r="P13" s="877" t="s">
        <v>536</v>
      </c>
      <c r="Q13" s="879"/>
      <c r="R13" s="880" t="s">
        <v>442</v>
      </c>
      <c r="S13" s="881"/>
      <c r="T13" s="882"/>
      <c r="U13" s="877" t="s">
        <v>537</v>
      </c>
      <c r="V13" s="879"/>
      <c r="W13" s="877" t="s">
        <v>524</v>
      </c>
      <c r="X13" s="879"/>
      <c r="Y13" s="233"/>
      <c r="Z13" s="233"/>
      <c r="AA13" s="233"/>
      <c r="AB13" s="233"/>
      <c r="AC13" s="232"/>
      <c r="AD13" s="232"/>
      <c r="AE13" s="232"/>
      <c r="AF13" s="232"/>
      <c r="AG13" s="232"/>
      <c r="AH13" s="232"/>
      <c r="AI13" s="232"/>
      <c r="AJ13" s="232"/>
      <c r="AK13" s="877" t="s">
        <v>525</v>
      </c>
      <c r="AL13" s="878"/>
      <c r="AM13" s="878"/>
      <c r="AN13" s="878"/>
      <c r="AO13" s="879"/>
      <c r="AP13" s="2"/>
      <c r="AQ13" s="47">
        <f t="shared" ref="AQ13:AQ27" si="2">IF(P13="材質劣化",2,IF(P13="漏水",3,1))</f>
        <v>2</v>
      </c>
    </row>
    <row r="14" spans="2:86" ht="12" customHeight="1" x14ac:dyDescent="0.15">
      <c r="B14" s="884"/>
      <c r="C14" s="889"/>
      <c r="D14" s="887"/>
      <c r="E14" s="887"/>
      <c r="F14" s="887"/>
      <c r="G14" s="887"/>
      <c r="H14" s="887"/>
      <c r="I14" s="887"/>
      <c r="J14" s="888"/>
      <c r="K14" s="231">
        <v>4</v>
      </c>
      <c r="L14" s="877" t="s">
        <v>522</v>
      </c>
      <c r="M14" s="879"/>
      <c r="N14" s="877" t="s">
        <v>626</v>
      </c>
      <c r="O14" s="879"/>
      <c r="P14" s="877" t="s">
        <v>536</v>
      </c>
      <c r="Q14" s="879"/>
      <c r="R14" s="880" t="s">
        <v>442</v>
      </c>
      <c r="S14" s="881"/>
      <c r="T14" s="882"/>
      <c r="U14" s="877" t="s">
        <v>587</v>
      </c>
      <c r="V14" s="879"/>
      <c r="W14" s="877" t="s">
        <v>587</v>
      </c>
      <c r="X14" s="879"/>
      <c r="Y14" s="233"/>
      <c r="Z14" s="233"/>
      <c r="AA14" s="233"/>
      <c r="AB14" s="233"/>
      <c r="AC14" s="259"/>
      <c r="AD14" s="259"/>
      <c r="AE14" s="259"/>
      <c r="AF14" s="259">
        <v>0.36000000000000004</v>
      </c>
      <c r="AG14" s="232"/>
      <c r="AH14" s="232"/>
      <c r="AI14" s="232"/>
      <c r="AJ14" s="232"/>
      <c r="AK14" s="877"/>
      <c r="AL14" s="878"/>
      <c r="AM14" s="878"/>
      <c r="AN14" s="878"/>
      <c r="AO14" s="879"/>
      <c r="AP14" s="2"/>
      <c r="AQ14" s="47">
        <f t="shared" si="2"/>
        <v>2</v>
      </c>
    </row>
    <row r="15" spans="2:86" ht="12" customHeight="1" x14ac:dyDescent="0.15">
      <c r="B15" s="884"/>
      <c r="C15" s="889"/>
      <c r="D15" s="887"/>
      <c r="E15" s="887"/>
      <c r="F15" s="887"/>
      <c r="G15" s="887"/>
      <c r="H15" s="887"/>
      <c r="I15" s="887"/>
      <c r="J15" s="888"/>
      <c r="K15" s="231">
        <v>5</v>
      </c>
      <c r="L15" s="877" t="s">
        <v>522</v>
      </c>
      <c r="M15" s="879"/>
      <c r="N15" s="877" t="s">
        <v>626</v>
      </c>
      <c r="O15" s="879"/>
      <c r="P15" s="877" t="s">
        <v>536</v>
      </c>
      <c r="Q15" s="879"/>
      <c r="R15" s="880" t="s">
        <v>442</v>
      </c>
      <c r="S15" s="881"/>
      <c r="T15" s="882"/>
      <c r="U15" s="877" t="s">
        <v>526</v>
      </c>
      <c r="V15" s="879"/>
      <c r="W15" s="877" t="s">
        <v>587</v>
      </c>
      <c r="X15" s="879"/>
      <c r="Y15" s="233"/>
      <c r="Z15" s="233"/>
      <c r="AA15" s="233"/>
      <c r="AB15" s="233"/>
      <c r="AC15" s="259"/>
      <c r="AD15" s="259"/>
      <c r="AE15" s="259"/>
      <c r="AF15" s="259">
        <v>0.22500000000000001</v>
      </c>
      <c r="AG15" s="232"/>
      <c r="AH15" s="232"/>
      <c r="AI15" s="232"/>
      <c r="AJ15" s="232"/>
      <c r="AK15" s="877"/>
      <c r="AL15" s="878"/>
      <c r="AM15" s="878"/>
      <c r="AN15" s="878"/>
      <c r="AO15" s="879"/>
      <c r="AP15" s="2"/>
      <c r="AQ15" s="47">
        <f t="shared" si="2"/>
        <v>2</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0.58500000000000008</v>
      </c>
      <c r="AG35" s="89">
        <f t="shared" si="7"/>
        <v>0</v>
      </c>
      <c r="AH35" s="89">
        <f t="shared" si="7"/>
        <v>0</v>
      </c>
      <c r="AI35" s="89">
        <f t="shared" si="7"/>
        <v>0</v>
      </c>
      <c r="AJ35" s="90">
        <f t="shared" si="7"/>
        <v>5.5</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2</v>
      </c>
      <c r="AG37" s="852">
        <f t="shared" si="8"/>
        <v>0</v>
      </c>
      <c r="AH37" s="852">
        <f t="shared" si="8"/>
        <v>0</v>
      </c>
      <c r="AI37" s="852">
        <f t="shared" si="8"/>
        <v>0</v>
      </c>
      <c r="AJ37" s="852">
        <f t="shared" si="8"/>
        <v>2</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964" priority="2">
      <formula>$AQ11=2</formula>
    </cfRule>
  </conditionalFormatting>
  <conditionalFormatting sqref="Y29:AB29">
    <cfRule type="expression" dxfId="963" priority="11">
      <formula>$AQ28=2</formula>
    </cfRule>
  </conditionalFormatting>
  <conditionalFormatting sqref="Y30:AB31">
    <cfRule type="expression" dxfId="962" priority="9">
      <formula>$AQ28=2</formula>
    </cfRule>
  </conditionalFormatting>
  <conditionalFormatting sqref="Y32:AB32">
    <cfRule type="expression" dxfId="961" priority="7">
      <formula>$AQ29=2</formula>
    </cfRule>
  </conditionalFormatting>
  <conditionalFormatting sqref="Y33:AB33">
    <cfRule type="expression" dxfId="960" priority="5">
      <formula>$AQ29=2</formula>
    </cfRule>
  </conditionalFormatting>
  <conditionalFormatting sqref="Y34:AB34">
    <cfRule type="expression" dxfId="959" priority="3">
      <formula>$AQ29=2</formula>
    </cfRule>
  </conditionalFormatting>
  <conditionalFormatting sqref="Y11:AF28">
    <cfRule type="expression" dxfId="958" priority="1">
      <formula>$AQ11=3</formula>
    </cfRule>
  </conditionalFormatting>
  <conditionalFormatting sqref="Y29:AF29">
    <cfRule type="expression" dxfId="957" priority="12">
      <formula>$AQ28=3</formula>
    </cfRule>
  </conditionalFormatting>
  <conditionalFormatting sqref="Y30:AF31">
    <cfRule type="expression" dxfId="956" priority="10">
      <formula>$AQ28=3</formula>
    </cfRule>
  </conditionalFormatting>
  <conditionalFormatting sqref="Y32:AF32">
    <cfRule type="expression" dxfId="955" priority="8">
      <formula>$AQ29=3</formula>
    </cfRule>
  </conditionalFormatting>
  <conditionalFormatting sqref="Y33:AF33">
    <cfRule type="expression" dxfId="954" priority="6">
      <formula>$AQ29=3</formula>
    </cfRule>
  </conditionalFormatting>
  <conditionalFormatting sqref="Y34:AF34">
    <cfRule type="expression" dxfId="953" priority="4">
      <formula>$AQ29=3</formula>
    </cfRule>
  </conditionalFormatting>
  <conditionalFormatting sqref="AC11:AJ28">
    <cfRule type="expression" dxfId="952" priority="13">
      <formula>$AQ11=1</formula>
    </cfRule>
  </conditionalFormatting>
  <conditionalFormatting sqref="AC29:AJ29">
    <cfRule type="expression" dxfId="951" priority="24">
      <formula>$AQ28=1</formula>
    </cfRule>
  </conditionalFormatting>
  <conditionalFormatting sqref="AC30:AJ31">
    <cfRule type="expression" dxfId="950" priority="22">
      <formula>$AQ28=1</formula>
    </cfRule>
  </conditionalFormatting>
  <conditionalFormatting sqref="AC32:AJ32">
    <cfRule type="expression" dxfId="949" priority="20">
      <formula>$AQ29=1</formula>
    </cfRule>
  </conditionalFormatting>
  <conditionalFormatting sqref="AC33:AJ33">
    <cfRule type="expression" dxfId="948" priority="18">
      <formula>$AQ29=1</formula>
    </cfRule>
  </conditionalFormatting>
  <conditionalFormatting sqref="AC34:AJ34">
    <cfRule type="expression" dxfId="947" priority="16">
      <formula>$AQ29=1</formula>
    </cfRule>
  </conditionalFormatting>
  <conditionalFormatting sqref="AG11:AJ28">
    <cfRule type="expression" dxfId="946" priority="14">
      <formula>$AQ11=2</formula>
    </cfRule>
  </conditionalFormatting>
  <conditionalFormatting sqref="AG29:AJ29">
    <cfRule type="expression" dxfId="945" priority="23">
      <formula>$AQ28=2</formula>
    </cfRule>
  </conditionalFormatting>
  <conditionalFormatting sqref="AG30:AJ31">
    <cfRule type="expression" dxfId="944" priority="21">
      <formula>$AQ28=2</formula>
    </cfRule>
  </conditionalFormatting>
  <conditionalFormatting sqref="AG32:AJ32">
    <cfRule type="expression" dxfId="943" priority="19">
      <formula>$AQ29=2</formula>
    </cfRule>
  </conditionalFormatting>
  <conditionalFormatting sqref="AG33:AJ33">
    <cfRule type="expression" dxfId="942" priority="17">
      <formula>$AQ29=2</formula>
    </cfRule>
  </conditionalFormatting>
  <conditionalFormatting sqref="AG34:AJ34">
    <cfRule type="expression" dxfId="941" priority="15">
      <formula>$AQ29=2</formula>
    </cfRule>
  </conditionalFormatting>
  <dataValidations count="1">
    <dataValidation type="list" allowBlank="1" showInputMessage="1" showErrorMessage="1" sqref="Y11:AB34" xr:uid="{FD902844-2F8F-411A-96D2-1BE2D266DF0B}">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21072698-F076-41F4-99BC-4B19EAB0F174}">
          <x14:formula1>
            <xm:f>'(参考)リスト'!$F$16:$F$21</xm:f>
          </x14:formula1>
          <xm:sqref>U11:X34</xm:sqref>
        </x14:dataValidation>
        <x14:dataValidation type="list" allowBlank="1" showInputMessage="1" showErrorMessage="1" xr:uid="{E79D051B-CEE9-4175-BB65-E38AAE85E3BD}">
          <x14:formula1>
            <xm:f>'(参考)リスト'!$D$16:$D$18</xm:f>
          </x14:formula1>
          <xm:sqref>P11:Q34</xm:sqref>
        </x14:dataValidation>
        <x14:dataValidation type="list" allowBlank="1" showInputMessage="1" showErrorMessage="1" xr:uid="{EF7CBEF4-FFC3-4CEC-B6A8-97BDFFEF0297}">
          <x14:formula1>
            <xm:f>'(参考)リスト'!$E$16:$E$27</xm:f>
          </x14:formula1>
          <xm:sqref>R11:T34</xm:sqref>
        </x14:dataValidation>
        <x14:dataValidation type="list" allowBlank="1" showInputMessage="1" showErrorMessage="1" xr:uid="{797B2DF0-2CCD-420A-8B19-2BA0CDBB13A7}">
          <x14:formula1>
            <xm:f>'(参考)リスト'!$B$16:$B$21</xm:f>
          </x14:formula1>
          <xm:sqref>L11:M34</xm:sqref>
        </x14:dataValidation>
        <x14:dataValidation type="list" allowBlank="1" showInputMessage="1" showErrorMessage="1" xr:uid="{FFFAD174-BA5B-4825-8F34-A55C9458A424}">
          <x14:formula1>
            <xm:f>'(参考)リスト'!$G$16:$G$19</xm:f>
          </x14:formula1>
          <xm:sqref>AM35:AO38</xm:sqref>
        </x14:dataValidation>
        <x14:dataValidation type="list" allowBlank="1" showInputMessage="1" showErrorMessage="1" xr:uid="{A8FB521E-4146-4283-A039-7297D5903184}">
          <x14:formula1>
            <xm:f>'(参考)リスト'!$C$16:$C$47</xm:f>
          </x14:formula1>
          <xm:sqref>N11:O34</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BC655-6E7A-4030-AC11-05CA57C20234}">
  <sheetPr codeName="Sheet81">
    <pageSetUpPr fitToPage="1"/>
  </sheetPr>
  <dimension ref="B1:CH53"/>
  <sheetViews>
    <sheetView showGridLines="0" showZeros="0" view="pageBreakPreview" zoomScaleNormal="85" zoomScaleSheetLayoutView="100" workbookViewId="0">
      <selection activeCell="AK13" sqref="AK13:AO1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S003</v>
      </c>
      <c r="AW5" s="36">
        <f>R7</f>
        <v>8.8000000000000007</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2</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0.16000000000000003</v>
      </c>
      <c r="BS5" s="45">
        <f>AG35</f>
        <v>0</v>
      </c>
      <c r="BT5" s="45">
        <f>AH35</f>
        <v>0</v>
      </c>
      <c r="BU5" s="45">
        <f>AI35</f>
        <v>0</v>
      </c>
      <c r="BV5" s="45">
        <f>AJ35</f>
        <v>6.8699999999999992</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630</v>
      </c>
      <c r="O7" s="897"/>
      <c r="P7" s="864" t="s">
        <v>342</v>
      </c>
      <c r="Q7" s="866"/>
      <c r="R7" s="898">
        <v>8.8000000000000007</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597</v>
      </c>
      <c r="O11" s="879"/>
      <c r="P11" s="877" t="s">
        <v>470</v>
      </c>
      <c r="Q11" s="879"/>
      <c r="R11" s="795" t="s">
        <v>470</v>
      </c>
      <c r="S11" s="795"/>
      <c r="T11" s="795"/>
      <c r="U11" s="877" t="s">
        <v>526</v>
      </c>
      <c r="V11" s="879"/>
      <c r="W11" s="877" t="s">
        <v>587</v>
      </c>
      <c r="X11" s="879"/>
      <c r="Y11" s="233"/>
      <c r="Z11" s="233"/>
      <c r="AA11" s="233"/>
      <c r="AB11" s="233"/>
      <c r="AC11" s="232"/>
      <c r="AD11" s="232"/>
      <c r="AE11" s="232"/>
      <c r="AF11" s="232"/>
      <c r="AG11" s="259"/>
      <c r="AH11" s="259"/>
      <c r="AI11" s="259"/>
      <c r="AJ11" s="259">
        <v>3.2199999999999998</v>
      </c>
      <c r="AK11" s="877"/>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522</v>
      </c>
      <c r="M12" s="879"/>
      <c r="N12" s="877" t="s">
        <v>597</v>
      </c>
      <c r="O12" s="879"/>
      <c r="P12" s="877" t="s">
        <v>536</v>
      </c>
      <c r="Q12" s="879"/>
      <c r="R12" s="795" t="s">
        <v>476</v>
      </c>
      <c r="S12" s="795"/>
      <c r="T12" s="795"/>
      <c r="U12" s="877" t="s">
        <v>526</v>
      </c>
      <c r="V12" s="879"/>
      <c r="W12" s="877" t="s">
        <v>587</v>
      </c>
      <c r="X12" s="879"/>
      <c r="Y12" s="233"/>
      <c r="Z12" s="233"/>
      <c r="AA12" s="233"/>
      <c r="AB12" s="233"/>
      <c r="AC12" s="259"/>
      <c r="AD12" s="259"/>
      <c r="AE12" s="259"/>
      <c r="AF12" s="259">
        <v>0.16000000000000003</v>
      </c>
      <c r="AG12" s="232"/>
      <c r="AH12" s="232"/>
      <c r="AI12" s="232"/>
      <c r="AJ12" s="232"/>
      <c r="AK12" s="877" t="s">
        <v>627</v>
      </c>
      <c r="AL12" s="878"/>
      <c r="AM12" s="878"/>
      <c r="AN12" s="878"/>
      <c r="AO12" s="879"/>
      <c r="AP12" s="2"/>
      <c r="AQ12" s="47">
        <f>IF(P12="材質劣化",2,IF(P12="漏水",3,1))</f>
        <v>2</v>
      </c>
    </row>
    <row r="13" spans="2:86" ht="12" customHeight="1" x14ac:dyDescent="0.15">
      <c r="B13" s="884"/>
      <c r="C13" s="889"/>
      <c r="D13" s="887"/>
      <c r="E13" s="887"/>
      <c r="F13" s="887"/>
      <c r="G13" s="887"/>
      <c r="H13" s="887"/>
      <c r="I13" s="887"/>
      <c r="J13" s="888"/>
      <c r="K13" s="231">
        <v>3</v>
      </c>
      <c r="L13" s="877" t="s">
        <v>522</v>
      </c>
      <c r="M13" s="879"/>
      <c r="N13" s="877" t="s">
        <v>626</v>
      </c>
      <c r="O13" s="879"/>
      <c r="P13" s="877" t="s">
        <v>470</v>
      </c>
      <c r="Q13" s="879"/>
      <c r="R13" s="880" t="s">
        <v>470</v>
      </c>
      <c r="S13" s="881"/>
      <c r="T13" s="882"/>
      <c r="U13" s="877" t="s">
        <v>589</v>
      </c>
      <c r="V13" s="879"/>
      <c r="W13" s="877" t="s">
        <v>587</v>
      </c>
      <c r="X13" s="879"/>
      <c r="Y13" s="233"/>
      <c r="Z13" s="233"/>
      <c r="AA13" s="233"/>
      <c r="AB13" s="233"/>
      <c r="AC13" s="232"/>
      <c r="AD13" s="232"/>
      <c r="AE13" s="232"/>
      <c r="AF13" s="232"/>
      <c r="AG13" s="259"/>
      <c r="AH13" s="259"/>
      <c r="AI13" s="259"/>
      <c r="AJ13" s="259">
        <v>3.65</v>
      </c>
      <c r="AK13" s="877"/>
      <c r="AL13" s="878"/>
      <c r="AM13" s="878"/>
      <c r="AN13" s="878"/>
      <c r="AO13" s="879"/>
      <c r="AP13" s="2"/>
      <c r="AQ13" s="47">
        <f t="shared" ref="AQ13:AQ27" si="2">IF(P13="材質劣化",2,IF(P13="漏水",3,1))</f>
        <v>3</v>
      </c>
    </row>
    <row r="14" spans="2:86" ht="12" customHeight="1" x14ac:dyDescent="0.15">
      <c r="B14" s="884"/>
      <c r="C14" s="889"/>
      <c r="D14" s="887"/>
      <c r="E14" s="887"/>
      <c r="F14" s="887"/>
      <c r="G14" s="887"/>
      <c r="H14" s="887"/>
      <c r="I14" s="887"/>
      <c r="J14" s="888"/>
      <c r="K14" s="231"/>
      <c r="L14" s="877"/>
      <c r="M14" s="879"/>
      <c r="N14" s="877"/>
      <c r="O14" s="879"/>
      <c r="P14" s="877"/>
      <c r="Q14" s="879"/>
      <c r="R14" s="880"/>
      <c r="S14" s="881"/>
      <c r="T14" s="882"/>
      <c r="U14" s="877"/>
      <c r="V14" s="879"/>
      <c r="W14" s="877"/>
      <c r="X14" s="879"/>
      <c r="Y14" s="233"/>
      <c r="Z14" s="233"/>
      <c r="AA14" s="233"/>
      <c r="AB14" s="233"/>
      <c r="AC14" s="232"/>
      <c r="AD14" s="232"/>
      <c r="AE14" s="232"/>
      <c r="AF14" s="232"/>
      <c r="AG14" s="232"/>
      <c r="AH14" s="232"/>
      <c r="AI14" s="232"/>
      <c r="AJ14" s="232"/>
      <c r="AK14" s="877"/>
      <c r="AL14" s="878"/>
      <c r="AM14" s="878"/>
      <c r="AN14" s="878"/>
      <c r="AO14" s="879"/>
      <c r="AP14" s="2"/>
      <c r="AQ14" s="47">
        <f t="shared" si="2"/>
        <v>1</v>
      </c>
    </row>
    <row r="15" spans="2:86" ht="12" customHeight="1" x14ac:dyDescent="0.15">
      <c r="B15" s="884"/>
      <c r="C15" s="889"/>
      <c r="D15" s="887"/>
      <c r="E15" s="887"/>
      <c r="F15" s="887"/>
      <c r="G15" s="887"/>
      <c r="H15" s="887"/>
      <c r="I15" s="887"/>
      <c r="J15" s="888"/>
      <c r="K15" s="231"/>
      <c r="L15" s="877"/>
      <c r="M15" s="879"/>
      <c r="N15" s="877"/>
      <c r="O15" s="879"/>
      <c r="P15" s="877"/>
      <c r="Q15" s="879"/>
      <c r="R15" s="880"/>
      <c r="S15" s="881"/>
      <c r="T15" s="882"/>
      <c r="U15" s="877"/>
      <c r="V15" s="879"/>
      <c r="W15" s="877"/>
      <c r="X15" s="879"/>
      <c r="Y15" s="233"/>
      <c r="Z15" s="233"/>
      <c r="AA15" s="233"/>
      <c r="AB15" s="233"/>
      <c r="AC15" s="232"/>
      <c r="AD15" s="232"/>
      <c r="AE15" s="232"/>
      <c r="AF15" s="232"/>
      <c r="AG15" s="232"/>
      <c r="AH15" s="232"/>
      <c r="AI15" s="232"/>
      <c r="AJ15" s="232"/>
      <c r="AK15" s="877"/>
      <c r="AL15" s="878"/>
      <c r="AM15" s="878"/>
      <c r="AN15" s="878"/>
      <c r="AO15" s="879"/>
      <c r="AP15" s="2"/>
      <c r="AQ15" s="47">
        <f t="shared" si="2"/>
        <v>1</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0.16000000000000003</v>
      </c>
      <c r="AG35" s="89">
        <f t="shared" si="7"/>
        <v>0</v>
      </c>
      <c r="AH35" s="89">
        <f t="shared" si="7"/>
        <v>0</v>
      </c>
      <c r="AI35" s="89">
        <f t="shared" si="7"/>
        <v>0</v>
      </c>
      <c r="AJ35" s="90">
        <f t="shared" si="7"/>
        <v>6.8699999999999992</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1</v>
      </c>
      <c r="AG37" s="852">
        <f t="shared" si="8"/>
        <v>0</v>
      </c>
      <c r="AH37" s="852">
        <f t="shared" si="8"/>
        <v>0</v>
      </c>
      <c r="AI37" s="852">
        <f t="shared" si="8"/>
        <v>0</v>
      </c>
      <c r="AJ37" s="852">
        <f t="shared" si="8"/>
        <v>2</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940" priority="2">
      <formula>$AQ11=2</formula>
    </cfRule>
  </conditionalFormatting>
  <conditionalFormatting sqref="Y29:AB29">
    <cfRule type="expression" dxfId="939" priority="11">
      <formula>$AQ28=2</formula>
    </cfRule>
  </conditionalFormatting>
  <conditionalFormatting sqref="Y30:AB31">
    <cfRule type="expression" dxfId="938" priority="9">
      <formula>$AQ28=2</formula>
    </cfRule>
  </conditionalFormatting>
  <conditionalFormatting sqref="Y32:AB32">
    <cfRule type="expression" dxfId="937" priority="7">
      <formula>$AQ29=2</formula>
    </cfRule>
  </conditionalFormatting>
  <conditionalFormatting sqref="Y33:AB33">
    <cfRule type="expression" dxfId="936" priority="5">
      <formula>$AQ29=2</formula>
    </cfRule>
  </conditionalFormatting>
  <conditionalFormatting sqref="Y34:AB34">
    <cfRule type="expression" dxfId="935" priority="3">
      <formula>$AQ29=2</formula>
    </cfRule>
  </conditionalFormatting>
  <conditionalFormatting sqref="Y11:AF28">
    <cfRule type="expression" dxfId="934" priority="1">
      <formula>$AQ11=3</formula>
    </cfRule>
  </conditionalFormatting>
  <conditionalFormatting sqref="Y29:AF29">
    <cfRule type="expression" dxfId="933" priority="12">
      <formula>$AQ28=3</formula>
    </cfRule>
  </conditionalFormatting>
  <conditionalFormatting sqref="Y30:AF31">
    <cfRule type="expression" dxfId="932" priority="10">
      <formula>$AQ28=3</formula>
    </cfRule>
  </conditionalFormatting>
  <conditionalFormatting sqref="Y32:AF32">
    <cfRule type="expression" dxfId="931" priority="8">
      <formula>$AQ29=3</formula>
    </cfRule>
  </conditionalFormatting>
  <conditionalFormatting sqref="Y33:AF33">
    <cfRule type="expression" dxfId="930" priority="6">
      <formula>$AQ29=3</formula>
    </cfRule>
  </conditionalFormatting>
  <conditionalFormatting sqref="Y34:AF34">
    <cfRule type="expression" dxfId="929" priority="4">
      <formula>$AQ29=3</formula>
    </cfRule>
  </conditionalFormatting>
  <conditionalFormatting sqref="AC11:AJ28">
    <cfRule type="expression" dxfId="928" priority="13">
      <formula>$AQ11=1</formula>
    </cfRule>
  </conditionalFormatting>
  <conditionalFormatting sqref="AC29:AJ29">
    <cfRule type="expression" dxfId="927" priority="24">
      <formula>$AQ28=1</formula>
    </cfRule>
  </conditionalFormatting>
  <conditionalFormatting sqref="AC30:AJ31">
    <cfRule type="expression" dxfId="926" priority="22">
      <formula>$AQ28=1</formula>
    </cfRule>
  </conditionalFormatting>
  <conditionalFormatting sqref="AC32:AJ32">
    <cfRule type="expression" dxfId="925" priority="20">
      <formula>$AQ29=1</formula>
    </cfRule>
  </conditionalFormatting>
  <conditionalFormatting sqref="AC33:AJ33">
    <cfRule type="expression" dxfId="924" priority="18">
      <formula>$AQ29=1</formula>
    </cfRule>
  </conditionalFormatting>
  <conditionalFormatting sqref="AC34:AJ34">
    <cfRule type="expression" dxfId="923" priority="16">
      <formula>$AQ29=1</formula>
    </cfRule>
  </conditionalFormatting>
  <conditionalFormatting sqref="AG11:AJ28">
    <cfRule type="expression" dxfId="922" priority="14">
      <formula>$AQ11=2</formula>
    </cfRule>
  </conditionalFormatting>
  <conditionalFormatting sqref="AG29:AJ29">
    <cfRule type="expression" dxfId="921" priority="23">
      <formula>$AQ28=2</formula>
    </cfRule>
  </conditionalFormatting>
  <conditionalFormatting sqref="AG30:AJ31">
    <cfRule type="expression" dxfId="920" priority="21">
      <formula>$AQ28=2</formula>
    </cfRule>
  </conditionalFormatting>
  <conditionalFormatting sqref="AG32:AJ32">
    <cfRule type="expression" dxfId="919" priority="19">
      <formula>$AQ29=2</formula>
    </cfRule>
  </conditionalFormatting>
  <conditionalFormatting sqref="AG33:AJ33">
    <cfRule type="expression" dxfId="918" priority="17">
      <formula>$AQ29=2</formula>
    </cfRule>
  </conditionalFormatting>
  <conditionalFormatting sqref="AG34:AJ34">
    <cfRule type="expression" dxfId="917" priority="15">
      <formula>$AQ29=2</formula>
    </cfRule>
  </conditionalFormatting>
  <dataValidations count="1">
    <dataValidation type="list" allowBlank="1" showInputMessage="1" showErrorMessage="1" sqref="Y11:AB34" xr:uid="{6D58AFA7-30E8-4A2E-A126-F579A9F5E72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83F6EB6C-27E6-423C-B113-3CB23E597E1D}">
          <x14:formula1>
            <xm:f>'(参考)リスト'!$C$16:$C$47</xm:f>
          </x14:formula1>
          <xm:sqref>N11:O34</xm:sqref>
        </x14:dataValidation>
        <x14:dataValidation type="list" allowBlank="1" showInputMessage="1" showErrorMessage="1" xr:uid="{296FF222-AE50-490D-A591-2F8D566E77CF}">
          <x14:formula1>
            <xm:f>'(参考)リスト'!$G$16:$G$19</xm:f>
          </x14:formula1>
          <xm:sqref>AM35:AO38</xm:sqref>
        </x14:dataValidation>
        <x14:dataValidation type="list" allowBlank="1" showInputMessage="1" showErrorMessage="1" xr:uid="{2FDD8223-0EA6-4713-BFDA-04294E151AF4}">
          <x14:formula1>
            <xm:f>'(参考)リスト'!$B$16:$B$21</xm:f>
          </x14:formula1>
          <xm:sqref>L11:M34</xm:sqref>
        </x14:dataValidation>
        <x14:dataValidation type="list" allowBlank="1" showInputMessage="1" showErrorMessage="1" xr:uid="{214CBA74-F7C7-4870-A682-228FE4824FF2}">
          <x14:formula1>
            <xm:f>'(参考)リスト'!$E$16:$E$27</xm:f>
          </x14:formula1>
          <xm:sqref>R11:T34</xm:sqref>
        </x14:dataValidation>
        <x14:dataValidation type="list" allowBlank="1" showInputMessage="1" showErrorMessage="1" xr:uid="{734FB34E-95A1-4DE0-8302-5E63FF6D4162}">
          <x14:formula1>
            <xm:f>'(参考)リスト'!$D$16:$D$18</xm:f>
          </x14:formula1>
          <xm:sqref>P11:Q34</xm:sqref>
        </x14:dataValidation>
        <x14:dataValidation type="list" allowBlank="1" showInputMessage="1" showErrorMessage="1" xr:uid="{52E296C0-8513-4D49-A61C-640722E73E95}">
          <x14:formula1>
            <xm:f>'(参考)リスト'!$F$16:$F$21</xm:f>
          </x14:formula1>
          <xm:sqref>U11:X34</xm:sqref>
        </x14:dataValidation>
      </x14:dataValidation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F7FB3-2343-49A3-98D1-320B95DD4A6B}">
  <sheetPr codeName="Sheet82">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S004</v>
      </c>
      <c r="AW5" s="36">
        <f>R7</f>
        <v>8.9</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1</v>
      </c>
      <c r="BJ5" s="45">
        <f t="shared" si="0"/>
        <v>6</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25.92</v>
      </c>
      <c r="BV5" s="45">
        <f>AJ35</f>
        <v>20.759999999999998</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631</v>
      </c>
      <c r="O7" s="897"/>
      <c r="P7" s="864" t="s">
        <v>342</v>
      </c>
      <c r="Q7" s="866"/>
      <c r="R7" s="898">
        <v>8.9</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597</v>
      </c>
      <c r="O11" s="879"/>
      <c r="P11" s="877" t="s">
        <v>470</v>
      </c>
      <c r="Q11" s="879"/>
      <c r="R11" s="795" t="s">
        <v>470</v>
      </c>
      <c r="S11" s="795"/>
      <c r="T11" s="795"/>
      <c r="U11" s="877" t="s">
        <v>526</v>
      </c>
      <c r="V11" s="879"/>
      <c r="W11" s="877" t="s">
        <v>587</v>
      </c>
      <c r="X11" s="879"/>
      <c r="Y11" s="233"/>
      <c r="Z11" s="233"/>
      <c r="AA11" s="233"/>
      <c r="AB11" s="233"/>
      <c r="AC11" s="232"/>
      <c r="AD11" s="232"/>
      <c r="AE11" s="232"/>
      <c r="AF11" s="232"/>
      <c r="AG11" s="259"/>
      <c r="AH11" s="259"/>
      <c r="AI11" s="259"/>
      <c r="AJ11" s="259">
        <v>3.2199999999999998</v>
      </c>
      <c r="AK11" s="877"/>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522</v>
      </c>
      <c r="M12" s="879"/>
      <c r="N12" s="877" t="s">
        <v>595</v>
      </c>
      <c r="O12" s="879"/>
      <c r="P12" s="877" t="s">
        <v>470</v>
      </c>
      <c r="Q12" s="879"/>
      <c r="R12" s="795" t="s">
        <v>470</v>
      </c>
      <c r="S12" s="795"/>
      <c r="T12" s="795"/>
      <c r="U12" s="877" t="s">
        <v>587</v>
      </c>
      <c r="V12" s="879"/>
      <c r="W12" s="877" t="s">
        <v>587</v>
      </c>
      <c r="X12" s="879"/>
      <c r="Y12" s="233"/>
      <c r="Z12" s="233"/>
      <c r="AA12" s="233"/>
      <c r="AB12" s="233"/>
      <c r="AC12" s="232"/>
      <c r="AD12" s="232"/>
      <c r="AE12" s="232"/>
      <c r="AF12" s="232"/>
      <c r="AG12" s="259"/>
      <c r="AH12" s="259"/>
      <c r="AI12" s="259"/>
      <c r="AJ12" s="259">
        <v>3.4</v>
      </c>
      <c r="AK12" s="877" t="s">
        <v>669</v>
      </c>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v>3</v>
      </c>
      <c r="L13" s="877" t="s">
        <v>522</v>
      </c>
      <c r="M13" s="879"/>
      <c r="N13" s="877" t="s">
        <v>598</v>
      </c>
      <c r="O13" s="879"/>
      <c r="P13" s="877" t="s">
        <v>470</v>
      </c>
      <c r="Q13" s="879"/>
      <c r="R13" s="880" t="s">
        <v>470</v>
      </c>
      <c r="S13" s="881"/>
      <c r="T13" s="882"/>
      <c r="U13" s="877" t="s">
        <v>526</v>
      </c>
      <c r="V13" s="879"/>
      <c r="W13" s="877" t="s">
        <v>587</v>
      </c>
      <c r="X13" s="879"/>
      <c r="Y13" s="233"/>
      <c r="Z13" s="233"/>
      <c r="AA13" s="233"/>
      <c r="AB13" s="233"/>
      <c r="AC13" s="232"/>
      <c r="AD13" s="232"/>
      <c r="AE13" s="232"/>
      <c r="AF13" s="232"/>
      <c r="AG13" s="259"/>
      <c r="AH13" s="259"/>
      <c r="AI13" s="259"/>
      <c r="AJ13" s="259">
        <v>4.1500000000000004</v>
      </c>
      <c r="AK13" s="877"/>
      <c r="AL13" s="878"/>
      <c r="AM13" s="878"/>
      <c r="AN13" s="878"/>
      <c r="AO13" s="879"/>
      <c r="AP13" s="2"/>
      <c r="AQ13" s="47">
        <f t="shared" ref="AQ13:AQ27" si="2">IF(P13="材質劣化",2,IF(P13="漏水",3,1))</f>
        <v>3</v>
      </c>
    </row>
    <row r="14" spans="2:86" ht="12" customHeight="1" x14ac:dyDescent="0.15">
      <c r="B14" s="884"/>
      <c r="C14" s="889"/>
      <c r="D14" s="887"/>
      <c r="E14" s="887"/>
      <c r="F14" s="887"/>
      <c r="G14" s="887"/>
      <c r="H14" s="887"/>
      <c r="I14" s="887"/>
      <c r="J14" s="888"/>
      <c r="K14" s="231">
        <v>4</v>
      </c>
      <c r="L14" s="877" t="s">
        <v>522</v>
      </c>
      <c r="M14" s="879"/>
      <c r="N14" s="877" t="s">
        <v>626</v>
      </c>
      <c r="O14" s="879"/>
      <c r="P14" s="877" t="s">
        <v>470</v>
      </c>
      <c r="Q14" s="879"/>
      <c r="R14" s="880" t="s">
        <v>470</v>
      </c>
      <c r="S14" s="881"/>
      <c r="T14" s="882"/>
      <c r="U14" s="877" t="s">
        <v>589</v>
      </c>
      <c r="V14" s="879"/>
      <c r="W14" s="877" t="s">
        <v>589</v>
      </c>
      <c r="X14" s="879"/>
      <c r="Y14" s="233"/>
      <c r="Z14" s="233"/>
      <c r="AA14" s="233"/>
      <c r="AB14" s="233"/>
      <c r="AC14" s="232"/>
      <c r="AD14" s="232"/>
      <c r="AE14" s="232"/>
      <c r="AF14" s="232"/>
      <c r="AG14" s="259"/>
      <c r="AH14" s="259"/>
      <c r="AI14" s="259">
        <v>25.92</v>
      </c>
      <c r="AJ14" s="259"/>
      <c r="AK14" s="877" t="s">
        <v>670</v>
      </c>
      <c r="AL14" s="878"/>
      <c r="AM14" s="878"/>
      <c r="AN14" s="878"/>
      <c r="AO14" s="879"/>
      <c r="AP14" s="2"/>
      <c r="AQ14" s="47">
        <f t="shared" si="2"/>
        <v>3</v>
      </c>
    </row>
    <row r="15" spans="2:86" ht="12" customHeight="1" x14ac:dyDescent="0.15">
      <c r="B15" s="884"/>
      <c r="C15" s="889"/>
      <c r="D15" s="887"/>
      <c r="E15" s="887"/>
      <c r="F15" s="887"/>
      <c r="G15" s="887"/>
      <c r="H15" s="887"/>
      <c r="I15" s="887"/>
      <c r="J15" s="888"/>
      <c r="K15" s="231">
        <v>5</v>
      </c>
      <c r="L15" s="877" t="s">
        <v>522</v>
      </c>
      <c r="M15" s="879"/>
      <c r="N15" s="877" t="s">
        <v>626</v>
      </c>
      <c r="O15" s="879"/>
      <c r="P15" s="877" t="s">
        <v>470</v>
      </c>
      <c r="Q15" s="879"/>
      <c r="R15" s="880" t="s">
        <v>470</v>
      </c>
      <c r="S15" s="881"/>
      <c r="T15" s="882"/>
      <c r="U15" s="877" t="s">
        <v>587</v>
      </c>
      <c r="V15" s="879"/>
      <c r="W15" s="877" t="s">
        <v>587</v>
      </c>
      <c r="X15" s="879"/>
      <c r="Y15" s="233"/>
      <c r="Z15" s="233"/>
      <c r="AA15" s="233"/>
      <c r="AB15" s="233"/>
      <c r="AC15" s="232"/>
      <c r="AD15" s="232"/>
      <c r="AE15" s="232"/>
      <c r="AF15" s="232"/>
      <c r="AG15" s="259"/>
      <c r="AH15" s="259"/>
      <c r="AI15" s="259"/>
      <c r="AJ15" s="259">
        <v>3.35</v>
      </c>
      <c r="AK15" s="877"/>
      <c r="AL15" s="878"/>
      <c r="AM15" s="878"/>
      <c r="AN15" s="878"/>
      <c r="AO15" s="879"/>
      <c r="AP15" s="2"/>
      <c r="AQ15" s="47">
        <f t="shared" si="2"/>
        <v>3</v>
      </c>
    </row>
    <row r="16" spans="2:86" ht="12" customHeight="1" x14ac:dyDescent="0.15">
      <c r="B16" s="884"/>
      <c r="C16" s="889"/>
      <c r="D16" s="887"/>
      <c r="E16" s="887"/>
      <c r="F16" s="887"/>
      <c r="G16" s="887"/>
      <c r="H16" s="887"/>
      <c r="I16" s="887"/>
      <c r="J16" s="888"/>
      <c r="K16" s="231">
        <v>6</v>
      </c>
      <c r="L16" s="877" t="s">
        <v>522</v>
      </c>
      <c r="M16" s="879"/>
      <c r="N16" s="877" t="s">
        <v>626</v>
      </c>
      <c r="O16" s="879"/>
      <c r="P16" s="877" t="s">
        <v>536</v>
      </c>
      <c r="Q16" s="879"/>
      <c r="R16" s="880" t="s">
        <v>442</v>
      </c>
      <c r="S16" s="881"/>
      <c r="T16" s="882"/>
      <c r="U16" s="877" t="s">
        <v>526</v>
      </c>
      <c r="V16" s="879"/>
      <c r="W16" s="877" t="s">
        <v>589</v>
      </c>
      <c r="X16" s="879"/>
      <c r="Y16" s="233"/>
      <c r="Z16" s="233"/>
      <c r="AA16" s="233"/>
      <c r="AB16" s="233"/>
      <c r="AC16" s="259"/>
      <c r="AD16" s="259"/>
      <c r="AE16" s="259"/>
      <c r="AF16" s="259"/>
      <c r="AG16" s="232"/>
      <c r="AH16" s="232"/>
      <c r="AI16" s="232"/>
      <c r="AJ16" s="232"/>
      <c r="AK16" s="877" t="s">
        <v>685</v>
      </c>
      <c r="AL16" s="878"/>
      <c r="AM16" s="878"/>
      <c r="AN16" s="878"/>
      <c r="AO16" s="879"/>
      <c r="AP16" s="2"/>
      <c r="AQ16" s="47">
        <f t="shared" si="2"/>
        <v>2</v>
      </c>
    </row>
    <row r="17" spans="2:60" ht="12" customHeight="1" x14ac:dyDescent="0.15">
      <c r="B17" s="884"/>
      <c r="C17" s="889"/>
      <c r="D17" s="887"/>
      <c r="E17" s="887"/>
      <c r="F17" s="887"/>
      <c r="G17" s="887"/>
      <c r="H17" s="887"/>
      <c r="I17" s="887"/>
      <c r="J17" s="888"/>
      <c r="K17" s="231">
        <v>7</v>
      </c>
      <c r="L17" s="877" t="s">
        <v>522</v>
      </c>
      <c r="M17" s="879"/>
      <c r="N17" s="877" t="s">
        <v>626</v>
      </c>
      <c r="O17" s="879"/>
      <c r="P17" s="877" t="s">
        <v>470</v>
      </c>
      <c r="Q17" s="879"/>
      <c r="R17" s="880" t="s">
        <v>470</v>
      </c>
      <c r="S17" s="881"/>
      <c r="T17" s="882"/>
      <c r="U17" s="877" t="s">
        <v>526</v>
      </c>
      <c r="V17" s="879"/>
      <c r="W17" s="877" t="s">
        <v>587</v>
      </c>
      <c r="X17" s="879"/>
      <c r="Y17" s="233"/>
      <c r="Z17" s="233"/>
      <c r="AA17" s="233"/>
      <c r="AB17" s="233"/>
      <c r="AC17" s="232"/>
      <c r="AD17" s="232"/>
      <c r="AE17" s="232"/>
      <c r="AF17" s="232"/>
      <c r="AG17" s="259"/>
      <c r="AH17" s="259"/>
      <c r="AI17" s="259"/>
      <c r="AJ17" s="259">
        <v>3</v>
      </c>
      <c r="AK17" s="877"/>
      <c r="AL17" s="878"/>
      <c r="AM17" s="878"/>
      <c r="AN17" s="878"/>
      <c r="AO17" s="879"/>
      <c r="AP17" s="2"/>
      <c r="AQ17" s="47">
        <f t="shared" si="2"/>
        <v>3</v>
      </c>
    </row>
    <row r="18" spans="2:60" ht="12" customHeight="1" x14ac:dyDescent="0.15">
      <c r="B18" s="884"/>
      <c r="C18" s="889"/>
      <c r="D18" s="887"/>
      <c r="E18" s="887"/>
      <c r="F18" s="887"/>
      <c r="G18" s="887"/>
      <c r="H18" s="887"/>
      <c r="I18" s="887"/>
      <c r="J18" s="888"/>
      <c r="K18" s="231">
        <v>8</v>
      </c>
      <c r="L18" s="877" t="s">
        <v>522</v>
      </c>
      <c r="M18" s="879"/>
      <c r="N18" s="877" t="s">
        <v>626</v>
      </c>
      <c r="O18" s="879"/>
      <c r="P18" s="877" t="s">
        <v>470</v>
      </c>
      <c r="Q18" s="879"/>
      <c r="R18" s="880" t="s">
        <v>470</v>
      </c>
      <c r="S18" s="881"/>
      <c r="T18" s="882"/>
      <c r="U18" s="877" t="s">
        <v>526</v>
      </c>
      <c r="V18" s="879"/>
      <c r="W18" s="877" t="s">
        <v>587</v>
      </c>
      <c r="X18" s="879"/>
      <c r="Y18" s="233"/>
      <c r="Z18" s="233"/>
      <c r="AA18" s="233"/>
      <c r="AB18" s="233"/>
      <c r="AC18" s="232"/>
      <c r="AD18" s="232"/>
      <c r="AE18" s="232"/>
      <c r="AF18" s="232"/>
      <c r="AG18" s="259"/>
      <c r="AH18" s="259"/>
      <c r="AI18" s="259"/>
      <c r="AJ18" s="259">
        <v>3.6399999999999997</v>
      </c>
      <c r="AK18" s="877"/>
      <c r="AL18" s="878"/>
      <c r="AM18" s="878"/>
      <c r="AN18" s="878"/>
      <c r="AO18" s="879"/>
      <c r="AP18" s="2"/>
      <c r="AQ18" s="47">
        <f t="shared" si="2"/>
        <v>3</v>
      </c>
    </row>
    <row r="19" spans="2:60" ht="12" customHeight="1" x14ac:dyDescent="0.15">
      <c r="B19" s="884"/>
      <c r="C19" s="889"/>
      <c r="D19" s="887"/>
      <c r="E19" s="887"/>
      <c r="F19" s="887"/>
      <c r="G19" s="887"/>
      <c r="H19" s="887"/>
      <c r="I19" s="887"/>
      <c r="J19" s="888"/>
      <c r="K19" s="231">
        <v>9</v>
      </c>
      <c r="L19" s="877" t="s">
        <v>522</v>
      </c>
      <c r="M19" s="879"/>
      <c r="N19" s="877" t="s">
        <v>626</v>
      </c>
      <c r="O19" s="879"/>
      <c r="P19" s="877" t="s">
        <v>536</v>
      </c>
      <c r="Q19" s="879"/>
      <c r="R19" s="880" t="s">
        <v>442</v>
      </c>
      <c r="S19" s="881"/>
      <c r="T19" s="882"/>
      <c r="U19" s="877" t="s">
        <v>537</v>
      </c>
      <c r="V19" s="879"/>
      <c r="W19" s="877" t="s">
        <v>524</v>
      </c>
      <c r="X19" s="879"/>
      <c r="Y19" s="233"/>
      <c r="Z19" s="233"/>
      <c r="AA19" s="233"/>
      <c r="AB19" s="233"/>
      <c r="AC19" s="232"/>
      <c r="AD19" s="232"/>
      <c r="AE19" s="232"/>
      <c r="AF19" s="232"/>
      <c r="AG19" s="232"/>
      <c r="AH19" s="232"/>
      <c r="AI19" s="232"/>
      <c r="AJ19" s="232"/>
      <c r="AK19" s="877" t="s">
        <v>525</v>
      </c>
      <c r="AL19" s="878"/>
      <c r="AM19" s="878"/>
      <c r="AN19" s="878"/>
      <c r="AO19" s="879"/>
      <c r="AP19" s="2"/>
      <c r="AQ19" s="47">
        <f t="shared" si="2"/>
        <v>2</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v>
      </c>
      <c r="AG35" s="89">
        <f t="shared" si="7"/>
        <v>0</v>
      </c>
      <c r="AH35" s="89">
        <f t="shared" si="7"/>
        <v>0</v>
      </c>
      <c r="AI35" s="89">
        <f t="shared" si="7"/>
        <v>25.92</v>
      </c>
      <c r="AJ35" s="90">
        <f t="shared" si="7"/>
        <v>20.759999999999998</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0</v>
      </c>
      <c r="AG37" s="852">
        <f t="shared" si="8"/>
        <v>0</v>
      </c>
      <c r="AH37" s="852">
        <f t="shared" si="8"/>
        <v>0</v>
      </c>
      <c r="AI37" s="852">
        <f t="shared" si="8"/>
        <v>1</v>
      </c>
      <c r="AJ37" s="852">
        <f t="shared" si="8"/>
        <v>6</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916" priority="2">
      <formula>$AQ11=2</formula>
    </cfRule>
  </conditionalFormatting>
  <conditionalFormatting sqref="Y29:AB29">
    <cfRule type="expression" dxfId="915" priority="11">
      <formula>$AQ28=2</formula>
    </cfRule>
  </conditionalFormatting>
  <conditionalFormatting sqref="Y30:AB31">
    <cfRule type="expression" dxfId="914" priority="9">
      <formula>$AQ28=2</formula>
    </cfRule>
  </conditionalFormatting>
  <conditionalFormatting sqref="Y32:AB32">
    <cfRule type="expression" dxfId="913" priority="7">
      <formula>$AQ29=2</formula>
    </cfRule>
  </conditionalFormatting>
  <conditionalFormatting sqref="Y33:AB33">
    <cfRule type="expression" dxfId="912" priority="5">
      <formula>$AQ29=2</formula>
    </cfRule>
  </conditionalFormatting>
  <conditionalFormatting sqref="Y34:AB34">
    <cfRule type="expression" dxfId="911" priority="3">
      <formula>$AQ29=2</formula>
    </cfRule>
  </conditionalFormatting>
  <conditionalFormatting sqref="Y11:AF28">
    <cfRule type="expression" dxfId="910" priority="1">
      <formula>$AQ11=3</formula>
    </cfRule>
  </conditionalFormatting>
  <conditionalFormatting sqref="Y29:AF29">
    <cfRule type="expression" dxfId="909" priority="12">
      <formula>$AQ28=3</formula>
    </cfRule>
  </conditionalFormatting>
  <conditionalFormatting sqref="Y30:AF31">
    <cfRule type="expression" dxfId="908" priority="10">
      <formula>$AQ28=3</formula>
    </cfRule>
  </conditionalFormatting>
  <conditionalFormatting sqref="Y32:AF32">
    <cfRule type="expression" dxfId="907" priority="8">
      <formula>$AQ29=3</formula>
    </cfRule>
  </conditionalFormatting>
  <conditionalFormatting sqref="Y33:AF33">
    <cfRule type="expression" dxfId="906" priority="6">
      <formula>$AQ29=3</formula>
    </cfRule>
  </conditionalFormatting>
  <conditionalFormatting sqref="Y34:AF34">
    <cfRule type="expression" dxfId="905" priority="4">
      <formula>$AQ29=3</formula>
    </cfRule>
  </conditionalFormatting>
  <conditionalFormatting sqref="AC11:AJ28">
    <cfRule type="expression" dxfId="904" priority="13">
      <formula>$AQ11=1</formula>
    </cfRule>
  </conditionalFormatting>
  <conditionalFormatting sqref="AC29:AJ29">
    <cfRule type="expression" dxfId="903" priority="24">
      <formula>$AQ28=1</formula>
    </cfRule>
  </conditionalFormatting>
  <conditionalFormatting sqref="AC30:AJ31">
    <cfRule type="expression" dxfId="902" priority="22">
      <formula>$AQ28=1</formula>
    </cfRule>
  </conditionalFormatting>
  <conditionalFormatting sqref="AC32:AJ32">
    <cfRule type="expression" dxfId="901" priority="20">
      <formula>$AQ29=1</formula>
    </cfRule>
  </conditionalFormatting>
  <conditionalFormatting sqref="AC33:AJ33">
    <cfRule type="expression" dxfId="900" priority="18">
      <formula>$AQ29=1</formula>
    </cfRule>
  </conditionalFormatting>
  <conditionalFormatting sqref="AC34:AJ34">
    <cfRule type="expression" dxfId="899" priority="16">
      <formula>$AQ29=1</formula>
    </cfRule>
  </conditionalFormatting>
  <conditionalFormatting sqref="AG11:AJ28">
    <cfRule type="expression" dxfId="898" priority="14">
      <formula>$AQ11=2</formula>
    </cfRule>
  </conditionalFormatting>
  <conditionalFormatting sqref="AG29:AJ29">
    <cfRule type="expression" dxfId="897" priority="23">
      <formula>$AQ28=2</formula>
    </cfRule>
  </conditionalFormatting>
  <conditionalFormatting sqref="AG30:AJ31">
    <cfRule type="expression" dxfId="896" priority="21">
      <formula>$AQ28=2</formula>
    </cfRule>
  </conditionalFormatting>
  <conditionalFormatting sqref="AG32:AJ32">
    <cfRule type="expression" dxfId="895" priority="19">
      <formula>$AQ29=2</formula>
    </cfRule>
  </conditionalFormatting>
  <conditionalFormatting sqref="AG33:AJ33">
    <cfRule type="expression" dxfId="894" priority="17">
      <formula>$AQ29=2</formula>
    </cfRule>
  </conditionalFormatting>
  <conditionalFormatting sqref="AG34:AJ34">
    <cfRule type="expression" dxfId="893" priority="15">
      <formula>$AQ29=2</formula>
    </cfRule>
  </conditionalFormatting>
  <dataValidations count="1">
    <dataValidation type="list" allowBlank="1" showInputMessage="1" showErrorMessage="1" sqref="Y11:AB34" xr:uid="{771E6E55-A94B-405A-9DDE-3C88960F770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85BD1D9B-9F4A-433D-B654-E09909E96313}">
          <x14:formula1>
            <xm:f>'(参考)リスト'!$F$16:$F$21</xm:f>
          </x14:formula1>
          <xm:sqref>U11:X34</xm:sqref>
        </x14:dataValidation>
        <x14:dataValidation type="list" allowBlank="1" showInputMessage="1" showErrorMessage="1" xr:uid="{6430D88C-9D0D-474F-A5C5-E91163FAE879}">
          <x14:formula1>
            <xm:f>'(参考)リスト'!$D$16:$D$18</xm:f>
          </x14:formula1>
          <xm:sqref>P11:Q34</xm:sqref>
        </x14:dataValidation>
        <x14:dataValidation type="list" allowBlank="1" showInputMessage="1" showErrorMessage="1" xr:uid="{CF83366B-51E3-46E2-9291-08BF65DF866B}">
          <x14:formula1>
            <xm:f>'(参考)リスト'!$E$16:$E$27</xm:f>
          </x14:formula1>
          <xm:sqref>R11:T34</xm:sqref>
        </x14:dataValidation>
        <x14:dataValidation type="list" allowBlank="1" showInputMessage="1" showErrorMessage="1" xr:uid="{1FAFF979-FA1A-4853-A8D6-C0362FD2F8BF}">
          <x14:formula1>
            <xm:f>'(参考)リスト'!$B$16:$B$21</xm:f>
          </x14:formula1>
          <xm:sqref>L11:M34</xm:sqref>
        </x14:dataValidation>
        <x14:dataValidation type="list" allowBlank="1" showInputMessage="1" showErrorMessage="1" xr:uid="{C01ED4F5-698A-4BC8-A6F0-D24DAD5A3B4E}">
          <x14:formula1>
            <xm:f>'(参考)リスト'!$G$16:$G$19</xm:f>
          </x14:formula1>
          <xm:sqref>AM35:AO38</xm:sqref>
        </x14:dataValidation>
        <x14:dataValidation type="list" allowBlank="1" showInputMessage="1" showErrorMessage="1" xr:uid="{7011C9B8-A3BE-4912-BEF4-E55BCA73618E}">
          <x14:formula1>
            <xm:f>'(参考)リスト'!$C$16:$C$47</xm:f>
          </x14:formula1>
          <xm:sqref>N11:O34</xm:sqref>
        </x14:dataValidation>
      </x14:dataValidations>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E41A6-3DD3-4653-896F-F7430020BF1D}">
  <sheetPr codeName="Sheet83">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S005</v>
      </c>
      <c r="AW5" s="36">
        <f>R7</f>
        <v>9</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2</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11.07</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632</v>
      </c>
      <c r="O7" s="897"/>
      <c r="P7" s="864" t="s">
        <v>342</v>
      </c>
      <c r="Q7" s="866"/>
      <c r="R7" s="898">
        <v>9</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597</v>
      </c>
      <c r="O11" s="879"/>
      <c r="P11" s="877" t="s">
        <v>470</v>
      </c>
      <c r="Q11" s="879"/>
      <c r="R11" s="795" t="s">
        <v>470</v>
      </c>
      <c r="S11" s="795"/>
      <c r="T11" s="795"/>
      <c r="U11" s="877" t="s">
        <v>587</v>
      </c>
      <c r="V11" s="879"/>
      <c r="W11" s="877" t="s">
        <v>587</v>
      </c>
      <c r="X11" s="879"/>
      <c r="Y11" s="233"/>
      <c r="Z11" s="233"/>
      <c r="AA11" s="233"/>
      <c r="AB11" s="233"/>
      <c r="AC11" s="232"/>
      <c r="AD11" s="232"/>
      <c r="AE11" s="232"/>
      <c r="AF11" s="232"/>
      <c r="AG11" s="259"/>
      <c r="AH11" s="259"/>
      <c r="AI11" s="259"/>
      <c r="AJ11" s="259">
        <v>7.02</v>
      </c>
      <c r="AK11" s="877" t="s">
        <v>669</v>
      </c>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522</v>
      </c>
      <c r="M12" s="879"/>
      <c r="N12" s="877" t="s">
        <v>595</v>
      </c>
      <c r="O12" s="879"/>
      <c r="P12" s="877" t="s">
        <v>470</v>
      </c>
      <c r="Q12" s="879"/>
      <c r="R12" s="795" t="s">
        <v>470</v>
      </c>
      <c r="S12" s="795"/>
      <c r="T12" s="795"/>
      <c r="U12" s="877" t="s">
        <v>587</v>
      </c>
      <c r="V12" s="879"/>
      <c r="W12" s="877" t="s">
        <v>587</v>
      </c>
      <c r="X12" s="879"/>
      <c r="Y12" s="233"/>
      <c r="Z12" s="233"/>
      <c r="AA12" s="233"/>
      <c r="AB12" s="233"/>
      <c r="AC12" s="232"/>
      <c r="AD12" s="232"/>
      <c r="AE12" s="232"/>
      <c r="AF12" s="232"/>
      <c r="AG12" s="259"/>
      <c r="AH12" s="259"/>
      <c r="AI12" s="259"/>
      <c r="AJ12" s="259">
        <v>4.05</v>
      </c>
      <c r="AK12" s="877"/>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c r="L13" s="877"/>
      <c r="M13" s="879"/>
      <c r="N13" s="877"/>
      <c r="O13" s="879"/>
      <c r="P13" s="877"/>
      <c r="Q13" s="879"/>
      <c r="R13" s="880"/>
      <c r="S13" s="881"/>
      <c r="T13" s="882"/>
      <c r="U13" s="877"/>
      <c r="V13" s="879"/>
      <c r="W13" s="877"/>
      <c r="X13" s="879"/>
      <c r="Y13" s="233"/>
      <c r="Z13" s="233"/>
      <c r="AA13" s="233"/>
      <c r="AB13" s="233"/>
      <c r="AC13" s="232"/>
      <c r="AD13" s="232"/>
      <c r="AE13" s="232"/>
      <c r="AF13" s="232"/>
      <c r="AG13" s="232"/>
      <c r="AH13" s="232"/>
      <c r="AI13" s="232"/>
      <c r="AJ13" s="232"/>
      <c r="AK13" s="877"/>
      <c r="AL13" s="878"/>
      <c r="AM13" s="878"/>
      <c r="AN13" s="878"/>
      <c r="AO13" s="879"/>
      <c r="AP13" s="2"/>
      <c r="AQ13" s="47">
        <f t="shared" ref="AQ13:AQ27" si="2">IF(P13="材質劣化",2,IF(P13="漏水",3,1))</f>
        <v>1</v>
      </c>
    </row>
    <row r="14" spans="2:86" ht="12" customHeight="1" x14ac:dyDescent="0.15">
      <c r="B14" s="884"/>
      <c r="C14" s="889"/>
      <c r="D14" s="887"/>
      <c r="E14" s="887"/>
      <c r="F14" s="887"/>
      <c r="G14" s="887"/>
      <c r="H14" s="887"/>
      <c r="I14" s="887"/>
      <c r="J14" s="888"/>
      <c r="K14" s="231"/>
      <c r="L14" s="877"/>
      <c r="M14" s="879"/>
      <c r="N14" s="877"/>
      <c r="O14" s="879"/>
      <c r="P14" s="877"/>
      <c r="Q14" s="879"/>
      <c r="R14" s="880"/>
      <c r="S14" s="881"/>
      <c r="T14" s="882"/>
      <c r="U14" s="877"/>
      <c r="V14" s="879"/>
      <c r="W14" s="877"/>
      <c r="X14" s="879"/>
      <c r="Y14" s="233"/>
      <c r="Z14" s="233"/>
      <c r="AA14" s="233"/>
      <c r="AB14" s="233"/>
      <c r="AC14" s="232"/>
      <c r="AD14" s="232"/>
      <c r="AE14" s="232"/>
      <c r="AF14" s="232"/>
      <c r="AG14" s="232"/>
      <c r="AH14" s="232"/>
      <c r="AI14" s="232"/>
      <c r="AJ14" s="232"/>
      <c r="AK14" s="877"/>
      <c r="AL14" s="878"/>
      <c r="AM14" s="878"/>
      <c r="AN14" s="878"/>
      <c r="AO14" s="879"/>
      <c r="AP14" s="2"/>
      <c r="AQ14" s="47">
        <f t="shared" si="2"/>
        <v>1</v>
      </c>
    </row>
    <row r="15" spans="2:86" ht="12" customHeight="1" x14ac:dyDescent="0.15">
      <c r="B15" s="884"/>
      <c r="C15" s="889"/>
      <c r="D15" s="887"/>
      <c r="E15" s="887"/>
      <c r="F15" s="887"/>
      <c r="G15" s="887"/>
      <c r="H15" s="887"/>
      <c r="I15" s="887"/>
      <c r="J15" s="888"/>
      <c r="K15" s="231"/>
      <c r="L15" s="877"/>
      <c r="M15" s="879"/>
      <c r="N15" s="877"/>
      <c r="O15" s="879"/>
      <c r="P15" s="877"/>
      <c r="Q15" s="879"/>
      <c r="R15" s="880"/>
      <c r="S15" s="881"/>
      <c r="T15" s="882"/>
      <c r="U15" s="877"/>
      <c r="V15" s="879"/>
      <c r="W15" s="877"/>
      <c r="X15" s="879"/>
      <c r="Y15" s="233"/>
      <c r="Z15" s="233"/>
      <c r="AA15" s="233"/>
      <c r="AB15" s="233"/>
      <c r="AC15" s="232"/>
      <c r="AD15" s="232"/>
      <c r="AE15" s="232"/>
      <c r="AF15" s="232"/>
      <c r="AG15" s="232"/>
      <c r="AH15" s="232"/>
      <c r="AI15" s="232"/>
      <c r="AJ15" s="232"/>
      <c r="AK15" s="877"/>
      <c r="AL15" s="878"/>
      <c r="AM15" s="878"/>
      <c r="AN15" s="878"/>
      <c r="AO15" s="879"/>
      <c r="AP15" s="2"/>
      <c r="AQ15" s="47">
        <f t="shared" si="2"/>
        <v>1</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v>
      </c>
      <c r="AG35" s="89">
        <f t="shared" si="7"/>
        <v>0</v>
      </c>
      <c r="AH35" s="89">
        <f t="shared" si="7"/>
        <v>0</v>
      </c>
      <c r="AI35" s="89">
        <f t="shared" si="7"/>
        <v>0</v>
      </c>
      <c r="AJ35" s="90">
        <f t="shared" si="7"/>
        <v>11.07</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0</v>
      </c>
      <c r="AG37" s="852">
        <f t="shared" si="8"/>
        <v>0</v>
      </c>
      <c r="AH37" s="852">
        <f t="shared" si="8"/>
        <v>0</v>
      </c>
      <c r="AI37" s="852">
        <f t="shared" si="8"/>
        <v>0</v>
      </c>
      <c r="AJ37" s="852">
        <f t="shared" si="8"/>
        <v>2</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892" priority="2">
      <formula>$AQ11=2</formula>
    </cfRule>
  </conditionalFormatting>
  <conditionalFormatting sqref="Y29:AB29">
    <cfRule type="expression" dxfId="891" priority="11">
      <formula>$AQ28=2</formula>
    </cfRule>
  </conditionalFormatting>
  <conditionalFormatting sqref="Y30:AB31">
    <cfRule type="expression" dxfId="890" priority="9">
      <formula>$AQ28=2</formula>
    </cfRule>
  </conditionalFormatting>
  <conditionalFormatting sqref="Y32:AB32">
    <cfRule type="expression" dxfId="889" priority="7">
      <formula>$AQ29=2</formula>
    </cfRule>
  </conditionalFormatting>
  <conditionalFormatting sqref="Y33:AB33">
    <cfRule type="expression" dxfId="888" priority="5">
      <formula>$AQ29=2</formula>
    </cfRule>
  </conditionalFormatting>
  <conditionalFormatting sqref="Y34:AB34">
    <cfRule type="expression" dxfId="887" priority="3">
      <formula>$AQ29=2</formula>
    </cfRule>
  </conditionalFormatting>
  <conditionalFormatting sqref="Y11:AF28">
    <cfRule type="expression" dxfId="886" priority="1">
      <formula>$AQ11=3</formula>
    </cfRule>
  </conditionalFormatting>
  <conditionalFormatting sqref="Y29:AF29">
    <cfRule type="expression" dxfId="885" priority="12">
      <formula>$AQ28=3</formula>
    </cfRule>
  </conditionalFormatting>
  <conditionalFormatting sqref="Y30:AF31">
    <cfRule type="expression" dxfId="884" priority="10">
      <formula>$AQ28=3</formula>
    </cfRule>
  </conditionalFormatting>
  <conditionalFormatting sqref="Y32:AF32">
    <cfRule type="expression" dxfId="883" priority="8">
      <formula>$AQ29=3</formula>
    </cfRule>
  </conditionalFormatting>
  <conditionalFormatting sqref="Y33:AF33">
    <cfRule type="expression" dxfId="882" priority="6">
      <formula>$AQ29=3</formula>
    </cfRule>
  </conditionalFormatting>
  <conditionalFormatting sqref="Y34:AF34">
    <cfRule type="expression" dxfId="881" priority="4">
      <formula>$AQ29=3</formula>
    </cfRule>
  </conditionalFormatting>
  <conditionalFormatting sqref="AC11:AJ28">
    <cfRule type="expression" dxfId="880" priority="13">
      <formula>$AQ11=1</formula>
    </cfRule>
  </conditionalFormatting>
  <conditionalFormatting sqref="AC29:AJ29">
    <cfRule type="expression" dxfId="879" priority="24">
      <formula>$AQ28=1</formula>
    </cfRule>
  </conditionalFormatting>
  <conditionalFormatting sqref="AC30:AJ31">
    <cfRule type="expression" dxfId="878" priority="22">
      <formula>$AQ28=1</formula>
    </cfRule>
  </conditionalFormatting>
  <conditionalFormatting sqref="AC32:AJ32">
    <cfRule type="expression" dxfId="877" priority="20">
      <formula>$AQ29=1</formula>
    </cfRule>
  </conditionalFormatting>
  <conditionalFormatting sqref="AC33:AJ33">
    <cfRule type="expression" dxfId="876" priority="18">
      <formula>$AQ29=1</formula>
    </cfRule>
  </conditionalFormatting>
  <conditionalFormatting sqref="AC34:AJ34">
    <cfRule type="expression" dxfId="875" priority="16">
      <formula>$AQ29=1</formula>
    </cfRule>
  </conditionalFormatting>
  <conditionalFormatting sqref="AG11:AJ28">
    <cfRule type="expression" dxfId="874" priority="14">
      <formula>$AQ11=2</formula>
    </cfRule>
  </conditionalFormatting>
  <conditionalFormatting sqref="AG29:AJ29">
    <cfRule type="expression" dxfId="873" priority="23">
      <formula>$AQ28=2</formula>
    </cfRule>
  </conditionalFormatting>
  <conditionalFormatting sqref="AG30:AJ31">
    <cfRule type="expression" dxfId="872" priority="21">
      <formula>$AQ28=2</formula>
    </cfRule>
  </conditionalFormatting>
  <conditionalFormatting sqref="AG32:AJ32">
    <cfRule type="expression" dxfId="871" priority="19">
      <formula>$AQ29=2</formula>
    </cfRule>
  </conditionalFormatting>
  <conditionalFormatting sqref="AG33:AJ33">
    <cfRule type="expression" dxfId="870" priority="17">
      <formula>$AQ29=2</formula>
    </cfRule>
  </conditionalFormatting>
  <conditionalFormatting sqref="AG34:AJ34">
    <cfRule type="expression" dxfId="869" priority="15">
      <formula>$AQ29=2</formula>
    </cfRule>
  </conditionalFormatting>
  <dataValidations count="1">
    <dataValidation type="list" allowBlank="1" showInputMessage="1" showErrorMessage="1" sqref="Y11:AB34" xr:uid="{67BD7F07-C84E-42B5-AD7F-3392F7CA612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BFF853AB-7D52-4633-8ED5-5B7F3888E810}">
          <x14:formula1>
            <xm:f>'(参考)リスト'!$C$16:$C$47</xm:f>
          </x14:formula1>
          <xm:sqref>N11:O34</xm:sqref>
        </x14:dataValidation>
        <x14:dataValidation type="list" allowBlank="1" showInputMessage="1" showErrorMessage="1" xr:uid="{44C8B0F2-C11E-475E-ACA5-6392A15EB8A7}">
          <x14:formula1>
            <xm:f>'(参考)リスト'!$G$16:$G$19</xm:f>
          </x14:formula1>
          <xm:sqref>AM35:AO38</xm:sqref>
        </x14:dataValidation>
        <x14:dataValidation type="list" allowBlank="1" showInputMessage="1" showErrorMessage="1" xr:uid="{741764C6-1540-46E7-ACBA-886399B748AC}">
          <x14:formula1>
            <xm:f>'(参考)リスト'!$B$16:$B$21</xm:f>
          </x14:formula1>
          <xm:sqref>L11:M34</xm:sqref>
        </x14:dataValidation>
        <x14:dataValidation type="list" allowBlank="1" showInputMessage="1" showErrorMessage="1" xr:uid="{3B845393-B481-42C6-8057-A6900C27D7D7}">
          <x14:formula1>
            <xm:f>'(参考)リスト'!$E$16:$E$27</xm:f>
          </x14:formula1>
          <xm:sqref>R11:T34</xm:sqref>
        </x14:dataValidation>
        <x14:dataValidation type="list" allowBlank="1" showInputMessage="1" showErrorMessage="1" xr:uid="{8711433B-9549-4ADC-BD6E-CD380C9F5A94}">
          <x14:formula1>
            <xm:f>'(参考)リスト'!$D$16:$D$18</xm:f>
          </x14:formula1>
          <xm:sqref>P11:Q34</xm:sqref>
        </x14:dataValidation>
        <x14:dataValidation type="list" allowBlank="1" showInputMessage="1" showErrorMessage="1" xr:uid="{FE476C52-00B6-44CA-B79D-17C2E07C1271}">
          <x14:formula1>
            <xm:f>'(参考)リスト'!$F$16:$F$21</xm:f>
          </x14:formula1>
          <xm:sqref>U11:X34</xm:sqref>
        </x14:dataValidation>
      </x14:dataValidations>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21849-BCAB-43A8-9F45-1EEB97997DBA}">
  <sheetPr codeName="Sheet84">
    <pageSetUpPr fitToPage="1"/>
  </sheetPr>
  <dimension ref="B1:CH53"/>
  <sheetViews>
    <sheetView showGridLines="0" showZeros="0" view="pageBreakPreview" zoomScaleNormal="85" zoomScaleSheetLayoutView="100" workbookViewId="0">
      <selection activeCell="F1" sqref="F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S006</v>
      </c>
      <c r="AW5" s="36">
        <f>R7</f>
        <v>8.8000000000000007</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2</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40.56</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633</v>
      </c>
      <c r="O7" s="897"/>
      <c r="P7" s="864" t="s">
        <v>342</v>
      </c>
      <c r="Q7" s="866"/>
      <c r="R7" s="898">
        <v>8.8000000000000007</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597</v>
      </c>
      <c r="O11" s="879"/>
      <c r="P11" s="877" t="s">
        <v>470</v>
      </c>
      <c r="Q11" s="879"/>
      <c r="R11" s="795" t="s">
        <v>470</v>
      </c>
      <c r="S11" s="795"/>
      <c r="T11" s="795"/>
      <c r="U11" s="877" t="s">
        <v>587</v>
      </c>
      <c r="V11" s="879"/>
      <c r="W11" s="877" t="s">
        <v>587</v>
      </c>
      <c r="X11" s="879"/>
      <c r="Y11" s="233"/>
      <c r="Z11" s="233"/>
      <c r="AA11" s="233"/>
      <c r="AB11" s="233"/>
      <c r="AC11" s="232"/>
      <c r="AD11" s="232"/>
      <c r="AE11" s="232"/>
      <c r="AF11" s="232"/>
      <c r="AG11" s="259"/>
      <c r="AH11" s="259"/>
      <c r="AI11" s="259"/>
      <c r="AJ11" s="259">
        <v>21.56</v>
      </c>
      <c r="AK11" s="877"/>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522</v>
      </c>
      <c r="M12" s="879"/>
      <c r="N12" s="877" t="s">
        <v>626</v>
      </c>
      <c r="O12" s="879"/>
      <c r="P12" s="877" t="s">
        <v>470</v>
      </c>
      <c r="Q12" s="879"/>
      <c r="R12" s="795" t="s">
        <v>470</v>
      </c>
      <c r="S12" s="795"/>
      <c r="T12" s="795"/>
      <c r="U12" s="877" t="s">
        <v>526</v>
      </c>
      <c r="V12" s="879"/>
      <c r="W12" s="877" t="s">
        <v>587</v>
      </c>
      <c r="X12" s="879"/>
      <c r="Y12" s="233"/>
      <c r="Z12" s="233"/>
      <c r="AA12" s="233"/>
      <c r="AB12" s="233"/>
      <c r="AC12" s="232"/>
      <c r="AD12" s="232"/>
      <c r="AE12" s="232"/>
      <c r="AF12" s="232"/>
      <c r="AG12" s="259"/>
      <c r="AH12" s="259"/>
      <c r="AI12" s="259"/>
      <c r="AJ12" s="259">
        <v>19</v>
      </c>
      <c r="AK12" s="877"/>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v>3</v>
      </c>
      <c r="L13" s="877" t="s">
        <v>522</v>
      </c>
      <c r="M13" s="879"/>
      <c r="N13" s="877" t="s">
        <v>596</v>
      </c>
      <c r="O13" s="879"/>
      <c r="P13" s="877" t="s">
        <v>536</v>
      </c>
      <c r="Q13" s="879"/>
      <c r="R13" s="880" t="s">
        <v>442</v>
      </c>
      <c r="S13" s="881"/>
      <c r="T13" s="882"/>
      <c r="U13" s="877" t="s">
        <v>537</v>
      </c>
      <c r="V13" s="879"/>
      <c r="W13" s="877" t="s">
        <v>524</v>
      </c>
      <c r="X13" s="879"/>
      <c r="Y13" s="233"/>
      <c r="Z13" s="233"/>
      <c r="AA13" s="233"/>
      <c r="AB13" s="233"/>
      <c r="AC13" s="232"/>
      <c r="AD13" s="232"/>
      <c r="AE13" s="232"/>
      <c r="AF13" s="232"/>
      <c r="AG13" s="232"/>
      <c r="AH13" s="232"/>
      <c r="AI13" s="232"/>
      <c r="AJ13" s="232"/>
      <c r="AK13" s="877" t="s">
        <v>525</v>
      </c>
      <c r="AL13" s="878"/>
      <c r="AM13" s="878"/>
      <c r="AN13" s="878"/>
      <c r="AO13" s="879"/>
      <c r="AP13" s="2"/>
      <c r="AQ13" s="47">
        <f t="shared" ref="AQ13:AQ27" si="2">IF(P13="材質劣化",2,IF(P13="漏水",3,1))</f>
        <v>2</v>
      </c>
    </row>
    <row r="14" spans="2:86" ht="12" customHeight="1" x14ac:dyDescent="0.15">
      <c r="B14" s="884"/>
      <c r="C14" s="889"/>
      <c r="D14" s="887"/>
      <c r="E14" s="887"/>
      <c r="F14" s="887"/>
      <c r="G14" s="887"/>
      <c r="H14" s="887"/>
      <c r="I14" s="887"/>
      <c r="J14" s="888"/>
      <c r="K14" s="231"/>
      <c r="L14" s="877"/>
      <c r="M14" s="879"/>
      <c r="N14" s="877"/>
      <c r="O14" s="879"/>
      <c r="P14" s="877"/>
      <c r="Q14" s="879"/>
      <c r="R14" s="880"/>
      <c r="S14" s="881"/>
      <c r="T14" s="882"/>
      <c r="U14" s="877"/>
      <c r="V14" s="879"/>
      <c r="W14" s="877"/>
      <c r="X14" s="879"/>
      <c r="Y14" s="233"/>
      <c r="Z14" s="233"/>
      <c r="AA14" s="233"/>
      <c r="AB14" s="233"/>
      <c r="AC14" s="232"/>
      <c r="AD14" s="232"/>
      <c r="AE14" s="232"/>
      <c r="AF14" s="232"/>
      <c r="AG14" s="232"/>
      <c r="AH14" s="232"/>
      <c r="AI14" s="232"/>
      <c r="AJ14" s="232"/>
      <c r="AK14" s="877"/>
      <c r="AL14" s="878"/>
      <c r="AM14" s="878"/>
      <c r="AN14" s="878"/>
      <c r="AO14" s="879"/>
      <c r="AP14" s="2"/>
      <c r="AQ14" s="47">
        <f t="shared" si="2"/>
        <v>1</v>
      </c>
    </row>
    <row r="15" spans="2:86" ht="12" customHeight="1" x14ac:dyDescent="0.15">
      <c r="B15" s="884"/>
      <c r="C15" s="889"/>
      <c r="D15" s="887"/>
      <c r="E15" s="887"/>
      <c r="F15" s="887"/>
      <c r="G15" s="887"/>
      <c r="H15" s="887"/>
      <c r="I15" s="887"/>
      <c r="J15" s="888"/>
      <c r="K15" s="231"/>
      <c r="L15" s="877"/>
      <c r="M15" s="879"/>
      <c r="N15" s="877"/>
      <c r="O15" s="879"/>
      <c r="P15" s="877"/>
      <c r="Q15" s="879"/>
      <c r="R15" s="880"/>
      <c r="S15" s="881"/>
      <c r="T15" s="882"/>
      <c r="U15" s="877"/>
      <c r="V15" s="879"/>
      <c r="W15" s="877"/>
      <c r="X15" s="879"/>
      <c r="Y15" s="233"/>
      <c r="Z15" s="233"/>
      <c r="AA15" s="233"/>
      <c r="AB15" s="233"/>
      <c r="AC15" s="232"/>
      <c r="AD15" s="232"/>
      <c r="AE15" s="232"/>
      <c r="AF15" s="232"/>
      <c r="AG15" s="232"/>
      <c r="AH15" s="232"/>
      <c r="AI15" s="232"/>
      <c r="AJ15" s="232"/>
      <c r="AK15" s="877"/>
      <c r="AL15" s="878"/>
      <c r="AM15" s="878"/>
      <c r="AN15" s="878"/>
      <c r="AO15" s="879"/>
      <c r="AP15" s="2"/>
      <c r="AQ15" s="47">
        <f t="shared" si="2"/>
        <v>1</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v>
      </c>
      <c r="AG35" s="89">
        <f t="shared" si="7"/>
        <v>0</v>
      </c>
      <c r="AH35" s="89">
        <f t="shared" si="7"/>
        <v>0</v>
      </c>
      <c r="AI35" s="89">
        <f t="shared" si="7"/>
        <v>0</v>
      </c>
      <c r="AJ35" s="90">
        <f t="shared" si="7"/>
        <v>40.56</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0</v>
      </c>
      <c r="AG37" s="852">
        <f t="shared" si="8"/>
        <v>0</v>
      </c>
      <c r="AH37" s="852">
        <f t="shared" si="8"/>
        <v>0</v>
      </c>
      <c r="AI37" s="852">
        <f t="shared" si="8"/>
        <v>0</v>
      </c>
      <c r="AJ37" s="852">
        <f t="shared" si="8"/>
        <v>2</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868" priority="2">
      <formula>$AQ11=2</formula>
    </cfRule>
  </conditionalFormatting>
  <conditionalFormatting sqref="Y29:AB29">
    <cfRule type="expression" dxfId="867" priority="11">
      <formula>$AQ28=2</formula>
    </cfRule>
  </conditionalFormatting>
  <conditionalFormatting sqref="Y30:AB31">
    <cfRule type="expression" dxfId="866" priority="9">
      <formula>$AQ28=2</formula>
    </cfRule>
  </conditionalFormatting>
  <conditionalFormatting sqref="Y32:AB32">
    <cfRule type="expression" dxfId="865" priority="7">
      <formula>$AQ29=2</formula>
    </cfRule>
  </conditionalFormatting>
  <conditionalFormatting sqref="Y33:AB33">
    <cfRule type="expression" dxfId="864" priority="5">
      <formula>$AQ29=2</formula>
    </cfRule>
  </conditionalFormatting>
  <conditionalFormatting sqref="Y34:AB34">
    <cfRule type="expression" dxfId="863" priority="3">
      <formula>$AQ29=2</formula>
    </cfRule>
  </conditionalFormatting>
  <conditionalFormatting sqref="Y11:AF28">
    <cfRule type="expression" dxfId="862" priority="1">
      <formula>$AQ11=3</formula>
    </cfRule>
  </conditionalFormatting>
  <conditionalFormatting sqref="Y29:AF29">
    <cfRule type="expression" dxfId="861" priority="12">
      <formula>$AQ28=3</formula>
    </cfRule>
  </conditionalFormatting>
  <conditionalFormatting sqref="Y30:AF31">
    <cfRule type="expression" dxfId="860" priority="10">
      <formula>$AQ28=3</formula>
    </cfRule>
  </conditionalFormatting>
  <conditionalFormatting sqref="Y32:AF32">
    <cfRule type="expression" dxfId="859" priority="8">
      <formula>$AQ29=3</formula>
    </cfRule>
  </conditionalFormatting>
  <conditionalFormatting sqref="Y33:AF33">
    <cfRule type="expression" dxfId="858" priority="6">
      <formula>$AQ29=3</formula>
    </cfRule>
  </conditionalFormatting>
  <conditionalFormatting sqref="Y34:AF34">
    <cfRule type="expression" dxfId="857" priority="4">
      <formula>$AQ29=3</formula>
    </cfRule>
  </conditionalFormatting>
  <conditionalFormatting sqref="AC11:AJ28">
    <cfRule type="expression" dxfId="856" priority="13">
      <formula>$AQ11=1</formula>
    </cfRule>
  </conditionalFormatting>
  <conditionalFormatting sqref="AC29:AJ29">
    <cfRule type="expression" dxfId="855" priority="24">
      <formula>$AQ28=1</formula>
    </cfRule>
  </conditionalFormatting>
  <conditionalFormatting sqref="AC30:AJ31">
    <cfRule type="expression" dxfId="854" priority="22">
      <formula>$AQ28=1</formula>
    </cfRule>
  </conditionalFormatting>
  <conditionalFormatting sqref="AC32:AJ32">
    <cfRule type="expression" dxfId="853" priority="20">
      <formula>$AQ29=1</formula>
    </cfRule>
  </conditionalFormatting>
  <conditionalFormatting sqref="AC33:AJ33">
    <cfRule type="expression" dxfId="852" priority="18">
      <formula>$AQ29=1</formula>
    </cfRule>
  </conditionalFormatting>
  <conditionalFormatting sqref="AC34:AJ34">
    <cfRule type="expression" dxfId="851" priority="16">
      <formula>$AQ29=1</formula>
    </cfRule>
  </conditionalFormatting>
  <conditionalFormatting sqref="AG11:AJ28">
    <cfRule type="expression" dxfId="850" priority="14">
      <formula>$AQ11=2</formula>
    </cfRule>
  </conditionalFormatting>
  <conditionalFormatting sqref="AG29:AJ29">
    <cfRule type="expression" dxfId="849" priority="23">
      <formula>$AQ28=2</formula>
    </cfRule>
  </conditionalFormatting>
  <conditionalFormatting sqref="AG30:AJ31">
    <cfRule type="expression" dxfId="848" priority="21">
      <formula>$AQ28=2</formula>
    </cfRule>
  </conditionalFormatting>
  <conditionalFormatting sqref="AG32:AJ32">
    <cfRule type="expression" dxfId="847" priority="19">
      <formula>$AQ29=2</formula>
    </cfRule>
  </conditionalFormatting>
  <conditionalFormatting sqref="AG33:AJ33">
    <cfRule type="expression" dxfId="846" priority="17">
      <formula>$AQ29=2</formula>
    </cfRule>
  </conditionalFormatting>
  <conditionalFormatting sqref="AG34:AJ34">
    <cfRule type="expression" dxfId="845" priority="15">
      <formula>$AQ29=2</formula>
    </cfRule>
  </conditionalFormatting>
  <dataValidations count="1">
    <dataValidation type="list" allowBlank="1" showInputMessage="1" showErrorMessage="1" sqref="Y11:AB34" xr:uid="{6E11BB19-8013-4216-947B-6E5D7BA28E8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E14B7CA2-8108-46BB-BE11-80C8FD2DDEA0}">
          <x14:formula1>
            <xm:f>'(参考)リスト'!$F$16:$F$21</xm:f>
          </x14:formula1>
          <xm:sqref>U11:X34</xm:sqref>
        </x14:dataValidation>
        <x14:dataValidation type="list" allowBlank="1" showInputMessage="1" showErrorMessage="1" xr:uid="{4B473F51-235E-4263-AE7D-5435EE81C7BD}">
          <x14:formula1>
            <xm:f>'(参考)リスト'!$D$16:$D$18</xm:f>
          </x14:formula1>
          <xm:sqref>P11:Q34</xm:sqref>
        </x14:dataValidation>
        <x14:dataValidation type="list" allowBlank="1" showInputMessage="1" showErrorMessage="1" xr:uid="{BFF6CE3E-38DB-45C9-B39D-3F8E8C1D205F}">
          <x14:formula1>
            <xm:f>'(参考)リスト'!$E$16:$E$27</xm:f>
          </x14:formula1>
          <xm:sqref>R11:T34</xm:sqref>
        </x14:dataValidation>
        <x14:dataValidation type="list" allowBlank="1" showInputMessage="1" showErrorMessage="1" xr:uid="{22F0354B-21CF-4234-9254-728943A8BE36}">
          <x14:formula1>
            <xm:f>'(参考)リスト'!$B$16:$B$21</xm:f>
          </x14:formula1>
          <xm:sqref>L11:M34</xm:sqref>
        </x14:dataValidation>
        <x14:dataValidation type="list" allowBlank="1" showInputMessage="1" showErrorMessage="1" xr:uid="{1378A3E0-F6A5-49C0-A34D-C3F27D0E6126}">
          <x14:formula1>
            <xm:f>'(参考)リスト'!$G$16:$G$19</xm:f>
          </x14:formula1>
          <xm:sqref>AM35:AO38</xm:sqref>
        </x14:dataValidation>
        <x14:dataValidation type="list" allowBlank="1" showInputMessage="1" showErrorMessage="1" xr:uid="{F9C5A84E-5122-4EA5-A0B2-EB42FB7491A7}">
          <x14:formula1>
            <xm:f>'(参考)リスト'!$C$16:$C$47</xm:f>
          </x14:formula1>
          <xm:sqref>N11:O34</xm:sqref>
        </x14:dataValidation>
      </x14:dataValidations>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B3BD8-D978-4B18-A7FB-D83CFD731052}">
  <sheetPr codeName="Sheet85">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S007</v>
      </c>
      <c r="AW5" s="36">
        <f>R7</f>
        <v>8.6999999999999993</v>
      </c>
      <c r="AX5" s="45" t="str">
        <f>AM35</f>
        <v>Ⅱ</v>
      </c>
      <c r="AY5" s="45">
        <f>Y37</f>
        <v>0</v>
      </c>
      <c r="AZ5" s="45">
        <f t="shared" ref="AZ5:BJ5" si="0">Z37</f>
        <v>0</v>
      </c>
      <c r="BA5" s="45">
        <f t="shared" si="0"/>
        <v>0</v>
      </c>
      <c r="BB5" s="45">
        <f>AB37</f>
        <v>0</v>
      </c>
      <c r="BC5" s="45">
        <f t="shared" si="0"/>
        <v>0</v>
      </c>
      <c r="BD5" s="45">
        <f>AD37</f>
        <v>0</v>
      </c>
      <c r="BE5" s="45">
        <f>AE37</f>
        <v>0</v>
      </c>
      <c r="BF5" s="45">
        <f t="shared" si="0"/>
        <v>2</v>
      </c>
      <c r="BG5" s="45">
        <f t="shared" si="0"/>
        <v>0</v>
      </c>
      <c r="BH5" s="45">
        <f t="shared" si="0"/>
        <v>0</v>
      </c>
      <c r="BI5" s="45">
        <f>AI37</f>
        <v>1</v>
      </c>
      <c r="BJ5" s="45">
        <f t="shared" si="0"/>
        <v>3</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0.38499999999999995</v>
      </c>
      <c r="BS5" s="45">
        <f>AG35</f>
        <v>0</v>
      </c>
      <c r="BT5" s="45">
        <f>AH35</f>
        <v>0</v>
      </c>
      <c r="BU5" s="45">
        <f>AI35</f>
        <v>4.05</v>
      </c>
      <c r="BV5" s="45">
        <f>AJ35</f>
        <v>8.85</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634</v>
      </c>
      <c r="O7" s="897"/>
      <c r="P7" s="864" t="s">
        <v>342</v>
      </c>
      <c r="Q7" s="866"/>
      <c r="R7" s="898">
        <v>8.6999999999999993</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597</v>
      </c>
      <c r="O11" s="879"/>
      <c r="P11" s="877" t="s">
        <v>536</v>
      </c>
      <c r="Q11" s="879"/>
      <c r="R11" s="795" t="s">
        <v>476</v>
      </c>
      <c r="S11" s="795"/>
      <c r="T11" s="795"/>
      <c r="U11" s="877" t="s">
        <v>587</v>
      </c>
      <c r="V11" s="879"/>
      <c r="W11" s="877" t="s">
        <v>587</v>
      </c>
      <c r="X11" s="879"/>
      <c r="Y11" s="233"/>
      <c r="Z11" s="233"/>
      <c r="AA11" s="233"/>
      <c r="AB11" s="233"/>
      <c r="AC11" s="259"/>
      <c r="AD11" s="259"/>
      <c r="AE11" s="259"/>
      <c r="AF11" s="259">
        <v>0.13999999999999999</v>
      </c>
      <c r="AG11" s="232"/>
      <c r="AH11" s="232"/>
      <c r="AI11" s="232"/>
      <c r="AJ11" s="232"/>
      <c r="AK11" s="877" t="s">
        <v>627</v>
      </c>
      <c r="AL11" s="878"/>
      <c r="AM11" s="878"/>
      <c r="AN11" s="878"/>
      <c r="AO11" s="879"/>
      <c r="AP11" s="2"/>
      <c r="AQ11" s="47">
        <f>IF(P11="材質劣化",2,IF(P11="漏水",3,1))</f>
        <v>2</v>
      </c>
      <c r="AS11" s="35" t="str">
        <f>IF(Y11&lt;&gt;"",1,"")</f>
        <v/>
      </c>
    </row>
    <row r="12" spans="2:86" ht="12" customHeight="1" x14ac:dyDescent="0.15">
      <c r="B12" s="884"/>
      <c r="C12" s="889"/>
      <c r="D12" s="887"/>
      <c r="E12" s="887"/>
      <c r="F12" s="887"/>
      <c r="G12" s="887"/>
      <c r="H12" s="887"/>
      <c r="I12" s="887"/>
      <c r="J12" s="888"/>
      <c r="K12" s="231">
        <v>2</v>
      </c>
      <c r="L12" s="877" t="s">
        <v>522</v>
      </c>
      <c r="M12" s="879"/>
      <c r="N12" s="877" t="s">
        <v>598</v>
      </c>
      <c r="O12" s="879"/>
      <c r="P12" s="877" t="s">
        <v>470</v>
      </c>
      <c r="Q12" s="879"/>
      <c r="R12" s="795" t="s">
        <v>470</v>
      </c>
      <c r="S12" s="795"/>
      <c r="T12" s="795"/>
      <c r="U12" s="877" t="s">
        <v>587</v>
      </c>
      <c r="V12" s="879"/>
      <c r="W12" s="877" t="s">
        <v>587</v>
      </c>
      <c r="X12" s="879"/>
      <c r="Y12" s="233"/>
      <c r="Z12" s="233"/>
      <c r="AA12" s="233"/>
      <c r="AB12" s="233"/>
      <c r="AC12" s="232"/>
      <c r="AD12" s="232"/>
      <c r="AE12" s="232"/>
      <c r="AF12" s="232"/>
      <c r="AG12" s="259"/>
      <c r="AH12" s="259"/>
      <c r="AI12" s="259"/>
      <c r="AJ12" s="259">
        <v>4.45</v>
      </c>
      <c r="AK12" s="877" t="s">
        <v>669</v>
      </c>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v>3</v>
      </c>
      <c r="L13" s="877" t="s">
        <v>522</v>
      </c>
      <c r="M13" s="879"/>
      <c r="N13" s="877" t="s">
        <v>598</v>
      </c>
      <c r="O13" s="879"/>
      <c r="P13" s="877" t="s">
        <v>536</v>
      </c>
      <c r="Q13" s="879"/>
      <c r="R13" s="880" t="s">
        <v>442</v>
      </c>
      <c r="S13" s="881"/>
      <c r="T13" s="882"/>
      <c r="U13" s="877" t="s">
        <v>526</v>
      </c>
      <c r="V13" s="879"/>
      <c r="W13" s="877" t="s">
        <v>587</v>
      </c>
      <c r="X13" s="879"/>
      <c r="Y13" s="233"/>
      <c r="Z13" s="233"/>
      <c r="AA13" s="233"/>
      <c r="AB13" s="233"/>
      <c r="AC13" s="259"/>
      <c r="AD13" s="259"/>
      <c r="AE13" s="259"/>
      <c r="AF13" s="259">
        <v>0.24499999999999997</v>
      </c>
      <c r="AG13" s="232"/>
      <c r="AH13" s="232"/>
      <c r="AI13" s="232"/>
      <c r="AJ13" s="232"/>
      <c r="AK13" s="877"/>
      <c r="AL13" s="878"/>
      <c r="AM13" s="878"/>
      <c r="AN13" s="878"/>
      <c r="AO13" s="879"/>
      <c r="AP13" s="2"/>
      <c r="AQ13" s="47">
        <f t="shared" ref="AQ13:AQ27" si="2">IF(P13="材質劣化",2,IF(P13="漏水",3,1))</f>
        <v>2</v>
      </c>
    </row>
    <row r="14" spans="2:86" ht="12" customHeight="1" x14ac:dyDescent="0.15">
      <c r="B14" s="884"/>
      <c r="C14" s="889"/>
      <c r="D14" s="887"/>
      <c r="E14" s="887"/>
      <c r="F14" s="887"/>
      <c r="G14" s="887"/>
      <c r="H14" s="887"/>
      <c r="I14" s="887"/>
      <c r="J14" s="888"/>
      <c r="K14" s="231">
        <v>4</v>
      </c>
      <c r="L14" s="877" t="s">
        <v>522</v>
      </c>
      <c r="M14" s="879"/>
      <c r="N14" s="877" t="s">
        <v>626</v>
      </c>
      <c r="O14" s="879"/>
      <c r="P14" s="877" t="s">
        <v>470</v>
      </c>
      <c r="Q14" s="879"/>
      <c r="R14" s="880" t="s">
        <v>470</v>
      </c>
      <c r="S14" s="881"/>
      <c r="T14" s="882"/>
      <c r="U14" s="877" t="s">
        <v>589</v>
      </c>
      <c r="V14" s="879"/>
      <c r="W14" s="877" t="s">
        <v>589</v>
      </c>
      <c r="X14" s="879"/>
      <c r="Y14" s="233"/>
      <c r="Z14" s="233"/>
      <c r="AA14" s="233"/>
      <c r="AB14" s="233"/>
      <c r="AC14" s="232"/>
      <c r="AD14" s="232"/>
      <c r="AE14" s="232"/>
      <c r="AF14" s="232"/>
      <c r="AG14" s="259"/>
      <c r="AH14" s="259"/>
      <c r="AI14" s="259">
        <v>4.05</v>
      </c>
      <c r="AJ14" s="259"/>
      <c r="AK14" s="877"/>
      <c r="AL14" s="878"/>
      <c r="AM14" s="878"/>
      <c r="AN14" s="878"/>
      <c r="AO14" s="879"/>
      <c r="AP14" s="2"/>
      <c r="AQ14" s="47">
        <f t="shared" si="2"/>
        <v>3</v>
      </c>
    </row>
    <row r="15" spans="2:86" ht="12" customHeight="1" x14ac:dyDescent="0.15">
      <c r="B15" s="884"/>
      <c r="C15" s="889"/>
      <c r="D15" s="887"/>
      <c r="E15" s="887"/>
      <c r="F15" s="887"/>
      <c r="G15" s="887"/>
      <c r="H15" s="887"/>
      <c r="I15" s="887"/>
      <c r="J15" s="888"/>
      <c r="K15" s="231">
        <v>5</v>
      </c>
      <c r="L15" s="877" t="s">
        <v>522</v>
      </c>
      <c r="M15" s="879"/>
      <c r="N15" s="877" t="s">
        <v>626</v>
      </c>
      <c r="O15" s="879"/>
      <c r="P15" s="877" t="s">
        <v>470</v>
      </c>
      <c r="Q15" s="879"/>
      <c r="R15" s="880" t="s">
        <v>470</v>
      </c>
      <c r="S15" s="881"/>
      <c r="T15" s="882"/>
      <c r="U15" s="877" t="s">
        <v>587</v>
      </c>
      <c r="V15" s="879"/>
      <c r="W15" s="877" t="s">
        <v>587</v>
      </c>
      <c r="X15" s="879"/>
      <c r="Y15" s="233"/>
      <c r="Z15" s="233"/>
      <c r="AA15" s="233"/>
      <c r="AB15" s="233"/>
      <c r="AC15" s="232"/>
      <c r="AD15" s="232"/>
      <c r="AE15" s="232"/>
      <c r="AF15" s="232"/>
      <c r="AG15" s="259"/>
      <c r="AH15" s="259"/>
      <c r="AI15" s="259"/>
      <c r="AJ15" s="259">
        <v>2.75</v>
      </c>
      <c r="AK15" s="877"/>
      <c r="AL15" s="878"/>
      <c r="AM15" s="878"/>
      <c r="AN15" s="878"/>
      <c r="AO15" s="879"/>
      <c r="AP15" s="2"/>
      <c r="AQ15" s="47">
        <f t="shared" si="2"/>
        <v>3</v>
      </c>
    </row>
    <row r="16" spans="2:86" ht="12" customHeight="1" x14ac:dyDescent="0.15">
      <c r="B16" s="884"/>
      <c r="C16" s="889"/>
      <c r="D16" s="887"/>
      <c r="E16" s="887"/>
      <c r="F16" s="887"/>
      <c r="G16" s="887"/>
      <c r="H16" s="887"/>
      <c r="I16" s="887"/>
      <c r="J16" s="888"/>
      <c r="K16" s="231">
        <v>6</v>
      </c>
      <c r="L16" s="877" t="s">
        <v>522</v>
      </c>
      <c r="M16" s="879"/>
      <c r="N16" s="877" t="s">
        <v>626</v>
      </c>
      <c r="O16" s="879"/>
      <c r="P16" s="877" t="s">
        <v>470</v>
      </c>
      <c r="Q16" s="879"/>
      <c r="R16" s="880" t="s">
        <v>470</v>
      </c>
      <c r="S16" s="881"/>
      <c r="T16" s="882"/>
      <c r="U16" s="877" t="s">
        <v>587</v>
      </c>
      <c r="V16" s="879"/>
      <c r="W16" s="877" t="s">
        <v>587</v>
      </c>
      <c r="X16" s="879"/>
      <c r="Y16" s="233"/>
      <c r="Z16" s="233"/>
      <c r="AA16" s="233"/>
      <c r="AB16" s="233"/>
      <c r="AC16" s="232"/>
      <c r="AD16" s="232"/>
      <c r="AE16" s="232"/>
      <c r="AF16" s="232"/>
      <c r="AG16" s="259"/>
      <c r="AH16" s="259"/>
      <c r="AI16" s="259"/>
      <c r="AJ16" s="259">
        <v>1.65</v>
      </c>
      <c r="AK16" s="877"/>
      <c r="AL16" s="878"/>
      <c r="AM16" s="878"/>
      <c r="AN16" s="878"/>
      <c r="AO16" s="879"/>
      <c r="AP16" s="2"/>
      <c r="AQ16" s="47">
        <f t="shared" si="2"/>
        <v>3</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0.38499999999999995</v>
      </c>
      <c r="AG35" s="89">
        <f t="shared" si="7"/>
        <v>0</v>
      </c>
      <c r="AH35" s="89">
        <f t="shared" si="7"/>
        <v>0</v>
      </c>
      <c r="AI35" s="89">
        <f t="shared" si="7"/>
        <v>4.05</v>
      </c>
      <c r="AJ35" s="90">
        <f t="shared" si="7"/>
        <v>8.85</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2</v>
      </c>
      <c r="AG37" s="852">
        <f t="shared" si="8"/>
        <v>0</v>
      </c>
      <c r="AH37" s="852">
        <f t="shared" si="8"/>
        <v>0</v>
      </c>
      <c r="AI37" s="852">
        <f t="shared" si="8"/>
        <v>1</v>
      </c>
      <c r="AJ37" s="852">
        <f t="shared" si="8"/>
        <v>3</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844" priority="2">
      <formula>$AQ11=2</formula>
    </cfRule>
  </conditionalFormatting>
  <conditionalFormatting sqref="Y29:AB29">
    <cfRule type="expression" dxfId="843" priority="11">
      <formula>$AQ28=2</formula>
    </cfRule>
  </conditionalFormatting>
  <conditionalFormatting sqref="Y30:AB31">
    <cfRule type="expression" dxfId="842" priority="9">
      <formula>$AQ28=2</formula>
    </cfRule>
  </conditionalFormatting>
  <conditionalFormatting sqref="Y32:AB32">
    <cfRule type="expression" dxfId="841" priority="7">
      <formula>$AQ29=2</formula>
    </cfRule>
  </conditionalFormatting>
  <conditionalFormatting sqref="Y33:AB33">
    <cfRule type="expression" dxfId="840" priority="5">
      <formula>$AQ29=2</formula>
    </cfRule>
  </conditionalFormatting>
  <conditionalFormatting sqref="Y34:AB34">
    <cfRule type="expression" dxfId="839" priority="3">
      <formula>$AQ29=2</formula>
    </cfRule>
  </conditionalFormatting>
  <conditionalFormatting sqref="Y11:AF28">
    <cfRule type="expression" dxfId="838" priority="1">
      <formula>$AQ11=3</formula>
    </cfRule>
  </conditionalFormatting>
  <conditionalFormatting sqref="Y29:AF29">
    <cfRule type="expression" dxfId="837" priority="12">
      <formula>$AQ28=3</formula>
    </cfRule>
  </conditionalFormatting>
  <conditionalFormatting sqref="Y30:AF31">
    <cfRule type="expression" dxfId="836" priority="10">
      <formula>$AQ28=3</formula>
    </cfRule>
  </conditionalFormatting>
  <conditionalFormatting sqref="Y32:AF32">
    <cfRule type="expression" dxfId="835" priority="8">
      <formula>$AQ29=3</formula>
    </cfRule>
  </conditionalFormatting>
  <conditionalFormatting sqref="Y33:AF33">
    <cfRule type="expression" dxfId="834" priority="6">
      <formula>$AQ29=3</formula>
    </cfRule>
  </conditionalFormatting>
  <conditionalFormatting sqref="Y34:AF34">
    <cfRule type="expression" dxfId="833" priority="4">
      <formula>$AQ29=3</formula>
    </cfRule>
  </conditionalFormatting>
  <conditionalFormatting sqref="AC11:AJ28">
    <cfRule type="expression" dxfId="832" priority="13">
      <formula>$AQ11=1</formula>
    </cfRule>
  </conditionalFormatting>
  <conditionalFormatting sqref="AC29:AJ29">
    <cfRule type="expression" dxfId="831" priority="24">
      <formula>$AQ28=1</formula>
    </cfRule>
  </conditionalFormatting>
  <conditionalFormatting sqref="AC30:AJ31">
    <cfRule type="expression" dxfId="830" priority="22">
      <formula>$AQ28=1</formula>
    </cfRule>
  </conditionalFormatting>
  <conditionalFormatting sqref="AC32:AJ32">
    <cfRule type="expression" dxfId="829" priority="20">
      <formula>$AQ29=1</formula>
    </cfRule>
  </conditionalFormatting>
  <conditionalFormatting sqref="AC33:AJ33">
    <cfRule type="expression" dxfId="828" priority="18">
      <formula>$AQ29=1</formula>
    </cfRule>
  </conditionalFormatting>
  <conditionalFormatting sqref="AC34:AJ34">
    <cfRule type="expression" dxfId="827" priority="16">
      <formula>$AQ29=1</formula>
    </cfRule>
  </conditionalFormatting>
  <conditionalFormatting sqref="AG11:AJ28">
    <cfRule type="expression" dxfId="826" priority="14">
      <formula>$AQ11=2</formula>
    </cfRule>
  </conditionalFormatting>
  <conditionalFormatting sqref="AG29:AJ29">
    <cfRule type="expression" dxfId="825" priority="23">
      <formula>$AQ28=2</formula>
    </cfRule>
  </conditionalFormatting>
  <conditionalFormatting sqref="AG30:AJ31">
    <cfRule type="expression" dxfId="824" priority="21">
      <formula>$AQ28=2</formula>
    </cfRule>
  </conditionalFormatting>
  <conditionalFormatting sqref="AG32:AJ32">
    <cfRule type="expression" dxfId="823" priority="19">
      <formula>$AQ29=2</formula>
    </cfRule>
  </conditionalFormatting>
  <conditionalFormatting sqref="AG33:AJ33">
    <cfRule type="expression" dxfId="822" priority="17">
      <formula>$AQ29=2</formula>
    </cfRule>
  </conditionalFormatting>
  <conditionalFormatting sqref="AG34:AJ34">
    <cfRule type="expression" dxfId="821" priority="15">
      <formula>$AQ29=2</formula>
    </cfRule>
  </conditionalFormatting>
  <dataValidations count="1">
    <dataValidation type="list" allowBlank="1" showInputMessage="1" showErrorMessage="1" sqref="Y11:AB34" xr:uid="{13290D05-54CD-40CE-A1EF-F270F88A96D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4950B839-A67E-4552-8BBC-6DB862E3B097}">
          <x14:formula1>
            <xm:f>'(参考)リスト'!$C$16:$C$47</xm:f>
          </x14:formula1>
          <xm:sqref>N11:O34</xm:sqref>
        </x14:dataValidation>
        <x14:dataValidation type="list" allowBlank="1" showInputMessage="1" showErrorMessage="1" xr:uid="{31F3B480-63B8-4A65-B2FC-E9B50BF51341}">
          <x14:formula1>
            <xm:f>'(参考)リスト'!$G$16:$G$19</xm:f>
          </x14:formula1>
          <xm:sqref>AM35:AO38</xm:sqref>
        </x14:dataValidation>
        <x14:dataValidation type="list" allowBlank="1" showInputMessage="1" showErrorMessage="1" xr:uid="{E7833DFD-FB3C-42A6-A703-41FFD2B3705F}">
          <x14:formula1>
            <xm:f>'(参考)リスト'!$B$16:$B$21</xm:f>
          </x14:formula1>
          <xm:sqref>L11:M34</xm:sqref>
        </x14:dataValidation>
        <x14:dataValidation type="list" allowBlank="1" showInputMessage="1" showErrorMessage="1" xr:uid="{6C66C6C4-5E45-4A3D-8537-7D715C24AC56}">
          <x14:formula1>
            <xm:f>'(参考)リスト'!$E$16:$E$27</xm:f>
          </x14:formula1>
          <xm:sqref>R11:T34</xm:sqref>
        </x14:dataValidation>
        <x14:dataValidation type="list" allowBlank="1" showInputMessage="1" showErrorMessage="1" xr:uid="{59C6536A-8094-4CD9-A530-CC9535B93FB9}">
          <x14:formula1>
            <xm:f>'(参考)リスト'!$D$16:$D$18</xm:f>
          </x14:formula1>
          <xm:sqref>P11:Q34</xm:sqref>
        </x14:dataValidation>
        <x14:dataValidation type="list" allowBlank="1" showInputMessage="1" showErrorMessage="1" xr:uid="{DC70C99E-1ED2-4256-AD3E-C7D1DAEE1BFB}">
          <x14:formula1>
            <xm:f>'(参考)リスト'!$F$16:$F$21</xm:f>
          </x14:formula1>
          <xm:sqref>U11:X34</xm:sqref>
        </x14:dataValidation>
      </x14:dataValidations>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B6E43-E1AB-4109-A033-E6423E93E0E1}">
  <sheetPr codeName="Sheet86">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S008</v>
      </c>
      <c r="AW5" s="36">
        <f>R7</f>
        <v>9</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1</v>
      </c>
      <c r="BJ5" s="45">
        <f t="shared" si="0"/>
        <v>1</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4.45</v>
      </c>
      <c r="BV5" s="45">
        <f>AJ35</f>
        <v>3.65</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635</v>
      </c>
      <c r="O7" s="897"/>
      <c r="P7" s="864" t="s">
        <v>342</v>
      </c>
      <c r="Q7" s="866"/>
      <c r="R7" s="898">
        <v>9</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598</v>
      </c>
      <c r="O11" s="879"/>
      <c r="P11" s="877" t="s">
        <v>536</v>
      </c>
      <c r="Q11" s="879"/>
      <c r="R11" s="795" t="s">
        <v>442</v>
      </c>
      <c r="S11" s="795"/>
      <c r="T11" s="795"/>
      <c r="U11" s="877" t="s">
        <v>537</v>
      </c>
      <c r="V11" s="879"/>
      <c r="W11" s="877" t="s">
        <v>524</v>
      </c>
      <c r="X11" s="879"/>
      <c r="Y11" s="233"/>
      <c r="Z11" s="233"/>
      <c r="AA11" s="233"/>
      <c r="AB11" s="233"/>
      <c r="AC11" s="232"/>
      <c r="AD11" s="232"/>
      <c r="AE11" s="232"/>
      <c r="AF11" s="232"/>
      <c r="AG11" s="232"/>
      <c r="AH11" s="232"/>
      <c r="AI11" s="232"/>
      <c r="AJ11" s="232"/>
      <c r="AK11" s="877" t="s">
        <v>525</v>
      </c>
      <c r="AL11" s="878"/>
      <c r="AM11" s="878"/>
      <c r="AN11" s="878"/>
      <c r="AO11" s="879"/>
      <c r="AP11" s="2"/>
      <c r="AQ11" s="47">
        <f>IF(P11="材質劣化",2,IF(P11="漏水",3,1))</f>
        <v>2</v>
      </c>
      <c r="AS11" s="35" t="str">
        <f>IF(Y11&lt;&gt;"",1,"")</f>
        <v/>
      </c>
    </row>
    <row r="12" spans="2:86" ht="12" customHeight="1" x14ac:dyDescent="0.15">
      <c r="B12" s="884"/>
      <c r="C12" s="889"/>
      <c r="D12" s="887"/>
      <c r="E12" s="887"/>
      <c r="F12" s="887"/>
      <c r="G12" s="887"/>
      <c r="H12" s="887"/>
      <c r="I12" s="887"/>
      <c r="J12" s="888"/>
      <c r="K12" s="231">
        <v>2</v>
      </c>
      <c r="L12" s="877" t="s">
        <v>522</v>
      </c>
      <c r="M12" s="879"/>
      <c r="N12" s="877" t="s">
        <v>598</v>
      </c>
      <c r="O12" s="879"/>
      <c r="P12" s="877" t="s">
        <v>470</v>
      </c>
      <c r="Q12" s="879"/>
      <c r="R12" s="795" t="s">
        <v>470</v>
      </c>
      <c r="S12" s="795"/>
      <c r="T12" s="795"/>
      <c r="U12" s="877" t="s">
        <v>589</v>
      </c>
      <c r="V12" s="879"/>
      <c r="W12" s="877" t="s">
        <v>589</v>
      </c>
      <c r="X12" s="879"/>
      <c r="Y12" s="233"/>
      <c r="Z12" s="233"/>
      <c r="AA12" s="233"/>
      <c r="AB12" s="233"/>
      <c r="AC12" s="232"/>
      <c r="AD12" s="232"/>
      <c r="AE12" s="232"/>
      <c r="AF12" s="232"/>
      <c r="AG12" s="259"/>
      <c r="AH12" s="259"/>
      <c r="AI12" s="259">
        <v>4.45</v>
      </c>
      <c r="AJ12" s="259"/>
      <c r="AK12" s="877" t="s">
        <v>670</v>
      </c>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v>3</v>
      </c>
      <c r="L13" s="877" t="s">
        <v>522</v>
      </c>
      <c r="M13" s="879"/>
      <c r="N13" s="877" t="s">
        <v>626</v>
      </c>
      <c r="O13" s="879"/>
      <c r="P13" s="877" t="s">
        <v>470</v>
      </c>
      <c r="Q13" s="879"/>
      <c r="R13" s="880" t="s">
        <v>470</v>
      </c>
      <c r="S13" s="881"/>
      <c r="T13" s="882"/>
      <c r="U13" s="877" t="s">
        <v>587</v>
      </c>
      <c r="V13" s="879"/>
      <c r="W13" s="877" t="s">
        <v>587</v>
      </c>
      <c r="X13" s="879"/>
      <c r="Y13" s="233"/>
      <c r="Z13" s="233"/>
      <c r="AA13" s="233"/>
      <c r="AB13" s="233"/>
      <c r="AC13" s="232"/>
      <c r="AD13" s="232"/>
      <c r="AE13" s="232"/>
      <c r="AF13" s="232"/>
      <c r="AG13" s="259"/>
      <c r="AH13" s="259"/>
      <c r="AI13" s="259"/>
      <c r="AJ13" s="259">
        <v>3.65</v>
      </c>
      <c r="AK13" s="877"/>
      <c r="AL13" s="878"/>
      <c r="AM13" s="878"/>
      <c r="AN13" s="878"/>
      <c r="AO13" s="879"/>
      <c r="AP13" s="2"/>
      <c r="AQ13" s="47">
        <f t="shared" ref="AQ13:AQ27" si="2">IF(P13="材質劣化",2,IF(P13="漏水",3,1))</f>
        <v>3</v>
      </c>
    </row>
    <row r="14" spans="2:86" ht="12" customHeight="1" x14ac:dyDescent="0.15">
      <c r="B14" s="884"/>
      <c r="C14" s="889"/>
      <c r="D14" s="887"/>
      <c r="E14" s="887"/>
      <c r="F14" s="887"/>
      <c r="G14" s="887"/>
      <c r="H14" s="887"/>
      <c r="I14" s="887"/>
      <c r="J14" s="888"/>
      <c r="K14" s="231">
        <v>4</v>
      </c>
      <c r="L14" s="877" t="s">
        <v>522</v>
      </c>
      <c r="M14" s="879"/>
      <c r="N14" s="877" t="s">
        <v>596</v>
      </c>
      <c r="O14" s="879"/>
      <c r="P14" s="877" t="s">
        <v>536</v>
      </c>
      <c r="Q14" s="879"/>
      <c r="R14" s="880" t="s">
        <v>442</v>
      </c>
      <c r="S14" s="881"/>
      <c r="T14" s="882"/>
      <c r="U14" s="877" t="s">
        <v>537</v>
      </c>
      <c r="V14" s="879"/>
      <c r="W14" s="877" t="s">
        <v>524</v>
      </c>
      <c r="X14" s="879"/>
      <c r="Y14" s="233"/>
      <c r="Z14" s="233"/>
      <c r="AA14" s="233"/>
      <c r="AB14" s="233"/>
      <c r="AC14" s="232"/>
      <c r="AD14" s="232"/>
      <c r="AE14" s="232"/>
      <c r="AF14" s="232"/>
      <c r="AG14" s="232"/>
      <c r="AH14" s="232"/>
      <c r="AI14" s="232"/>
      <c r="AJ14" s="232"/>
      <c r="AK14" s="877" t="s">
        <v>525</v>
      </c>
      <c r="AL14" s="878"/>
      <c r="AM14" s="878"/>
      <c r="AN14" s="878"/>
      <c r="AO14" s="879"/>
      <c r="AP14" s="2"/>
      <c r="AQ14" s="47">
        <f t="shared" si="2"/>
        <v>2</v>
      </c>
    </row>
    <row r="15" spans="2:86" ht="12" customHeight="1" x14ac:dyDescent="0.15">
      <c r="B15" s="884"/>
      <c r="C15" s="889"/>
      <c r="D15" s="887"/>
      <c r="E15" s="887"/>
      <c r="F15" s="887"/>
      <c r="G15" s="887"/>
      <c r="H15" s="887"/>
      <c r="I15" s="887"/>
      <c r="J15" s="888"/>
      <c r="K15" s="231"/>
      <c r="L15" s="877"/>
      <c r="M15" s="879"/>
      <c r="N15" s="877"/>
      <c r="O15" s="879"/>
      <c r="P15" s="877"/>
      <c r="Q15" s="879"/>
      <c r="R15" s="880"/>
      <c r="S15" s="881"/>
      <c r="T15" s="882"/>
      <c r="U15" s="877"/>
      <c r="V15" s="879"/>
      <c r="W15" s="877"/>
      <c r="X15" s="879"/>
      <c r="Y15" s="233"/>
      <c r="Z15" s="233"/>
      <c r="AA15" s="233"/>
      <c r="AB15" s="233"/>
      <c r="AC15" s="232"/>
      <c r="AD15" s="232"/>
      <c r="AE15" s="232"/>
      <c r="AF15" s="232"/>
      <c r="AG15" s="232"/>
      <c r="AH15" s="232"/>
      <c r="AI15" s="232"/>
      <c r="AJ15" s="232"/>
      <c r="AK15" s="877"/>
      <c r="AL15" s="878"/>
      <c r="AM15" s="878"/>
      <c r="AN15" s="878"/>
      <c r="AO15" s="879"/>
      <c r="AP15" s="2"/>
      <c r="AQ15" s="47">
        <f t="shared" si="2"/>
        <v>1</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v>
      </c>
      <c r="AG35" s="89">
        <f t="shared" si="7"/>
        <v>0</v>
      </c>
      <c r="AH35" s="89">
        <f t="shared" si="7"/>
        <v>0</v>
      </c>
      <c r="AI35" s="89">
        <f t="shared" si="7"/>
        <v>4.45</v>
      </c>
      <c r="AJ35" s="90">
        <f t="shared" si="7"/>
        <v>3.65</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0</v>
      </c>
      <c r="AG37" s="852">
        <f t="shared" si="8"/>
        <v>0</v>
      </c>
      <c r="AH37" s="852">
        <f t="shared" si="8"/>
        <v>0</v>
      </c>
      <c r="AI37" s="852">
        <f t="shared" si="8"/>
        <v>1</v>
      </c>
      <c r="AJ37" s="852">
        <f t="shared" si="8"/>
        <v>1</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820" priority="2">
      <formula>$AQ11=2</formula>
    </cfRule>
  </conditionalFormatting>
  <conditionalFormatting sqref="Y29:AB29">
    <cfRule type="expression" dxfId="819" priority="11">
      <formula>$AQ28=2</formula>
    </cfRule>
  </conditionalFormatting>
  <conditionalFormatting sqref="Y30:AB31">
    <cfRule type="expression" dxfId="818" priority="9">
      <formula>$AQ28=2</formula>
    </cfRule>
  </conditionalFormatting>
  <conditionalFormatting sqref="Y32:AB32">
    <cfRule type="expression" dxfId="817" priority="7">
      <formula>$AQ29=2</formula>
    </cfRule>
  </conditionalFormatting>
  <conditionalFormatting sqref="Y33:AB33">
    <cfRule type="expression" dxfId="816" priority="5">
      <formula>$AQ29=2</formula>
    </cfRule>
  </conditionalFormatting>
  <conditionalFormatting sqref="Y34:AB34">
    <cfRule type="expression" dxfId="815" priority="3">
      <formula>$AQ29=2</formula>
    </cfRule>
  </conditionalFormatting>
  <conditionalFormatting sqref="Y11:AF28">
    <cfRule type="expression" dxfId="814" priority="1">
      <formula>$AQ11=3</formula>
    </cfRule>
  </conditionalFormatting>
  <conditionalFormatting sqref="Y29:AF29">
    <cfRule type="expression" dxfId="813" priority="12">
      <formula>$AQ28=3</formula>
    </cfRule>
  </conditionalFormatting>
  <conditionalFormatting sqref="Y30:AF31">
    <cfRule type="expression" dxfId="812" priority="10">
      <formula>$AQ28=3</formula>
    </cfRule>
  </conditionalFormatting>
  <conditionalFormatting sqref="Y32:AF32">
    <cfRule type="expression" dxfId="811" priority="8">
      <formula>$AQ29=3</formula>
    </cfRule>
  </conditionalFormatting>
  <conditionalFormatting sqref="Y33:AF33">
    <cfRule type="expression" dxfId="810" priority="6">
      <formula>$AQ29=3</formula>
    </cfRule>
  </conditionalFormatting>
  <conditionalFormatting sqref="Y34:AF34">
    <cfRule type="expression" dxfId="809" priority="4">
      <formula>$AQ29=3</formula>
    </cfRule>
  </conditionalFormatting>
  <conditionalFormatting sqref="AC11:AJ28">
    <cfRule type="expression" dxfId="808" priority="13">
      <formula>$AQ11=1</formula>
    </cfRule>
  </conditionalFormatting>
  <conditionalFormatting sqref="AC29:AJ29">
    <cfRule type="expression" dxfId="807" priority="24">
      <formula>$AQ28=1</formula>
    </cfRule>
  </conditionalFormatting>
  <conditionalFormatting sqref="AC30:AJ31">
    <cfRule type="expression" dxfId="806" priority="22">
      <formula>$AQ28=1</formula>
    </cfRule>
  </conditionalFormatting>
  <conditionalFormatting sqref="AC32:AJ32">
    <cfRule type="expression" dxfId="805" priority="20">
      <formula>$AQ29=1</formula>
    </cfRule>
  </conditionalFormatting>
  <conditionalFormatting sqref="AC33:AJ33">
    <cfRule type="expression" dxfId="804" priority="18">
      <formula>$AQ29=1</formula>
    </cfRule>
  </conditionalFormatting>
  <conditionalFormatting sqref="AC34:AJ34">
    <cfRule type="expression" dxfId="803" priority="16">
      <formula>$AQ29=1</formula>
    </cfRule>
  </conditionalFormatting>
  <conditionalFormatting sqref="AG11:AJ28">
    <cfRule type="expression" dxfId="802" priority="14">
      <formula>$AQ11=2</formula>
    </cfRule>
  </conditionalFormatting>
  <conditionalFormatting sqref="AG29:AJ29">
    <cfRule type="expression" dxfId="801" priority="23">
      <formula>$AQ28=2</formula>
    </cfRule>
  </conditionalFormatting>
  <conditionalFormatting sqref="AG30:AJ31">
    <cfRule type="expression" dxfId="800" priority="21">
      <formula>$AQ28=2</formula>
    </cfRule>
  </conditionalFormatting>
  <conditionalFormatting sqref="AG32:AJ32">
    <cfRule type="expression" dxfId="799" priority="19">
      <formula>$AQ29=2</formula>
    </cfRule>
  </conditionalFormatting>
  <conditionalFormatting sqref="AG33:AJ33">
    <cfRule type="expression" dxfId="798" priority="17">
      <formula>$AQ29=2</formula>
    </cfRule>
  </conditionalFormatting>
  <conditionalFormatting sqref="AG34:AJ34">
    <cfRule type="expression" dxfId="797" priority="15">
      <formula>$AQ29=2</formula>
    </cfRule>
  </conditionalFormatting>
  <dataValidations count="1">
    <dataValidation type="list" allowBlank="1" showInputMessage="1" showErrorMessage="1" sqref="Y11:AB34" xr:uid="{A667E79E-9147-40DF-8F8E-2E1BC3F6A0E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1076B564-CC4E-49AE-A890-9695B82C5535}">
          <x14:formula1>
            <xm:f>'(参考)リスト'!$F$16:$F$21</xm:f>
          </x14:formula1>
          <xm:sqref>U11:X34</xm:sqref>
        </x14:dataValidation>
        <x14:dataValidation type="list" allowBlank="1" showInputMessage="1" showErrorMessage="1" xr:uid="{B957B210-01CD-4985-81C6-B7495232A407}">
          <x14:formula1>
            <xm:f>'(参考)リスト'!$D$16:$D$18</xm:f>
          </x14:formula1>
          <xm:sqref>P11:Q34</xm:sqref>
        </x14:dataValidation>
        <x14:dataValidation type="list" allowBlank="1" showInputMessage="1" showErrorMessage="1" xr:uid="{CA1BBE9D-9355-4D64-9BD3-92E7583A911B}">
          <x14:formula1>
            <xm:f>'(参考)リスト'!$E$16:$E$27</xm:f>
          </x14:formula1>
          <xm:sqref>R11:T34</xm:sqref>
        </x14:dataValidation>
        <x14:dataValidation type="list" allowBlank="1" showInputMessage="1" showErrorMessage="1" xr:uid="{E2BB108F-50EF-456B-A1A1-C762A7F4B57F}">
          <x14:formula1>
            <xm:f>'(参考)リスト'!$B$16:$B$21</xm:f>
          </x14:formula1>
          <xm:sqref>L11:M34</xm:sqref>
        </x14:dataValidation>
        <x14:dataValidation type="list" allowBlank="1" showInputMessage="1" showErrorMessage="1" xr:uid="{81F77402-C7E7-4D10-9C03-223D4C133822}">
          <x14:formula1>
            <xm:f>'(参考)リスト'!$G$16:$G$19</xm:f>
          </x14:formula1>
          <xm:sqref>AM35:AO38</xm:sqref>
        </x14:dataValidation>
        <x14:dataValidation type="list" allowBlank="1" showInputMessage="1" showErrorMessage="1" xr:uid="{91C9E948-1180-45E1-852A-37A95625DFE6}">
          <x14:formula1>
            <xm:f>'(参考)リスト'!$C$16:$C$47</xm:f>
          </x14:formula1>
          <xm:sqref>N11:O34</xm:sqref>
        </x14:dataValidation>
      </x14:dataValidations>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DC60D-A3C1-4BCA-807D-7BB5EA580C37}">
  <sheetPr codeName="Sheet87">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S009</v>
      </c>
      <c r="AW5" s="36">
        <f>R7</f>
        <v>9</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3</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11.1</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636</v>
      </c>
      <c r="O7" s="897"/>
      <c r="P7" s="864" t="s">
        <v>342</v>
      </c>
      <c r="Q7" s="866"/>
      <c r="R7" s="898">
        <v>9</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595</v>
      </c>
      <c r="O11" s="879"/>
      <c r="P11" s="877" t="s">
        <v>470</v>
      </c>
      <c r="Q11" s="879"/>
      <c r="R11" s="795" t="s">
        <v>470</v>
      </c>
      <c r="S11" s="795"/>
      <c r="T11" s="795"/>
      <c r="U11" s="877" t="s">
        <v>587</v>
      </c>
      <c r="V11" s="879"/>
      <c r="W11" s="877" t="s">
        <v>587</v>
      </c>
      <c r="X11" s="879"/>
      <c r="Y11" s="233"/>
      <c r="Z11" s="233"/>
      <c r="AA11" s="233"/>
      <c r="AB11" s="233"/>
      <c r="AC11" s="232"/>
      <c r="AD11" s="232"/>
      <c r="AE11" s="232"/>
      <c r="AF11" s="232"/>
      <c r="AG11" s="259"/>
      <c r="AH11" s="259"/>
      <c r="AI11" s="259"/>
      <c r="AJ11" s="259">
        <v>3</v>
      </c>
      <c r="AK11" s="877" t="s">
        <v>669</v>
      </c>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522</v>
      </c>
      <c r="M12" s="879"/>
      <c r="N12" s="877" t="s">
        <v>597</v>
      </c>
      <c r="O12" s="879"/>
      <c r="P12" s="877" t="s">
        <v>470</v>
      </c>
      <c r="Q12" s="879"/>
      <c r="R12" s="795" t="s">
        <v>470</v>
      </c>
      <c r="S12" s="795"/>
      <c r="T12" s="795"/>
      <c r="U12" s="877" t="s">
        <v>589</v>
      </c>
      <c r="V12" s="879"/>
      <c r="W12" s="877" t="s">
        <v>587</v>
      </c>
      <c r="X12" s="879"/>
      <c r="Y12" s="233"/>
      <c r="Z12" s="233"/>
      <c r="AA12" s="233"/>
      <c r="AB12" s="233"/>
      <c r="AC12" s="232"/>
      <c r="AD12" s="232"/>
      <c r="AE12" s="232"/>
      <c r="AF12" s="232"/>
      <c r="AG12" s="259"/>
      <c r="AH12" s="259"/>
      <c r="AI12" s="259"/>
      <c r="AJ12" s="259">
        <v>3.85</v>
      </c>
      <c r="AK12" s="877"/>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v>3</v>
      </c>
      <c r="L13" s="877" t="s">
        <v>522</v>
      </c>
      <c r="M13" s="879"/>
      <c r="N13" s="877" t="s">
        <v>598</v>
      </c>
      <c r="O13" s="879"/>
      <c r="P13" s="877" t="s">
        <v>470</v>
      </c>
      <c r="Q13" s="879"/>
      <c r="R13" s="880" t="s">
        <v>470</v>
      </c>
      <c r="S13" s="881"/>
      <c r="T13" s="882"/>
      <c r="U13" s="877" t="s">
        <v>587</v>
      </c>
      <c r="V13" s="879"/>
      <c r="W13" s="877" t="s">
        <v>587</v>
      </c>
      <c r="X13" s="879"/>
      <c r="Y13" s="233"/>
      <c r="Z13" s="233"/>
      <c r="AA13" s="233"/>
      <c r="AB13" s="233"/>
      <c r="AC13" s="232"/>
      <c r="AD13" s="232"/>
      <c r="AE13" s="232"/>
      <c r="AF13" s="232"/>
      <c r="AG13" s="259"/>
      <c r="AH13" s="259"/>
      <c r="AI13" s="259"/>
      <c r="AJ13" s="259">
        <v>4.25</v>
      </c>
      <c r="AK13" s="877"/>
      <c r="AL13" s="878"/>
      <c r="AM13" s="878"/>
      <c r="AN13" s="878"/>
      <c r="AO13" s="879"/>
      <c r="AP13" s="2"/>
      <c r="AQ13" s="47">
        <f t="shared" ref="AQ13:AQ27" si="2">IF(P13="材質劣化",2,IF(P13="漏水",3,1))</f>
        <v>3</v>
      </c>
    </row>
    <row r="14" spans="2:86" ht="12" customHeight="1" x14ac:dyDescent="0.15">
      <c r="B14" s="884"/>
      <c r="C14" s="889"/>
      <c r="D14" s="887"/>
      <c r="E14" s="887"/>
      <c r="F14" s="887"/>
      <c r="G14" s="887"/>
      <c r="H14" s="887"/>
      <c r="I14" s="887"/>
      <c r="J14" s="888"/>
      <c r="K14" s="231"/>
      <c r="L14" s="877"/>
      <c r="M14" s="879"/>
      <c r="N14" s="877"/>
      <c r="O14" s="879"/>
      <c r="P14" s="877"/>
      <c r="Q14" s="879"/>
      <c r="R14" s="880"/>
      <c r="S14" s="881"/>
      <c r="T14" s="882"/>
      <c r="U14" s="877"/>
      <c r="V14" s="879"/>
      <c r="W14" s="877"/>
      <c r="X14" s="879"/>
      <c r="Y14" s="233"/>
      <c r="Z14" s="233"/>
      <c r="AA14" s="233"/>
      <c r="AB14" s="233"/>
      <c r="AC14" s="232"/>
      <c r="AD14" s="232"/>
      <c r="AE14" s="232"/>
      <c r="AF14" s="232"/>
      <c r="AG14" s="232"/>
      <c r="AH14" s="232"/>
      <c r="AI14" s="232"/>
      <c r="AJ14" s="232"/>
      <c r="AK14" s="877"/>
      <c r="AL14" s="878"/>
      <c r="AM14" s="878"/>
      <c r="AN14" s="878"/>
      <c r="AO14" s="879"/>
      <c r="AP14" s="2"/>
      <c r="AQ14" s="47">
        <f t="shared" si="2"/>
        <v>1</v>
      </c>
    </row>
    <row r="15" spans="2:86" ht="12" customHeight="1" x14ac:dyDescent="0.15">
      <c r="B15" s="884"/>
      <c r="C15" s="889"/>
      <c r="D15" s="887"/>
      <c r="E15" s="887"/>
      <c r="F15" s="887"/>
      <c r="G15" s="887"/>
      <c r="H15" s="887"/>
      <c r="I15" s="887"/>
      <c r="J15" s="888"/>
      <c r="K15" s="231"/>
      <c r="L15" s="877"/>
      <c r="M15" s="879"/>
      <c r="N15" s="877"/>
      <c r="O15" s="879"/>
      <c r="P15" s="877"/>
      <c r="Q15" s="879"/>
      <c r="R15" s="880"/>
      <c r="S15" s="881"/>
      <c r="T15" s="882"/>
      <c r="U15" s="877"/>
      <c r="V15" s="879"/>
      <c r="W15" s="877"/>
      <c r="X15" s="879"/>
      <c r="Y15" s="233"/>
      <c r="Z15" s="233"/>
      <c r="AA15" s="233"/>
      <c r="AB15" s="233"/>
      <c r="AC15" s="232"/>
      <c r="AD15" s="232"/>
      <c r="AE15" s="232"/>
      <c r="AF15" s="232"/>
      <c r="AG15" s="232"/>
      <c r="AH15" s="232"/>
      <c r="AI15" s="232"/>
      <c r="AJ15" s="232"/>
      <c r="AK15" s="877"/>
      <c r="AL15" s="878"/>
      <c r="AM15" s="878"/>
      <c r="AN15" s="878"/>
      <c r="AO15" s="879"/>
      <c r="AP15" s="2"/>
      <c r="AQ15" s="47">
        <f t="shared" si="2"/>
        <v>1</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v>
      </c>
      <c r="AG35" s="89">
        <f t="shared" si="7"/>
        <v>0</v>
      </c>
      <c r="AH35" s="89">
        <f t="shared" si="7"/>
        <v>0</v>
      </c>
      <c r="AI35" s="89">
        <f t="shared" si="7"/>
        <v>0</v>
      </c>
      <c r="AJ35" s="90">
        <f t="shared" si="7"/>
        <v>11.1</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0</v>
      </c>
      <c r="AG37" s="852">
        <f t="shared" si="8"/>
        <v>0</v>
      </c>
      <c r="AH37" s="852">
        <f t="shared" si="8"/>
        <v>0</v>
      </c>
      <c r="AI37" s="852">
        <f t="shared" si="8"/>
        <v>0</v>
      </c>
      <c r="AJ37" s="852">
        <f t="shared" si="8"/>
        <v>3</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796" priority="2">
      <formula>$AQ11=2</formula>
    </cfRule>
  </conditionalFormatting>
  <conditionalFormatting sqref="Y29:AB29">
    <cfRule type="expression" dxfId="795" priority="11">
      <formula>$AQ28=2</formula>
    </cfRule>
  </conditionalFormatting>
  <conditionalFormatting sqref="Y30:AB31">
    <cfRule type="expression" dxfId="794" priority="9">
      <formula>$AQ28=2</formula>
    </cfRule>
  </conditionalFormatting>
  <conditionalFormatting sqref="Y32:AB32">
    <cfRule type="expression" dxfId="793" priority="7">
      <formula>$AQ29=2</formula>
    </cfRule>
  </conditionalFormatting>
  <conditionalFormatting sqref="Y33:AB33">
    <cfRule type="expression" dxfId="792" priority="5">
      <formula>$AQ29=2</formula>
    </cfRule>
  </conditionalFormatting>
  <conditionalFormatting sqref="Y34:AB34">
    <cfRule type="expression" dxfId="791" priority="3">
      <formula>$AQ29=2</formula>
    </cfRule>
  </conditionalFormatting>
  <conditionalFormatting sqref="Y11:AF28">
    <cfRule type="expression" dxfId="790" priority="1">
      <formula>$AQ11=3</formula>
    </cfRule>
  </conditionalFormatting>
  <conditionalFormatting sqref="Y29:AF29">
    <cfRule type="expression" dxfId="789" priority="12">
      <formula>$AQ28=3</formula>
    </cfRule>
  </conditionalFormatting>
  <conditionalFormatting sqref="Y30:AF31">
    <cfRule type="expression" dxfId="788" priority="10">
      <formula>$AQ28=3</formula>
    </cfRule>
  </conditionalFormatting>
  <conditionalFormatting sqref="Y32:AF32">
    <cfRule type="expression" dxfId="787" priority="8">
      <formula>$AQ29=3</formula>
    </cfRule>
  </conditionalFormatting>
  <conditionalFormatting sqref="Y33:AF33">
    <cfRule type="expression" dxfId="786" priority="6">
      <formula>$AQ29=3</formula>
    </cfRule>
  </conditionalFormatting>
  <conditionalFormatting sqref="Y34:AF34">
    <cfRule type="expression" dxfId="785" priority="4">
      <formula>$AQ29=3</formula>
    </cfRule>
  </conditionalFormatting>
  <conditionalFormatting sqref="AC11:AJ28">
    <cfRule type="expression" dxfId="784" priority="13">
      <formula>$AQ11=1</formula>
    </cfRule>
  </conditionalFormatting>
  <conditionalFormatting sqref="AC29:AJ29">
    <cfRule type="expression" dxfId="783" priority="24">
      <formula>$AQ28=1</formula>
    </cfRule>
  </conditionalFormatting>
  <conditionalFormatting sqref="AC30:AJ31">
    <cfRule type="expression" dxfId="782" priority="22">
      <formula>$AQ28=1</formula>
    </cfRule>
  </conditionalFormatting>
  <conditionalFormatting sqref="AC32:AJ32">
    <cfRule type="expression" dxfId="781" priority="20">
      <formula>$AQ29=1</formula>
    </cfRule>
  </conditionalFormatting>
  <conditionalFormatting sqref="AC33:AJ33">
    <cfRule type="expression" dxfId="780" priority="18">
      <formula>$AQ29=1</formula>
    </cfRule>
  </conditionalFormatting>
  <conditionalFormatting sqref="AC34:AJ34">
    <cfRule type="expression" dxfId="779" priority="16">
      <formula>$AQ29=1</formula>
    </cfRule>
  </conditionalFormatting>
  <conditionalFormatting sqref="AG11:AJ28">
    <cfRule type="expression" dxfId="778" priority="14">
      <formula>$AQ11=2</formula>
    </cfRule>
  </conditionalFormatting>
  <conditionalFormatting sqref="AG29:AJ29">
    <cfRule type="expression" dxfId="777" priority="23">
      <formula>$AQ28=2</formula>
    </cfRule>
  </conditionalFormatting>
  <conditionalFormatting sqref="AG30:AJ31">
    <cfRule type="expression" dxfId="776" priority="21">
      <formula>$AQ28=2</formula>
    </cfRule>
  </conditionalFormatting>
  <conditionalFormatting sqref="AG32:AJ32">
    <cfRule type="expression" dxfId="775" priority="19">
      <formula>$AQ29=2</formula>
    </cfRule>
  </conditionalFormatting>
  <conditionalFormatting sqref="AG33:AJ33">
    <cfRule type="expression" dxfId="774" priority="17">
      <formula>$AQ29=2</formula>
    </cfRule>
  </conditionalFormatting>
  <conditionalFormatting sqref="AG34:AJ34">
    <cfRule type="expression" dxfId="773" priority="15">
      <formula>$AQ29=2</formula>
    </cfRule>
  </conditionalFormatting>
  <dataValidations count="1">
    <dataValidation type="list" allowBlank="1" showInputMessage="1" showErrorMessage="1" sqref="Y11:AB34" xr:uid="{44FFDA7F-C514-49ED-B271-F1FE0DEDF6E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BAE74AE0-8849-4FB2-AACF-D4D2CCC6E864}">
          <x14:formula1>
            <xm:f>'(参考)リスト'!$C$16:$C$47</xm:f>
          </x14:formula1>
          <xm:sqref>N11:O34</xm:sqref>
        </x14:dataValidation>
        <x14:dataValidation type="list" allowBlank="1" showInputMessage="1" showErrorMessage="1" xr:uid="{B95D76E4-3A4C-47DF-BAA6-10DF54E332E4}">
          <x14:formula1>
            <xm:f>'(参考)リスト'!$G$16:$G$19</xm:f>
          </x14:formula1>
          <xm:sqref>AM35:AO38</xm:sqref>
        </x14:dataValidation>
        <x14:dataValidation type="list" allowBlank="1" showInputMessage="1" showErrorMessage="1" xr:uid="{BEDCFEA7-D451-4D5D-9B0B-CD0FA38BE018}">
          <x14:formula1>
            <xm:f>'(参考)リスト'!$B$16:$B$21</xm:f>
          </x14:formula1>
          <xm:sqref>L11:M34</xm:sqref>
        </x14:dataValidation>
        <x14:dataValidation type="list" allowBlank="1" showInputMessage="1" showErrorMessage="1" xr:uid="{2D17E427-FA06-486A-857F-9D17476834CD}">
          <x14:formula1>
            <xm:f>'(参考)リスト'!$E$16:$E$27</xm:f>
          </x14:formula1>
          <xm:sqref>R11:T34</xm:sqref>
        </x14:dataValidation>
        <x14:dataValidation type="list" allowBlank="1" showInputMessage="1" showErrorMessage="1" xr:uid="{97AB009A-033D-4819-9AC6-6A598E748C2E}">
          <x14:formula1>
            <xm:f>'(参考)リスト'!$D$16:$D$18</xm:f>
          </x14:formula1>
          <xm:sqref>P11:Q34</xm:sqref>
        </x14:dataValidation>
        <x14:dataValidation type="list" allowBlank="1" showInputMessage="1" showErrorMessage="1" xr:uid="{ECEB5219-DD8F-41B8-8A4E-82E3E4FBB533}">
          <x14:formula1>
            <xm:f>'(参考)リスト'!$F$16:$F$21</xm:f>
          </x14:formula1>
          <xm:sqref>U11:X34</xm:sqref>
        </x14:dataValidation>
      </x14:dataValidations>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18664-B495-4EA4-9D05-709941409C6E}">
  <sheetPr codeName="Sheet88">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S010</v>
      </c>
      <c r="AW5" s="36">
        <f>R7</f>
        <v>8.9</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3</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9.17</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637</v>
      </c>
      <c r="O7" s="897"/>
      <c r="P7" s="864" t="s">
        <v>342</v>
      </c>
      <c r="Q7" s="866"/>
      <c r="R7" s="898">
        <v>8.9</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597</v>
      </c>
      <c r="O11" s="879"/>
      <c r="P11" s="877" t="s">
        <v>470</v>
      </c>
      <c r="Q11" s="879"/>
      <c r="R11" s="795" t="s">
        <v>470</v>
      </c>
      <c r="S11" s="795"/>
      <c r="T11" s="795"/>
      <c r="U11" s="877" t="s">
        <v>587</v>
      </c>
      <c r="V11" s="879"/>
      <c r="W11" s="877" t="s">
        <v>587</v>
      </c>
      <c r="X11" s="879"/>
      <c r="Y11" s="233"/>
      <c r="Z11" s="233"/>
      <c r="AA11" s="233"/>
      <c r="AB11" s="233"/>
      <c r="AC11" s="232"/>
      <c r="AD11" s="232"/>
      <c r="AE11" s="232"/>
      <c r="AF11" s="232"/>
      <c r="AG11" s="259"/>
      <c r="AH11" s="259"/>
      <c r="AI11" s="259"/>
      <c r="AJ11" s="259">
        <v>1.85</v>
      </c>
      <c r="AK11" s="877"/>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522</v>
      </c>
      <c r="M12" s="879"/>
      <c r="N12" s="877" t="s">
        <v>597</v>
      </c>
      <c r="O12" s="879"/>
      <c r="P12" s="877" t="s">
        <v>470</v>
      </c>
      <c r="Q12" s="879"/>
      <c r="R12" s="795" t="s">
        <v>470</v>
      </c>
      <c r="S12" s="795"/>
      <c r="T12" s="795"/>
      <c r="U12" s="877" t="s">
        <v>587</v>
      </c>
      <c r="V12" s="879"/>
      <c r="W12" s="877" t="s">
        <v>587</v>
      </c>
      <c r="X12" s="879"/>
      <c r="Y12" s="233"/>
      <c r="Z12" s="233"/>
      <c r="AA12" s="233"/>
      <c r="AB12" s="233"/>
      <c r="AC12" s="232"/>
      <c r="AD12" s="232"/>
      <c r="AE12" s="232"/>
      <c r="AF12" s="232"/>
      <c r="AG12" s="259"/>
      <c r="AH12" s="259"/>
      <c r="AI12" s="259"/>
      <c r="AJ12" s="259">
        <v>3.2199999999999998</v>
      </c>
      <c r="AK12" s="877"/>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v>3</v>
      </c>
      <c r="L13" s="877" t="s">
        <v>522</v>
      </c>
      <c r="M13" s="879"/>
      <c r="N13" s="877" t="s">
        <v>597</v>
      </c>
      <c r="O13" s="879"/>
      <c r="P13" s="877" t="s">
        <v>470</v>
      </c>
      <c r="Q13" s="879"/>
      <c r="R13" s="880" t="s">
        <v>470</v>
      </c>
      <c r="S13" s="881"/>
      <c r="T13" s="882"/>
      <c r="U13" s="877" t="s">
        <v>587</v>
      </c>
      <c r="V13" s="879"/>
      <c r="W13" s="877" t="s">
        <v>587</v>
      </c>
      <c r="X13" s="879"/>
      <c r="Y13" s="233"/>
      <c r="Z13" s="233"/>
      <c r="AA13" s="233"/>
      <c r="AB13" s="233"/>
      <c r="AC13" s="232"/>
      <c r="AD13" s="232"/>
      <c r="AE13" s="232"/>
      <c r="AF13" s="232"/>
      <c r="AG13" s="259"/>
      <c r="AH13" s="259"/>
      <c r="AI13" s="259"/>
      <c r="AJ13" s="259">
        <v>4.0999999999999996</v>
      </c>
      <c r="AK13" s="877" t="s">
        <v>669</v>
      </c>
      <c r="AL13" s="878"/>
      <c r="AM13" s="878"/>
      <c r="AN13" s="878"/>
      <c r="AO13" s="879"/>
      <c r="AP13" s="2"/>
      <c r="AQ13" s="47">
        <f t="shared" ref="AQ13:AQ27" si="2">IF(P13="材質劣化",2,IF(P13="漏水",3,1))</f>
        <v>3</v>
      </c>
    </row>
    <row r="14" spans="2:86" ht="12" customHeight="1" x14ac:dyDescent="0.15">
      <c r="B14" s="884"/>
      <c r="C14" s="889"/>
      <c r="D14" s="887"/>
      <c r="E14" s="887"/>
      <c r="F14" s="887"/>
      <c r="G14" s="887"/>
      <c r="H14" s="887"/>
      <c r="I14" s="887"/>
      <c r="J14" s="888"/>
      <c r="K14" s="231"/>
      <c r="L14" s="877"/>
      <c r="M14" s="879"/>
      <c r="N14" s="877"/>
      <c r="O14" s="879"/>
      <c r="P14" s="877"/>
      <c r="Q14" s="879"/>
      <c r="R14" s="880"/>
      <c r="S14" s="881"/>
      <c r="T14" s="882"/>
      <c r="U14" s="877"/>
      <c r="V14" s="879"/>
      <c r="W14" s="877"/>
      <c r="X14" s="879"/>
      <c r="Y14" s="233"/>
      <c r="Z14" s="233"/>
      <c r="AA14" s="233"/>
      <c r="AB14" s="233"/>
      <c r="AC14" s="232"/>
      <c r="AD14" s="232"/>
      <c r="AE14" s="232"/>
      <c r="AF14" s="232"/>
      <c r="AG14" s="232"/>
      <c r="AH14" s="232"/>
      <c r="AI14" s="232"/>
      <c r="AJ14" s="232"/>
      <c r="AK14" s="877"/>
      <c r="AL14" s="878"/>
      <c r="AM14" s="878"/>
      <c r="AN14" s="878"/>
      <c r="AO14" s="879"/>
      <c r="AP14" s="2"/>
      <c r="AQ14" s="47">
        <f t="shared" si="2"/>
        <v>1</v>
      </c>
    </row>
    <row r="15" spans="2:86" ht="12" customHeight="1" x14ac:dyDescent="0.15">
      <c r="B15" s="884"/>
      <c r="C15" s="889"/>
      <c r="D15" s="887"/>
      <c r="E15" s="887"/>
      <c r="F15" s="887"/>
      <c r="G15" s="887"/>
      <c r="H15" s="887"/>
      <c r="I15" s="887"/>
      <c r="J15" s="888"/>
      <c r="K15" s="231"/>
      <c r="L15" s="877"/>
      <c r="M15" s="879"/>
      <c r="N15" s="877"/>
      <c r="O15" s="879"/>
      <c r="P15" s="877"/>
      <c r="Q15" s="879"/>
      <c r="R15" s="880"/>
      <c r="S15" s="881"/>
      <c r="T15" s="882"/>
      <c r="U15" s="877"/>
      <c r="V15" s="879"/>
      <c r="W15" s="877"/>
      <c r="X15" s="879"/>
      <c r="Y15" s="233"/>
      <c r="Z15" s="233"/>
      <c r="AA15" s="233"/>
      <c r="AB15" s="233"/>
      <c r="AC15" s="232"/>
      <c r="AD15" s="232"/>
      <c r="AE15" s="232"/>
      <c r="AF15" s="232"/>
      <c r="AG15" s="232"/>
      <c r="AH15" s="232"/>
      <c r="AI15" s="232"/>
      <c r="AJ15" s="232"/>
      <c r="AK15" s="877"/>
      <c r="AL15" s="878"/>
      <c r="AM15" s="878"/>
      <c r="AN15" s="878"/>
      <c r="AO15" s="879"/>
      <c r="AP15" s="2"/>
      <c r="AQ15" s="47">
        <f t="shared" si="2"/>
        <v>1</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v>
      </c>
      <c r="AG35" s="89">
        <f t="shared" si="7"/>
        <v>0</v>
      </c>
      <c r="AH35" s="89">
        <f t="shared" si="7"/>
        <v>0</v>
      </c>
      <c r="AI35" s="89">
        <f t="shared" si="7"/>
        <v>0</v>
      </c>
      <c r="AJ35" s="90">
        <f t="shared" si="7"/>
        <v>9.17</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0</v>
      </c>
      <c r="AG37" s="852">
        <f t="shared" si="8"/>
        <v>0</v>
      </c>
      <c r="AH37" s="852">
        <f t="shared" si="8"/>
        <v>0</v>
      </c>
      <c r="AI37" s="852">
        <f t="shared" si="8"/>
        <v>0</v>
      </c>
      <c r="AJ37" s="852">
        <f t="shared" si="8"/>
        <v>3</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772" priority="2">
      <formula>$AQ11=2</formula>
    </cfRule>
  </conditionalFormatting>
  <conditionalFormatting sqref="Y29:AB29">
    <cfRule type="expression" dxfId="771" priority="11">
      <formula>$AQ28=2</formula>
    </cfRule>
  </conditionalFormatting>
  <conditionalFormatting sqref="Y30:AB31">
    <cfRule type="expression" dxfId="770" priority="9">
      <formula>$AQ28=2</formula>
    </cfRule>
  </conditionalFormatting>
  <conditionalFormatting sqref="Y32:AB32">
    <cfRule type="expression" dxfId="769" priority="7">
      <formula>$AQ29=2</formula>
    </cfRule>
  </conditionalFormatting>
  <conditionalFormatting sqref="Y33:AB33">
    <cfRule type="expression" dxfId="768" priority="5">
      <formula>$AQ29=2</formula>
    </cfRule>
  </conditionalFormatting>
  <conditionalFormatting sqref="Y34:AB34">
    <cfRule type="expression" dxfId="767" priority="3">
      <formula>$AQ29=2</formula>
    </cfRule>
  </conditionalFormatting>
  <conditionalFormatting sqref="Y11:AF28">
    <cfRule type="expression" dxfId="766" priority="1">
      <formula>$AQ11=3</formula>
    </cfRule>
  </conditionalFormatting>
  <conditionalFormatting sqref="Y29:AF29">
    <cfRule type="expression" dxfId="765" priority="12">
      <formula>$AQ28=3</formula>
    </cfRule>
  </conditionalFormatting>
  <conditionalFormatting sqref="Y30:AF31">
    <cfRule type="expression" dxfId="764" priority="10">
      <formula>$AQ28=3</formula>
    </cfRule>
  </conditionalFormatting>
  <conditionalFormatting sqref="Y32:AF32">
    <cfRule type="expression" dxfId="763" priority="8">
      <formula>$AQ29=3</formula>
    </cfRule>
  </conditionalFormatting>
  <conditionalFormatting sqref="Y33:AF33">
    <cfRule type="expression" dxfId="762" priority="6">
      <formula>$AQ29=3</formula>
    </cfRule>
  </conditionalFormatting>
  <conditionalFormatting sqref="Y34:AF34">
    <cfRule type="expression" dxfId="761" priority="4">
      <formula>$AQ29=3</formula>
    </cfRule>
  </conditionalFormatting>
  <conditionalFormatting sqref="AC11:AJ28">
    <cfRule type="expression" dxfId="760" priority="13">
      <formula>$AQ11=1</formula>
    </cfRule>
  </conditionalFormatting>
  <conditionalFormatting sqref="AC29:AJ29">
    <cfRule type="expression" dxfId="759" priority="24">
      <formula>$AQ28=1</formula>
    </cfRule>
  </conditionalFormatting>
  <conditionalFormatting sqref="AC30:AJ31">
    <cfRule type="expression" dxfId="758" priority="22">
      <formula>$AQ28=1</formula>
    </cfRule>
  </conditionalFormatting>
  <conditionalFormatting sqref="AC32:AJ32">
    <cfRule type="expression" dxfId="757" priority="20">
      <formula>$AQ29=1</formula>
    </cfRule>
  </conditionalFormatting>
  <conditionalFormatting sqref="AC33:AJ33">
    <cfRule type="expression" dxfId="756" priority="18">
      <formula>$AQ29=1</formula>
    </cfRule>
  </conditionalFormatting>
  <conditionalFormatting sqref="AC34:AJ34">
    <cfRule type="expression" dxfId="755" priority="16">
      <formula>$AQ29=1</formula>
    </cfRule>
  </conditionalFormatting>
  <conditionalFormatting sqref="AG11:AJ28">
    <cfRule type="expression" dxfId="754" priority="14">
      <formula>$AQ11=2</formula>
    </cfRule>
  </conditionalFormatting>
  <conditionalFormatting sqref="AG29:AJ29">
    <cfRule type="expression" dxfId="753" priority="23">
      <formula>$AQ28=2</formula>
    </cfRule>
  </conditionalFormatting>
  <conditionalFormatting sqref="AG30:AJ31">
    <cfRule type="expression" dxfId="752" priority="21">
      <formula>$AQ28=2</formula>
    </cfRule>
  </conditionalFormatting>
  <conditionalFormatting sqref="AG32:AJ32">
    <cfRule type="expression" dxfId="751" priority="19">
      <formula>$AQ29=2</formula>
    </cfRule>
  </conditionalFormatting>
  <conditionalFormatting sqref="AG33:AJ33">
    <cfRule type="expression" dxfId="750" priority="17">
      <formula>$AQ29=2</formula>
    </cfRule>
  </conditionalFormatting>
  <conditionalFormatting sqref="AG34:AJ34">
    <cfRule type="expression" dxfId="749" priority="15">
      <formula>$AQ29=2</formula>
    </cfRule>
  </conditionalFormatting>
  <dataValidations count="1">
    <dataValidation type="list" allowBlank="1" showInputMessage="1" showErrorMessage="1" sqref="Y11:AB34" xr:uid="{CBC2F1F4-7E9F-4BAE-9FC8-BC0CEEEC472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F12579E9-2D13-458D-9733-7503223B4358}">
          <x14:formula1>
            <xm:f>'(参考)リスト'!$F$16:$F$21</xm:f>
          </x14:formula1>
          <xm:sqref>U11:X34</xm:sqref>
        </x14:dataValidation>
        <x14:dataValidation type="list" allowBlank="1" showInputMessage="1" showErrorMessage="1" xr:uid="{89637AA6-AB1C-438B-93FF-1E4F7AC0393A}">
          <x14:formula1>
            <xm:f>'(参考)リスト'!$D$16:$D$18</xm:f>
          </x14:formula1>
          <xm:sqref>P11:Q34</xm:sqref>
        </x14:dataValidation>
        <x14:dataValidation type="list" allowBlank="1" showInputMessage="1" showErrorMessage="1" xr:uid="{079B1597-BAFE-4227-858F-15A13881E5EA}">
          <x14:formula1>
            <xm:f>'(参考)リスト'!$E$16:$E$27</xm:f>
          </x14:formula1>
          <xm:sqref>R11:T34</xm:sqref>
        </x14:dataValidation>
        <x14:dataValidation type="list" allowBlank="1" showInputMessage="1" showErrorMessage="1" xr:uid="{CEF0C4F4-E4C6-41A4-B229-E9A53DC98D09}">
          <x14:formula1>
            <xm:f>'(参考)リスト'!$B$16:$B$21</xm:f>
          </x14:formula1>
          <xm:sqref>L11:M34</xm:sqref>
        </x14:dataValidation>
        <x14:dataValidation type="list" allowBlank="1" showInputMessage="1" showErrorMessage="1" xr:uid="{C89D3C68-2E4C-43A7-B2E0-DCF23AD54E2A}">
          <x14:formula1>
            <xm:f>'(参考)リスト'!$G$16:$G$19</xm:f>
          </x14:formula1>
          <xm:sqref>AM35:AO38</xm:sqref>
        </x14:dataValidation>
        <x14:dataValidation type="list" allowBlank="1" showInputMessage="1" showErrorMessage="1" xr:uid="{39E9B626-87FB-494B-8CF3-6159AC9E89E9}">
          <x14:formula1>
            <xm:f>'(参考)リスト'!$C$16:$C$47</xm:f>
          </x14:formula1>
          <xm:sqref>N11:O34</xm:sqref>
        </x14:dataValidation>
      </x14:dataValidations>
    </ext>
  </extLs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F2244-29B2-4697-B9CA-585FE547691B}">
  <sheetPr codeName="Sheet89">
    <pageSetUpPr fitToPage="1"/>
  </sheetPr>
  <dimension ref="B1:CH53"/>
  <sheetViews>
    <sheetView showGridLines="0" showZeros="0" view="pageBreakPreview" zoomScaleNormal="85" zoomScaleSheetLayoutView="100" workbookViewId="0">
      <selection activeCell="F1" sqref="F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S011</v>
      </c>
      <c r="AW5" s="36">
        <f>R7</f>
        <v>9</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1</v>
      </c>
      <c r="BJ5" s="45">
        <f t="shared" si="0"/>
        <v>5</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4.3</v>
      </c>
      <c r="BV5" s="45">
        <f>AJ35</f>
        <v>14.8</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638</v>
      </c>
      <c r="O7" s="897"/>
      <c r="P7" s="864" t="s">
        <v>342</v>
      </c>
      <c r="Q7" s="866"/>
      <c r="R7" s="898">
        <v>9</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597</v>
      </c>
      <c r="O11" s="879"/>
      <c r="P11" s="877" t="s">
        <v>470</v>
      </c>
      <c r="Q11" s="879"/>
      <c r="R11" s="795" t="s">
        <v>470</v>
      </c>
      <c r="S11" s="795"/>
      <c r="T11" s="795"/>
      <c r="U11" s="877" t="s">
        <v>587</v>
      </c>
      <c r="V11" s="879"/>
      <c r="W11" s="877" t="s">
        <v>587</v>
      </c>
      <c r="X11" s="879"/>
      <c r="Y11" s="233"/>
      <c r="Z11" s="233"/>
      <c r="AA11" s="233"/>
      <c r="AB11" s="233"/>
      <c r="AC11" s="232"/>
      <c r="AD11" s="232"/>
      <c r="AE11" s="232"/>
      <c r="AF11" s="232"/>
      <c r="AG11" s="259"/>
      <c r="AH11" s="259"/>
      <c r="AI11" s="259"/>
      <c r="AJ11" s="259">
        <v>2.25</v>
      </c>
      <c r="AK11" s="877"/>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522</v>
      </c>
      <c r="M12" s="879"/>
      <c r="N12" s="877" t="s">
        <v>597</v>
      </c>
      <c r="O12" s="879"/>
      <c r="P12" s="877" t="s">
        <v>470</v>
      </c>
      <c r="Q12" s="879"/>
      <c r="R12" s="795" t="s">
        <v>470</v>
      </c>
      <c r="S12" s="795"/>
      <c r="T12" s="795"/>
      <c r="U12" s="877" t="s">
        <v>526</v>
      </c>
      <c r="V12" s="879"/>
      <c r="W12" s="877" t="s">
        <v>587</v>
      </c>
      <c r="X12" s="879"/>
      <c r="Y12" s="233"/>
      <c r="Z12" s="233"/>
      <c r="AA12" s="233"/>
      <c r="AB12" s="233"/>
      <c r="AC12" s="232"/>
      <c r="AD12" s="232"/>
      <c r="AE12" s="232"/>
      <c r="AF12" s="232"/>
      <c r="AG12" s="259"/>
      <c r="AH12" s="259"/>
      <c r="AI12" s="259"/>
      <c r="AJ12" s="259">
        <v>2.4</v>
      </c>
      <c r="AK12" s="877"/>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v>3</v>
      </c>
      <c r="L13" s="877" t="s">
        <v>522</v>
      </c>
      <c r="M13" s="879"/>
      <c r="N13" s="877" t="s">
        <v>595</v>
      </c>
      <c r="O13" s="879"/>
      <c r="P13" s="877" t="s">
        <v>470</v>
      </c>
      <c r="Q13" s="879"/>
      <c r="R13" s="880" t="s">
        <v>470</v>
      </c>
      <c r="S13" s="881"/>
      <c r="T13" s="882"/>
      <c r="U13" s="877" t="s">
        <v>526</v>
      </c>
      <c r="V13" s="879"/>
      <c r="W13" s="877" t="s">
        <v>587</v>
      </c>
      <c r="X13" s="879"/>
      <c r="Y13" s="233"/>
      <c r="Z13" s="233"/>
      <c r="AA13" s="233"/>
      <c r="AB13" s="233"/>
      <c r="AC13" s="232"/>
      <c r="AD13" s="232"/>
      <c r="AE13" s="232"/>
      <c r="AF13" s="232"/>
      <c r="AG13" s="259"/>
      <c r="AH13" s="259"/>
      <c r="AI13" s="259"/>
      <c r="AJ13" s="259">
        <v>3.7</v>
      </c>
      <c r="AK13" s="877"/>
      <c r="AL13" s="878"/>
      <c r="AM13" s="878"/>
      <c r="AN13" s="878"/>
      <c r="AO13" s="879"/>
      <c r="AP13" s="2"/>
      <c r="AQ13" s="47">
        <f t="shared" ref="AQ13:AQ27" si="2">IF(P13="材質劣化",2,IF(P13="漏水",3,1))</f>
        <v>3</v>
      </c>
    </row>
    <row r="14" spans="2:86" ht="12" customHeight="1" x14ac:dyDescent="0.15">
      <c r="B14" s="884"/>
      <c r="C14" s="889"/>
      <c r="D14" s="887"/>
      <c r="E14" s="887"/>
      <c r="F14" s="887"/>
      <c r="G14" s="887"/>
      <c r="H14" s="887"/>
      <c r="I14" s="887"/>
      <c r="J14" s="888"/>
      <c r="K14" s="231">
        <v>4</v>
      </c>
      <c r="L14" s="877" t="s">
        <v>522</v>
      </c>
      <c r="M14" s="879"/>
      <c r="N14" s="877" t="s">
        <v>598</v>
      </c>
      <c r="O14" s="879"/>
      <c r="P14" s="877" t="s">
        <v>470</v>
      </c>
      <c r="Q14" s="879"/>
      <c r="R14" s="880" t="s">
        <v>470</v>
      </c>
      <c r="S14" s="881"/>
      <c r="T14" s="882"/>
      <c r="U14" s="877" t="s">
        <v>587</v>
      </c>
      <c r="V14" s="879"/>
      <c r="W14" s="877" t="s">
        <v>589</v>
      </c>
      <c r="X14" s="879"/>
      <c r="Y14" s="233"/>
      <c r="Z14" s="233"/>
      <c r="AA14" s="233"/>
      <c r="AB14" s="233"/>
      <c r="AC14" s="232"/>
      <c r="AD14" s="232"/>
      <c r="AE14" s="232"/>
      <c r="AF14" s="232"/>
      <c r="AG14" s="259"/>
      <c r="AH14" s="259"/>
      <c r="AI14" s="259">
        <v>4.3</v>
      </c>
      <c r="AJ14" s="259"/>
      <c r="AK14" s="877" t="s">
        <v>670</v>
      </c>
      <c r="AL14" s="878"/>
      <c r="AM14" s="878"/>
      <c r="AN14" s="878"/>
      <c r="AO14" s="879"/>
      <c r="AP14" s="2"/>
      <c r="AQ14" s="47">
        <f t="shared" si="2"/>
        <v>3</v>
      </c>
    </row>
    <row r="15" spans="2:86" ht="12" customHeight="1" x14ac:dyDescent="0.15">
      <c r="B15" s="884"/>
      <c r="C15" s="889"/>
      <c r="D15" s="887"/>
      <c r="E15" s="887"/>
      <c r="F15" s="887"/>
      <c r="G15" s="887"/>
      <c r="H15" s="887"/>
      <c r="I15" s="887"/>
      <c r="J15" s="888"/>
      <c r="K15" s="231">
        <v>5</v>
      </c>
      <c r="L15" s="877" t="s">
        <v>522</v>
      </c>
      <c r="M15" s="879"/>
      <c r="N15" s="877" t="s">
        <v>596</v>
      </c>
      <c r="O15" s="879"/>
      <c r="P15" s="877" t="s">
        <v>470</v>
      </c>
      <c r="Q15" s="879"/>
      <c r="R15" s="880" t="s">
        <v>470</v>
      </c>
      <c r="S15" s="881"/>
      <c r="T15" s="882"/>
      <c r="U15" s="877" t="s">
        <v>526</v>
      </c>
      <c r="V15" s="879"/>
      <c r="W15" s="877" t="s">
        <v>587</v>
      </c>
      <c r="X15" s="879"/>
      <c r="Y15" s="233"/>
      <c r="Z15" s="233"/>
      <c r="AA15" s="233"/>
      <c r="AB15" s="233"/>
      <c r="AC15" s="232"/>
      <c r="AD15" s="232"/>
      <c r="AE15" s="232"/>
      <c r="AF15" s="232"/>
      <c r="AG15" s="259"/>
      <c r="AH15" s="259"/>
      <c r="AI15" s="259"/>
      <c r="AJ15" s="259">
        <v>3.5</v>
      </c>
      <c r="AK15" s="877"/>
      <c r="AL15" s="878"/>
      <c r="AM15" s="878"/>
      <c r="AN15" s="878"/>
      <c r="AO15" s="879"/>
      <c r="AP15" s="2"/>
      <c r="AQ15" s="47">
        <f t="shared" si="2"/>
        <v>3</v>
      </c>
    </row>
    <row r="16" spans="2:86" ht="12" customHeight="1" x14ac:dyDescent="0.15">
      <c r="B16" s="884"/>
      <c r="C16" s="889"/>
      <c r="D16" s="887"/>
      <c r="E16" s="887"/>
      <c r="F16" s="887"/>
      <c r="G16" s="887"/>
      <c r="H16" s="887"/>
      <c r="I16" s="887"/>
      <c r="J16" s="888"/>
      <c r="K16" s="231">
        <v>6</v>
      </c>
      <c r="L16" s="877" t="s">
        <v>522</v>
      </c>
      <c r="M16" s="879"/>
      <c r="N16" s="877" t="s">
        <v>626</v>
      </c>
      <c r="O16" s="879"/>
      <c r="P16" s="877" t="s">
        <v>470</v>
      </c>
      <c r="Q16" s="879"/>
      <c r="R16" s="880" t="s">
        <v>470</v>
      </c>
      <c r="S16" s="881"/>
      <c r="T16" s="882"/>
      <c r="U16" s="877" t="s">
        <v>587</v>
      </c>
      <c r="V16" s="879"/>
      <c r="W16" s="877" t="s">
        <v>587</v>
      </c>
      <c r="X16" s="879"/>
      <c r="Y16" s="233"/>
      <c r="Z16" s="233"/>
      <c r="AA16" s="233"/>
      <c r="AB16" s="233"/>
      <c r="AC16" s="232"/>
      <c r="AD16" s="232"/>
      <c r="AE16" s="232"/>
      <c r="AF16" s="232"/>
      <c r="AG16" s="259"/>
      <c r="AH16" s="259"/>
      <c r="AI16" s="259"/>
      <c r="AJ16" s="259">
        <v>2.95</v>
      </c>
      <c r="AK16" s="877"/>
      <c r="AL16" s="878"/>
      <c r="AM16" s="878"/>
      <c r="AN16" s="878"/>
      <c r="AO16" s="879"/>
      <c r="AP16" s="2"/>
      <c r="AQ16" s="47">
        <f t="shared" si="2"/>
        <v>3</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v>
      </c>
      <c r="AG35" s="89">
        <f t="shared" si="7"/>
        <v>0</v>
      </c>
      <c r="AH35" s="89">
        <f t="shared" si="7"/>
        <v>0</v>
      </c>
      <c r="AI35" s="89">
        <f t="shared" si="7"/>
        <v>4.3</v>
      </c>
      <c r="AJ35" s="90">
        <f t="shared" si="7"/>
        <v>14.8</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0</v>
      </c>
      <c r="AG37" s="852">
        <f t="shared" si="8"/>
        <v>0</v>
      </c>
      <c r="AH37" s="852">
        <f t="shared" si="8"/>
        <v>0</v>
      </c>
      <c r="AI37" s="852">
        <f t="shared" si="8"/>
        <v>1</v>
      </c>
      <c r="AJ37" s="852">
        <f t="shared" si="8"/>
        <v>5</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748" priority="2">
      <formula>$AQ11=2</formula>
    </cfRule>
  </conditionalFormatting>
  <conditionalFormatting sqref="Y29:AB29">
    <cfRule type="expression" dxfId="747" priority="11">
      <formula>$AQ28=2</formula>
    </cfRule>
  </conditionalFormatting>
  <conditionalFormatting sqref="Y30:AB31">
    <cfRule type="expression" dxfId="746" priority="9">
      <formula>$AQ28=2</formula>
    </cfRule>
  </conditionalFormatting>
  <conditionalFormatting sqref="Y32:AB32">
    <cfRule type="expression" dxfId="745" priority="7">
      <formula>$AQ29=2</formula>
    </cfRule>
  </conditionalFormatting>
  <conditionalFormatting sqref="Y33:AB33">
    <cfRule type="expression" dxfId="744" priority="5">
      <formula>$AQ29=2</formula>
    </cfRule>
  </conditionalFormatting>
  <conditionalFormatting sqref="Y34:AB34">
    <cfRule type="expression" dxfId="743" priority="3">
      <formula>$AQ29=2</formula>
    </cfRule>
  </conditionalFormatting>
  <conditionalFormatting sqref="Y11:AF28">
    <cfRule type="expression" dxfId="742" priority="1">
      <formula>$AQ11=3</formula>
    </cfRule>
  </conditionalFormatting>
  <conditionalFormatting sqref="Y29:AF29">
    <cfRule type="expression" dxfId="741" priority="12">
      <formula>$AQ28=3</formula>
    </cfRule>
  </conditionalFormatting>
  <conditionalFormatting sqref="Y30:AF31">
    <cfRule type="expression" dxfId="740" priority="10">
      <formula>$AQ28=3</formula>
    </cfRule>
  </conditionalFormatting>
  <conditionalFormatting sqref="Y32:AF32">
    <cfRule type="expression" dxfId="739" priority="8">
      <formula>$AQ29=3</formula>
    </cfRule>
  </conditionalFormatting>
  <conditionalFormatting sqref="Y33:AF33">
    <cfRule type="expression" dxfId="738" priority="6">
      <formula>$AQ29=3</formula>
    </cfRule>
  </conditionalFormatting>
  <conditionalFormatting sqref="Y34:AF34">
    <cfRule type="expression" dxfId="737" priority="4">
      <formula>$AQ29=3</formula>
    </cfRule>
  </conditionalFormatting>
  <conditionalFormatting sqref="AC11:AJ28">
    <cfRule type="expression" dxfId="736" priority="13">
      <formula>$AQ11=1</formula>
    </cfRule>
  </conditionalFormatting>
  <conditionalFormatting sqref="AC29:AJ29">
    <cfRule type="expression" dxfId="735" priority="24">
      <formula>$AQ28=1</formula>
    </cfRule>
  </conditionalFormatting>
  <conditionalFormatting sqref="AC30:AJ31">
    <cfRule type="expression" dxfId="734" priority="22">
      <formula>$AQ28=1</formula>
    </cfRule>
  </conditionalFormatting>
  <conditionalFormatting sqref="AC32:AJ32">
    <cfRule type="expression" dxfId="733" priority="20">
      <formula>$AQ29=1</formula>
    </cfRule>
  </conditionalFormatting>
  <conditionalFormatting sqref="AC33:AJ33">
    <cfRule type="expression" dxfId="732" priority="18">
      <formula>$AQ29=1</formula>
    </cfRule>
  </conditionalFormatting>
  <conditionalFormatting sqref="AC34:AJ34">
    <cfRule type="expression" dxfId="731" priority="16">
      <formula>$AQ29=1</formula>
    </cfRule>
  </conditionalFormatting>
  <conditionalFormatting sqref="AG11:AJ28">
    <cfRule type="expression" dxfId="730" priority="14">
      <formula>$AQ11=2</formula>
    </cfRule>
  </conditionalFormatting>
  <conditionalFormatting sqref="AG29:AJ29">
    <cfRule type="expression" dxfId="729" priority="23">
      <formula>$AQ28=2</formula>
    </cfRule>
  </conditionalFormatting>
  <conditionalFormatting sqref="AG30:AJ31">
    <cfRule type="expression" dxfId="728" priority="21">
      <formula>$AQ28=2</formula>
    </cfRule>
  </conditionalFormatting>
  <conditionalFormatting sqref="AG32:AJ32">
    <cfRule type="expression" dxfId="727" priority="19">
      <formula>$AQ29=2</formula>
    </cfRule>
  </conditionalFormatting>
  <conditionalFormatting sqref="AG33:AJ33">
    <cfRule type="expression" dxfId="726" priority="17">
      <formula>$AQ29=2</formula>
    </cfRule>
  </conditionalFormatting>
  <conditionalFormatting sqref="AG34:AJ34">
    <cfRule type="expression" dxfId="725" priority="15">
      <formula>$AQ29=2</formula>
    </cfRule>
  </conditionalFormatting>
  <dataValidations count="1">
    <dataValidation type="list" allowBlank="1" showInputMessage="1" showErrorMessage="1" sqref="Y11:AB34" xr:uid="{9FBD0BB5-1BDB-4827-9477-B4D1086F443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F819B6D7-A94A-43B1-B35F-185E767CB981}">
          <x14:formula1>
            <xm:f>'(参考)リスト'!$C$16:$C$47</xm:f>
          </x14:formula1>
          <xm:sqref>N11:O34</xm:sqref>
        </x14:dataValidation>
        <x14:dataValidation type="list" allowBlank="1" showInputMessage="1" showErrorMessage="1" xr:uid="{71BAAA54-E1B6-45D0-9B59-041998B83FE8}">
          <x14:formula1>
            <xm:f>'(参考)リスト'!$G$16:$G$19</xm:f>
          </x14:formula1>
          <xm:sqref>AM35:AO38</xm:sqref>
        </x14:dataValidation>
        <x14:dataValidation type="list" allowBlank="1" showInputMessage="1" showErrorMessage="1" xr:uid="{6B0486C6-5E72-4D54-9AC8-FEF2586C3D57}">
          <x14:formula1>
            <xm:f>'(参考)リスト'!$B$16:$B$21</xm:f>
          </x14:formula1>
          <xm:sqref>L11:M34</xm:sqref>
        </x14:dataValidation>
        <x14:dataValidation type="list" allowBlank="1" showInputMessage="1" showErrorMessage="1" xr:uid="{31D97267-6AC9-4F17-99D7-AAC1F3CFF472}">
          <x14:formula1>
            <xm:f>'(参考)リスト'!$E$16:$E$27</xm:f>
          </x14:formula1>
          <xm:sqref>R11:T34</xm:sqref>
        </x14:dataValidation>
        <x14:dataValidation type="list" allowBlank="1" showInputMessage="1" showErrorMessage="1" xr:uid="{323F59E9-9380-4DD1-BEBB-F480EFFC69E6}">
          <x14:formula1>
            <xm:f>'(参考)リスト'!$D$16:$D$18</xm:f>
          </x14:formula1>
          <xm:sqref>P11:Q34</xm:sqref>
        </x14:dataValidation>
        <x14:dataValidation type="list" allowBlank="1" showInputMessage="1" showErrorMessage="1" xr:uid="{CA180F48-5A9F-44E5-ABDD-7058DC17A489}">
          <x14:formula1>
            <xm:f>'(参考)リスト'!$F$16:$F$21</xm:f>
          </x14:formula1>
          <xm:sqref>U11:X34</xm:sqref>
        </x14:dataValidation>
      </x14:dataValidations>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BE1D6-6B90-4FAA-91C8-1B4A9C358FAE}">
  <sheetPr codeName="Sheet90">
    <pageSetUpPr fitToPage="1"/>
  </sheetPr>
  <dimension ref="B1:CH53"/>
  <sheetViews>
    <sheetView showGridLines="0" showZeros="0" view="pageBreakPreview" zoomScaleNormal="85" zoomScaleSheetLayoutView="100" workbookViewId="0">
      <selection activeCell="F1" sqref="F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S012</v>
      </c>
      <c r="AW5" s="36">
        <f>R7</f>
        <v>8.9</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1</v>
      </c>
      <c r="BJ5" s="45">
        <f t="shared" si="0"/>
        <v>3</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4.0999999999999996</v>
      </c>
      <c r="BV5" s="45">
        <f>AJ35</f>
        <v>13.77</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639</v>
      </c>
      <c r="O7" s="897"/>
      <c r="P7" s="864" t="s">
        <v>342</v>
      </c>
      <c r="Q7" s="866"/>
      <c r="R7" s="898">
        <v>8.9</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597</v>
      </c>
      <c r="O11" s="879"/>
      <c r="P11" s="877" t="s">
        <v>470</v>
      </c>
      <c r="Q11" s="879"/>
      <c r="R11" s="795" t="s">
        <v>470</v>
      </c>
      <c r="S11" s="795"/>
      <c r="T11" s="795"/>
      <c r="U11" s="877" t="s">
        <v>587</v>
      </c>
      <c r="V11" s="879"/>
      <c r="W11" s="877" t="s">
        <v>587</v>
      </c>
      <c r="X11" s="879"/>
      <c r="Y11" s="233"/>
      <c r="Z11" s="233"/>
      <c r="AA11" s="233"/>
      <c r="AB11" s="233"/>
      <c r="AC11" s="232"/>
      <c r="AD11" s="232"/>
      <c r="AE11" s="232"/>
      <c r="AF11" s="232"/>
      <c r="AG11" s="259"/>
      <c r="AH11" s="259"/>
      <c r="AI11" s="259"/>
      <c r="AJ11" s="259">
        <v>6.12</v>
      </c>
      <c r="AK11" s="877"/>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522</v>
      </c>
      <c r="M12" s="879"/>
      <c r="N12" s="877" t="s">
        <v>597</v>
      </c>
      <c r="O12" s="879"/>
      <c r="P12" s="877" t="s">
        <v>470</v>
      </c>
      <c r="Q12" s="879"/>
      <c r="R12" s="795" t="s">
        <v>470</v>
      </c>
      <c r="S12" s="795"/>
      <c r="T12" s="795"/>
      <c r="U12" s="877" t="s">
        <v>587</v>
      </c>
      <c r="V12" s="879"/>
      <c r="W12" s="877" t="s">
        <v>587</v>
      </c>
      <c r="X12" s="879"/>
      <c r="Y12" s="233"/>
      <c r="Z12" s="233"/>
      <c r="AA12" s="233"/>
      <c r="AB12" s="233"/>
      <c r="AC12" s="232"/>
      <c r="AD12" s="232"/>
      <c r="AE12" s="232"/>
      <c r="AF12" s="232"/>
      <c r="AG12" s="259"/>
      <c r="AH12" s="259"/>
      <c r="AI12" s="259"/>
      <c r="AJ12" s="259">
        <v>3.65</v>
      </c>
      <c r="AK12" s="877"/>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v>3</v>
      </c>
      <c r="L13" s="877" t="s">
        <v>522</v>
      </c>
      <c r="M13" s="879"/>
      <c r="N13" s="877" t="s">
        <v>598</v>
      </c>
      <c r="O13" s="879"/>
      <c r="P13" s="877" t="s">
        <v>470</v>
      </c>
      <c r="Q13" s="879"/>
      <c r="R13" s="880" t="s">
        <v>470</v>
      </c>
      <c r="S13" s="881"/>
      <c r="T13" s="882"/>
      <c r="U13" s="877" t="s">
        <v>589</v>
      </c>
      <c r="V13" s="879"/>
      <c r="W13" s="877" t="s">
        <v>589</v>
      </c>
      <c r="X13" s="879"/>
      <c r="Y13" s="233"/>
      <c r="Z13" s="233"/>
      <c r="AA13" s="233"/>
      <c r="AB13" s="233"/>
      <c r="AC13" s="232"/>
      <c r="AD13" s="232"/>
      <c r="AE13" s="232"/>
      <c r="AF13" s="232"/>
      <c r="AG13" s="259"/>
      <c r="AH13" s="259"/>
      <c r="AI13" s="259">
        <v>4.0999999999999996</v>
      </c>
      <c r="AJ13" s="259"/>
      <c r="AK13" s="877" t="s">
        <v>670</v>
      </c>
      <c r="AL13" s="878"/>
      <c r="AM13" s="878"/>
      <c r="AN13" s="878"/>
      <c r="AO13" s="879"/>
      <c r="AP13" s="2"/>
      <c r="AQ13" s="47">
        <f t="shared" ref="AQ13:AQ27" si="2">IF(P13="材質劣化",2,IF(P13="漏水",3,1))</f>
        <v>3</v>
      </c>
    </row>
    <row r="14" spans="2:86" ht="12" customHeight="1" x14ac:dyDescent="0.15">
      <c r="B14" s="884"/>
      <c r="C14" s="889"/>
      <c r="D14" s="887"/>
      <c r="E14" s="887"/>
      <c r="F14" s="887"/>
      <c r="G14" s="887"/>
      <c r="H14" s="887"/>
      <c r="I14" s="887"/>
      <c r="J14" s="888"/>
      <c r="K14" s="231">
        <v>4</v>
      </c>
      <c r="L14" s="877" t="s">
        <v>522</v>
      </c>
      <c r="M14" s="879"/>
      <c r="N14" s="877" t="s">
        <v>595</v>
      </c>
      <c r="O14" s="879"/>
      <c r="P14" s="877" t="s">
        <v>470</v>
      </c>
      <c r="Q14" s="879"/>
      <c r="R14" s="880" t="s">
        <v>470</v>
      </c>
      <c r="S14" s="881"/>
      <c r="T14" s="882"/>
      <c r="U14" s="877" t="s">
        <v>587</v>
      </c>
      <c r="V14" s="879"/>
      <c r="W14" s="877" t="s">
        <v>587</v>
      </c>
      <c r="X14" s="879"/>
      <c r="Y14" s="233"/>
      <c r="Z14" s="233"/>
      <c r="AA14" s="233"/>
      <c r="AB14" s="233"/>
      <c r="AC14" s="232"/>
      <c r="AD14" s="232"/>
      <c r="AE14" s="232"/>
      <c r="AF14" s="232"/>
      <c r="AG14" s="259"/>
      <c r="AH14" s="259"/>
      <c r="AI14" s="259"/>
      <c r="AJ14" s="259">
        <v>4</v>
      </c>
      <c r="AK14" s="877"/>
      <c r="AL14" s="878"/>
      <c r="AM14" s="878"/>
      <c r="AN14" s="878"/>
      <c r="AO14" s="879"/>
      <c r="AP14" s="2"/>
      <c r="AQ14" s="47">
        <f t="shared" si="2"/>
        <v>3</v>
      </c>
    </row>
    <row r="15" spans="2:86" ht="12" customHeight="1" x14ac:dyDescent="0.15">
      <c r="B15" s="884"/>
      <c r="C15" s="889"/>
      <c r="D15" s="887"/>
      <c r="E15" s="887"/>
      <c r="F15" s="887"/>
      <c r="G15" s="887"/>
      <c r="H15" s="887"/>
      <c r="I15" s="887"/>
      <c r="J15" s="888"/>
      <c r="K15" s="231"/>
      <c r="L15" s="877"/>
      <c r="M15" s="879"/>
      <c r="N15" s="877"/>
      <c r="O15" s="879"/>
      <c r="P15" s="877"/>
      <c r="Q15" s="879"/>
      <c r="R15" s="880"/>
      <c r="S15" s="881"/>
      <c r="T15" s="882"/>
      <c r="U15" s="877"/>
      <c r="V15" s="879"/>
      <c r="W15" s="877"/>
      <c r="X15" s="879"/>
      <c r="Y15" s="233"/>
      <c r="Z15" s="233"/>
      <c r="AA15" s="233"/>
      <c r="AB15" s="233"/>
      <c r="AC15" s="232"/>
      <c r="AD15" s="232"/>
      <c r="AE15" s="232"/>
      <c r="AF15" s="232"/>
      <c r="AG15" s="232"/>
      <c r="AH15" s="232"/>
      <c r="AI15" s="232"/>
      <c r="AJ15" s="232"/>
      <c r="AK15" s="877"/>
      <c r="AL15" s="878"/>
      <c r="AM15" s="878"/>
      <c r="AN15" s="878"/>
      <c r="AO15" s="879"/>
      <c r="AP15" s="2"/>
      <c r="AQ15" s="47">
        <f t="shared" si="2"/>
        <v>1</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v>
      </c>
      <c r="AG35" s="89">
        <f t="shared" si="7"/>
        <v>0</v>
      </c>
      <c r="AH35" s="89">
        <f t="shared" si="7"/>
        <v>0</v>
      </c>
      <c r="AI35" s="89">
        <f t="shared" si="7"/>
        <v>4.0999999999999996</v>
      </c>
      <c r="AJ35" s="90">
        <f t="shared" si="7"/>
        <v>13.77</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0</v>
      </c>
      <c r="AG37" s="852">
        <f t="shared" si="8"/>
        <v>0</v>
      </c>
      <c r="AH37" s="852">
        <f t="shared" si="8"/>
        <v>0</v>
      </c>
      <c r="AI37" s="852">
        <f t="shared" si="8"/>
        <v>1</v>
      </c>
      <c r="AJ37" s="852">
        <f t="shared" si="8"/>
        <v>3</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724" priority="2">
      <formula>$AQ11=2</formula>
    </cfRule>
  </conditionalFormatting>
  <conditionalFormatting sqref="Y29:AB29">
    <cfRule type="expression" dxfId="723" priority="11">
      <formula>$AQ28=2</formula>
    </cfRule>
  </conditionalFormatting>
  <conditionalFormatting sqref="Y30:AB31">
    <cfRule type="expression" dxfId="722" priority="9">
      <formula>$AQ28=2</formula>
    </cfRule>
  </conditionalFormatting>
  <conditionalFormatting sqref="Y32:AB32">
    <cfRule type="expression" dxfId="721" priority="7">
      <formula>$AQ29=2</formula>
    </cfRule>
  </conditionalFormatting>
  <conditionalFormatting sqref="Y33:AB33">
    <cfRule type="expression" dxfId="720" priority="5">
      <formula>$AQ29=2</formula>
    </cfRule>
  </conditionalFormatting>
  <conditionalFormatting sqref="Y34:AB34">
    <cfRule type="expression" dxfId="719" priority="3">
      <formula>$AQ29=2</formula>
    </cfRule>
  </conditionalFormatting>
  <conditionalFormatting sqref="Y11:AF28">
    <cfRule type="expression" dxfId="718" priority="1">
      <formula>$AQ11=3</formula>
    </cfRule>
  </conditionalFormatting>
  <conditionalFormatting sqref="Y29:AF29">
    <cfRule type="expression" dxfId="717" priority="12">
      <formula>$AQ28=3</formula>
    </cfRule>
  </conditionalFormatting>
  <conditionalFormatting sqref="Y30:AF31">
    <cfRule type="expression" dxfId="716" priority="10">
      <formula>$AQ28=3</formula>
    </cfRule>
  </conditionalFormatting>
  <conditionalFormatting sqref="Y32:AF32">
    <cfRule type="expression" dxfId="715" priority="8">
      <formula>$AQ29=3</formula>
    </cfRule>
  </conditionalFormatting>
  <conditionalFormatting sqref="Y33:AF33">
    <cfRule type="expression" dxfId="714" priority="6">
      <formula>$AQ29=3</formula>
    </cfRule>
  </conditionalFormatting>
  <conditionalFormatting sqref="Y34:AF34">
    <cfRule type="expression" dxfId="713" priority="4">
      <formula>$AQ29=3</formula>
    </cfRule>
  </conditionalFormatting>
  <conditionalFormatting sqref="AC11:AJ28">
    <cfRule type="expression" dxfId="712" priority="13">
      <formula>$AQ11=1</formula>
    </cfRule>
  </conditionalFormatting>
  <conditionalFormatting sqref="AC29:AJ29">
    <cfRule type="expression" dxfId="711" priority="24">
      <formula>$AQ28=1</formula>
    </cfRule>
  </conditionalFormatting>
  <conditionalFormatting sqref="AC30:AJ31">
    <cfRule type="expression" dxfId="710" priority="22">
      <formula>$AQ28=1</formula>
    </cfRule>
  </conditionalFormatting>
  <conditionalFormatting sqref="AC32:AJ32">
    <cfRule type="expression" dxfId="709" priority="20">
      <formula>$AQ29=1</formula>
    </cfRule>
  </conditionalFormatting>
  <conditionalFormatting sqref="AC33:AJ33">
    <cfRule type="expression" dxfId="708" priority="18">
      <formula>$AQ29=1</formula>
    </cfRule>
  </conditionalFormatting>
  <conditionalFormatting sqref="AC34:AJ34">
    <cfRule type="expression" dxfId="707" priority="16">
      <formula>$AQ29=1</formula>
    </cfRule>
  </conditionalFormatting>
  <conditionalFormatting sqref="AG11:AJ28">
    <cfRule type="expression" dxfId="706" priority="14">
      <formula>$AQ11=2</formula>
    </cfRule>
  </conditionalFormatting>
  <conditionalFormatting sqref="AG29:AJ29">
    <cfRule type="expression" dxfId="705" priority="23">
      <formula>$AQ28=2</formula>
    </cfRule>
  </conditionalFormatting>
  <conditionalFormatting sqref="AG30:AJ31">
    <cfRule type="expression" dxfId="704" priority="21">
      <formula>$AQ28=2</formula>
    </cfRule>
  </conditionalFormatting>
  <conditionalFormatting sqref="AG32:AJ32">
    <cfRule type="expression" dxfId="703" priority="19">
      <formula>$AQ29=2</formula>
    </cfRule>
  </conditionalFormatting>
  <conditionalFormatting sqref="AG33:AJ33">
    <cfRule type="expression" dxfId="702" priority="17">
      <formula>$AQ29=2</formula>
    </cfRule>
  </conditionalFormatting>
  <conditionalFormatting sqref="AG34:AJ34">
    <cfRule type="expression" dxfId="701" priority="15">
      <formula>$AQ29=2</formula>
    </cfRule>
  </conditionalFormatting>
  <dataValidations count="1">
    <dataValidation type="list" allowBlank="1" showInputMessage="1" showErrorMessage="1" sqref="Y11:AB34" xr:uid="{BCAF77E7-5141-4D05-A6EC-4EAE8E9094A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72F855A8-C8DE-4F07-96D9-352E38596DE0}">
          <x14:formula1>
            <xm:f>'(参考)リスト'!$F$16:$F$21</xm:f>
          </x14:formula1>
          <xm:sqref>U11:X34</xm:sqref>
        </x14:dataValidation>
        <x14:dataValidation type="list" allowBlank="1" showInputMessage="1" showErrorMessage="1" xr:uid="{C00E5A4C-0246-4246-BD7C-6E4BA57EE56E}">
          <x14:formula1>
            <xm:f>'(参考)リスト'!$D$16:$D$18</xm:f>
          </x14:formula1>
          <xm:sqref>P11:Q34</xm:sqref>
        </x14:dataValidation>
        <x14:dataValidation type="list" allowBlank="1" showInputMessage="1" showErrorMessage="1" xr:uid="{9BC22962-AFC4-4577-9DE5-87539270A007}">
          <x14:formula1>
            <xm:f>'(参考)リスト'!$E$16:$E$27</xm:f>
          </x14:formula1>
          <xm:sqref>R11:T34</xm:sqref>
        </x14:dataValidation>
        <x14:dataValidation type="list" allowBlank="1" showInputMessage="1" showErrorMessage="1" xr:uid="{76AC5B66-95F7-468B-BEA7-CB45596EE6A2}">
          <x14:formula1>
            <xm:f>'(参考)リスト'!$B$16:$B$21</xm:f>
          </x14:formula1>
          <xm:sqref>L11:M34</xm:sqref>
        </x14:dataValidation>
        <x14:dataValidation type="list" allowBlank="1" showInputMessage="1" showErrorMessage="1" xr:uid="{FF28618D-A270-4778-8E85-003EB2A99FBA}">
          <x14:formula1>
            <xm:f>'(参考)リスト'!$G$16:$G$19</xm:f>
          </x14:formula1>
          <xm:sqref>AM35:AO38</xm:sqref>
        </x14:dataValidation>
        <x14:dataValidation type="list" allowBlank="1" showInputMessage="1" showErrorMessage="1" xr:uid="{D4DCCC3E-8344-4F2E-8CA9-55C76FF15D81}">
          <x14:formula1>
            <xm:f>'(参考)リスト'!$C$16:$C$47</xm:f>
          </x14:formula1>
          <xm:sqref>N11:O34</xm:sqref>
        </x14:dataValidation>
      </x14:dataValidations>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8EB8D-BB86-4CA7-A258-6D126292FB48}">
  <sheetPr codeName="Sheet91">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S013</v>
      </c>
      <c r="AW5" s="36">
        <f>R7</f>
        <v>8.9</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1</v>
      </c>
      <c r="BJ5" s="45">
        <f t="shared" si="0"/>
        <v>5</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4.4999999999999998E-2</v>
      </c>
      <c r="BS5" s="45">
        <f>AG35</f>
        <v>0</v>
      </c>
      <c r="BT5" s="45">
        <f>AH35</f>
        <v>0</v>
      </c>
      <c r="BU5" s="45">
        <f>AI35</f>
        <v>3.6</v>
      </c>
      <c r="BV5" s="45">
        <f>AJ35</f>
        <v>15.85</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640</v>
      </c>
      <c r="O7" s="897"/>
      <c r="P7" s="864" t="s">
        <v>342</v>
      </c>
      <c r="Q7" s="866"/>
      <c r="R7" s="898">
        <v>8.9</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595</v>
      </c>
      <c r="O11" s="879"/>
      <c r="P11" s="877" t="s">
        <v>470</v>
      </c>
      <c r="Q11" s="879"/>
      <c r="R11" s="795" t="s">
        <v>470</v>
      </c>
      <c r="S11" s="795"/>
      <c r="T11" s="795"/>
      <c r="U11" s="877" t="s">
        <v>587</v>
      </c>
      <c r="V11" s="879"/>
      <c r="W11" s="877" t="s">
        <v>587</v>
      </c>
      <c r="X11" s="879"/>
      <c r="Y11" s="233"/>
      <c r="Z11" s="233"/>
      <c r="AA11" s="233"/>
      <c r="AB11" s="233"/>
      <c r="AC11" s="232"/>
      <c r="AD11" s="232"/>
      <c r="AE11" s="232"/>
      <c r="AF11" s="232"/>
      <c r="AG11" s="259"/>
      <c r="AH11" s="259"/>
      <c r="AI11" s="259"/>
      <c r="AJ11" s="259">
        <v>2.4500000000000002</v>
      </c>
      <c r="AK11" s="877"/>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522</v>
      </c>
      <c r="M12" s="879"/>
      <c r="N12" s="877" t="s">
        <v>597</v>
      </c>
      <c r="O12" s="879"/>
      <c r="P12" s="877" t="s">
        <v>470</v>
      </c>
      <c r="Q12" s="879"/>
      <c r="R12" s="795" t="s">
        <v>470</v>
      </c>
      <c r="S12" s="795"/>
      <c r="T12" s="795"/>
      <c r="U12" s="877" t="s">
        <v>589</v>
      </c>
      <c r="V12" s="879"/>
      <c r="W12" s="877" t="s">
        <v>589</v>
      </c>
      <c r="X12" s="879"/>
      <c r="Y12" s="233"/>
      <c r="Z12" s="233"/>
      <c r="AA12" s="233"/>
      <c r="AB12" s="233"/>
      <c r="AC12" s="232"/>
      <c r="AD12" s="232"/>
      <c r="AE12" s="232"/>
      <c r="AF12" s="232"/>
      <c r="AG12" s="259"/>
      <c r="AH12" s="259"/>
      <c r="AI12" s="259">
        <v>3.6</v>
      </c>
      <c r="AJ12" s="259"/>
      <c r="AK12" s="877" t="s">
        <v>670</v>
      </c>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v>3</v>
      </c>
      <c r="L13" s="877" t="s">
        <v>522</v>
      </c>
      <c r="M13" s="879"/>
      <c r="N13" s="877" t="s">
        <v>597</v>
      </c>
      <c r="O13" s="879"/>
      <c r="P13" s="877" t="s">
        <v>536</v>
      </c>
      <c r="Q13" s="879"/>
      <c r="R13" s="880" t="s">
        <v>476</v>
      </c>
      <c r="S13" s="881"/>
      <c r="T13" s="882"/>
      <c r="U13" s="877" t="s">
        <v>589</v>
      </c>
      <c r="V13" s="879"/>
      <c r="W13" s="877" t="s">
        <v>587</v>
      </c>
      <c r="X13" s="879"/>
      <c r="Y13" s="233"/>
      <c r="Z13" s="233"/>
      <c r="AA13" s="233"/>
      <c r="AB13" s="233"/>
      <c r="AC13" s="259"/>
      <c r="AD13" s="259"/>
      <c r="AE13" s="259"/>
      <c r="AF13" s="259">
        <v>4.4999999999999998E-2</v>
      </c>
      <c r="AG13" s="232"/>
      <c r="AH13" s="232"/>
      <c r="AI13" s="232"/>
      <c r="AJ13" s="232"/>
      <c r="AK13" s="877" t="s">
        <v>671</v>
      </c>
      <c r="AL13" s="878"/>
      <c r="AM13" s="878"/>
      <c r="AN13" s="878"/>
      <c r="AO13" s="879"/>
      <c r="AP13" s="2"/>
      <c r="AQ13" s="47">
        <f t="shared" ref="AQ13:AQ27" si="2">IF(P13="材質劣化",2,IF(P13="漏水",3,1))</f>
        <v>2</v>
      </c>
    </row>
    <row r="14" spans="2:86" ht="12" customHeight="1" x14ac:dyDescent="0.15">
      <c r="B14" s="884"/>
      <c r="C14" s="889"/>
      <c r="D14" s="887"/>
      <c r="E14" s="887"/>
      <c r="F14" s="887"/>
      <c r="G14" s="887"/>
      <c r="H14" s="887"/>
      <c r="I14" s="887"/>
      <c r="J14" s="888"/>
      <c r="K14" s="231">
        <v>4</v>
      </c>
      <c r="L14" s="877" t="s">
        <v>522</v>
      </c>
      <c r="M14" s="879"/>
      <c r="N14" s="877" t="s">
        <v>597</v>
      </c>
      <c r="O14" s="879"/>
      <c r="P14" s="877" t="s">
        <v>470</v>
      </c>
      <c r="Q14" s="879"/>
      <c r="R14" s="880" t="s">
        <v>470</v>
      </c>
      <c r="S14" s="881"/>
      <c r="T14" s="882"/>
      <c r="U14" s="877" t="s">
        <v>526</v>
      </c>
      <c r="V14" s="879"/>
      <c r="W14" s="877" t="s">
        <v>587</v>
      </c>
      <c r="X14" s="879"/>
      <c r="Y14" s="233"/>
      <c r="Z14" s="233"/>
      <c r="AA14" s="233"/>
      <c r="AB14" s="233"/>
      <c r="AC14" s="232"/>
      <c r="AD14" s="232"/>
      <c r="AE14" s="232"/>
      <c r="AF14" s="232"/>
      <c r="AG14" s="259"/>
      <c r="AH14" s="259"/>
      <c r="AI14" s="259"/>
      <c r="AJ14" s="259">
        <v>3.75</v>
      </c>
      <c r="AK14" s="877"/>
      <c r="AL14" s="878"/>
      <c r="AM14" s="878"/>
      <c r="AN14" s="878"/>
      <c r="AO14" s="879"/>
      <c r="AP14" s="2"/>
      <c r="AQ14" s="47">
        <f t="shared" si="2"/>
        <v>3</v>
      </c>
    </row>
    <row r="15" spans="2:86" ht="12" customHeight="1" x14ac:dyDescent="0.15">
      <c r="B15" s="884"/>
      <c r="C15" s="889"/>
      <c r="D15" s="887"/>
      <c r="E15" s="887"/>
      <c r="F15" s="887"/>
      <c r="G15" s="887"/>
      <c r="H15" s="887"/>
      <c r="I15" s="887"/>
      <c r="J15" s="888"/>
      <c r="K15" s="231">
        <v>5</v>
      </c>
      <c r="L15" s="877" t="s">
        <v>522</v>
      </c>
      <c r="M15" s="879"/>
      <c r="N15" s="877" t="s">
        <v>596</v>
      </c>
      <c r="O15" s="879"/>
      <c r="P15" s="877" t="s">
        <v>470</v>
      </c>
      <c r="Q15" s="879"/>
      <c r="R15" s="880" t="s">
        <v>470</v>
      </c>
      <c r="S15" s="881"/>
      <c r="T15" s="882"/>
      <c r="U15" s="877" t="s">
        <v>587</v>
      </c>
      <c r="V15" s="879"/>
      <c r="W15" s="877" t="s">
        <v>587</v>
      </c>
      <c r="X15" s="879"/>
      <c r="Y15" s="233"/>
      <c r="Z15" s="233"/>
      <c r="AA15" s="233"/>
      <c r="AB15" s="233"/>
      <c r="AC15" s="232"/>
      <c r="AD15" s="232"/>
      <c r="AE15" s="232"/>
      <c r="AF15" s="232"/>
      <c r="AG15" s="259"/>
      <c r="AH15" s="259"/>
      <c r="AI15" s="259"/>
      <c r="AJ15" s="259">
        <v>4.0999999999999996</v>
      </c>
      <c r="AK15" s="877" t="s">
        <v>669</v>
      </c>
      <c r="AL15" s="878"/>
      <c r="AM15" s="878"/>
      <c r="AN15" s="878"/>
      <c r="AO15" s="879"/>
      <c r="AP15" s="2"/>
      <c r="AQ15" s="47">
        <f t="shared" si="2"/>
        <v>3</v>
      </c>
    </row>
    <row r="16" spans="2:86" ht="12" customHeight="1" x14ac:dyDescent="0.15">
      <c r="B16" s="884"/>
      <c r="C16" s="889"/>
      <c r="D16" s="887"/>
      <c r="E16" s="887"/>
      <c r="F16" s="887"/>
      <c r="G16" s="887"/>
      <c r="H16" s="887"/>
      <c r="I16" s="887"/>
      <c r="J16" s="888"/>
      <c r="K16" s="231">
        <v>6</v>
      </c>
      <c r="L16" s="877" t="s">
        <v>522</v>
      </c>
      <c r="M16" s="879"/>
      <c r="N16" s="877" t="s">
        <v>596</v>
      </c>
      <c r="O16" s="879"/>
      <c r="P16" s="877" t="s">
        <v>470</v>
      </c>
      <c r="Q16" s="879"/>
      <c r="R16" s="880" t="s">
        <v>470</v>
      </c>
      <c r="S16" s="881"/>
      <c r="T16" s="882"/>
      <c r="U16" s="877" t="s">
        <v>526</v>
      </c>
      <c r="V16" s="879"/>
      <c r="W16" s="877" t="s">
        <v>587</v>
      </c>
      <c r="X16" s="879"/>
      <c r="Y16" s="233"/>
      <c r="Z16" s="233"/>
      <c r="AA16" s="233"/>
      <c r="AB16" s="233"/>
      <c r="AC16" s="232"/>
      <c r="AD16" s="232"/>
      <c r="AE16" s="232"/>
      <c r="AF16" s="232"/>
      <c r="AG16" s="259"/>
      <c r="AH16" s="259"/>
      <c r="AI16" s="259"/>
      <c r="AJ16" s="259">
        <v>3.85</v>
      </c>
      <c r="AK16" s="877"/>
      <c r="AL16" s="878"/>
      <c r="AM16" s="878"/>
      <c r="AN16" s="878"/>
      <c r="AO16" s="879"/>
      <c r="AP16" s="2"/>
      <c r="AQ16" s="47">
        <f t="shared" si="2"/>
        <v>3</v>
      </c>
    </row>
    <row r="17" spans="2:60" ht="12" customHeight="1" x14ac:dyDescent="0.15">
      <c r="B17" s="884"/>
      <c r="C17" s="889"/>
      <c r="D17" s="887"/>
      <c r="E17" s="887"/>
      <c r="F17" s="887"/>
      <c r="G17" s="887"/>
      <c r="H17" s="887"/>
      <c r="I17" s="887"/>
      <c r="J17" s="888"/>
      <c r="K17" s="231">
        <v>7</v>
      </c>
      <c r="L17" s="877" t="s">
        <v>522</v>
      </c>
      <c r="M17" s="879"/>
      <c r="N17" s="877" t="s">
        <v>626</v>
      </c>
      <c r="O17" s="879"/>
      <c r="P17" s="877" t="s">
        <v>470</v>
      </c>
      <c r="Q17" s="879"/>
      <c r="R17" s="880" t="s">
        <v>470</v>
      </c>
      <c r="S17" s="881"/>
      <c r="T17" s="882"/>
      <c r="U17" s="877" t="s">
        <v>587</v>
      </c>
      <c r="V17" s="879"/>
      <c r="W17" s="877" t="s">
        <v>587</v>
      </c>
      <c r="X17" s="879"/>
      <c r="Y17" s="233"/>
      <c r="Z17" s="233"/>
      <c r="AA17" s="233"/>
      <c r="AB17" s="233"/>
      <c r="AC17" s="232"/>
      <c r="AD17" s="232"/>
      <c r="AE17" s="232"/>
      <c r="AF17" s="232"/>
      <c r="AG17" s="259"/>
      <c r="AH17" s="259"/>
      <c r="AI17" s="259"/>
      <c r="AJ17" s="259">
        <v>1.7</v>
      </c>
      <c r="AK17" s="877"/>
      <c r="AL17" s="878"/>
      <c r="AM17" s="878"/>
      <c r="AN17" s="878"/>
      <c r="AO17" s="879"/>
      <c r="AP17" s="2"/>
      <c r="AQ17" s="47">
        <f t="shared" si="2"/>
        <v>3</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4.4999999999999998E-2</v>
      </c>
      <c r="AG35" s="89">
        <f t="shared" si="7"/>
        <v>0</v>
      </c>
      <c r="AH35" s="89">
        <f t="shared" si="7"/>
        <v>0</v>
      </c>
      <c r="AI35" s="89">
        <f t="shared" si="7"/>
        <v>3.6</v>
      </c>
      <c r="AJ35" s="90">
        <f t="shared" si="7"/>
        <v>15.85</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1</v>
      </c>
      <c r="AG37" s="852">
        <f t="shared" si="8"/>
        <v>0</v>
      </c>
      <c r="AH37" s="852">
        <f t="shared" si="8"/>
        <v>0</v>
      </c>
      <c r="AI37" s="852">
        <f t="shared" si="8"/>
        <v>1</v>
      </c>
      <c r="AJ37" s="852">
        <f t="shared" si="8"/>
        <v>5</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700" priority="2">
      <formula>$AQ11=2</formula>
    </cfRule>
  </conditionalFormatting>
  <conditionalFormatting sqref="Y29:AB29">
    <cfRule type="expression" dxfId="699" priority="11">
      <formula>$AQ28=2</formula>
    </cfRule>
  </conditionalFormatting>
  <conditionalFormatting sqref="Y30:AB31">
    <cfRule type="expression" dxfId="698" priority="9">
      <formula>$AQ28=2</formula>
    </cfRule>
  </conditionalFormatting>
  <conditionalFormatting sqref="Y32:AB32">
    <cfRule type="expression" dxfId="697" priority="7">
      <formula>$AQ29=2</formula>
    </cfRule>
  </conditionalFormatting>
  <conditionalFormatting sqref="Y33:AB33">
    <cfRule type="expression" dxfId="696" priority="5">
      <formula>$AQ29=2</formula>
    </cfRule>
  </conditionalFormatting>
  <conditionalFormatting sqref="Y34:AB34">
    <cfRule type="expression" dxfId="695" priority="3">
      <formula>$AQ29=2</formula>
    </cfRule>
  </conditionalFormatting>
  <conditionalFormatting sqref="Y11:AF28">
    <cfRule type="expression" dxfId="694" priority="1">
      <formula>$AQ11=3</formula>
    </cfRule>
  </conditionalFormatting>
  <conditionalFormatting sqref="Y29:AF29">
    <cfRule type="expression" dxfId="693" priority="12">
      <formula>$AQ28=3</formula>
    </cfRule>
  </conditionalFormatting>
  <conditionalFormatting sqref="Y30:AF31">
    <cfRule type="expression" dxfId="692" priority="10">
      <formula>$AQ28=3</formula>
    </cfRule>
  </conditionalFormatting>
  <conditionalFormatting sqref="Y32:AF32">
    <cfRule type="expression" dxfId="691" priority="8">
      <formula>$AQ29=3</formula>
    </cfRule>
  </conditionalFormatting>
  <conditionalFormatting sqref="Y33:AF33">
    <cfRule type="expression" dxfId="690" priority="6">
      <formula>$AQ29=3</formula>
    </cfRule>
  </conditionalFormatting>
  <conditionalFormatting sqref="Y34:AF34">
    <cfRule type="expression" dxfId="689" priority="4">
      <formula>$AQ29=3</formula>
    </cfRule>
  </conditionalFormatting>
  <conditionalFormatting sqref="AC11:AJ28">
    <cfRule type="expression" dxfId="688" priority="13">
      <formula>$AQ11=1</formula>
    </cfRule>
  </conditionalFormatting>
  <conditionalFormatting sqref="AC29:AJ29">
    <cfRule type="expression" dxfId="687" priority="24">
      <formula>$AQ28=1</formula>
    </cfRule>
  </conditionalFormatting>
  <conditionalFormatting sqref="AC30:AJ31">
    <cfRule type="expression" dxfId="686" priority="22">
      <formula>$AQ28=1</formula>
    </cfRule>
  </conditionalFormatting>
  <conditionalFormatting sqref="AC32:AJ32">
    <cfRule type="expression" dxfId="685" priority="20">
      <formula>$AQ29=1</formula>
    </cfRule>
  </conditionalFormatting>
  <conditionalFormatting sqref="AC33:AJ33">
    <cfRule type="expression" dxfId="684" priority="18">
      <formula>$AQ29=1</formula>
    </cfRule>
  </conditionalFormatting>
  <conditionalFormatting sqref="AC34:AJ34">
    <cfRule type="expression" dxfId="683" priority="16">
      <formula>$AQ29=1</formula>
    </cfRule>
  </conditionalFormatting>
  <conditionalFormatting sqref="AG11:AJ28">
    <cfRule type="expression" dxfId="682" priority="14">
      <formula>$AQ11=2</formula>
    </cfRule>
  </conditionalFormatting>
  <conditionalFormatting sqref="AG29:AJ29">
    <cfRule type="expression" dxfId="681" priority="23">
      <formula>$AQ28=2</formula>
    </cfRule>
  </conditionalFormatting>
  <conditionalFormatting sqref="AG30:AJ31">
    <cfRule type="expression" dxfId="680" priority="21">
      <formula>$AQ28=2</formula>
    </cfRule>
  </conditionalFormatting>
  <conditionalFormatting sqref="AG32:AJ32">
    <cfRule type="expression" dxfId="679" priority="19">
      <formula>$AQ29=2</formula>
    </cfRule>
  </conditionalFormatting>
  <conditionalFormatting sqref="AG33:AJ33">
    <cfRule type="expression" dxfId="678" priority="17">
      <formula>$AQ29=2</formula>
    </cfRule>
  </conditionalFormatting>
  <conditionalFormatting sqref="AG34:AJ34">
    <cfRule type="expression" dxfId="677" priority="15">
      <formula>$AQ29=2</formula>
    </cfRule>
  </conditionalFormatting>
  <dataValidations count="1">
    <dataValidation type="list" allowBlank="1" showInputMessage="1" showErrorMessage="1" sqref="Y11:AB34" xr:uid="{3F155316-1BD2-4B2E-81CA-914F722B559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FF72889E-4E5A-498D-85D1-4CF6EB104EEA}">
          <x14:formula1>
            <xm:f>'(参考)リスト'!$C$16:$C$47</xm:f>
          </x14:formula1>
          <xm:sqref>N11:O34</xm:sqref>
        </x14:dataValidation>
        <x14:dataValidation type="list" allowBlank="1" showInputMessage="1" showErrorMessage="1" xr:uid="{1AAC503C-1265-48F0-A45B-4046372B3420}">
          <x14:formula1>
            <xm:f>'(参考)リスト'!$G$16:$G$19</xm:f>
          </x14:formula1>
          <xm:sqref>AM35:AO38</xm:sqref>
        </x14:dataValidation>
        <x14:dataValidation type="list" allowBlank="1" showInputMessage="1" showErrorMessage="1" xr:uid="{4E10A7AB-D4F2-4F5B-95DD-CAA7A7FA466C}">
          <x14:formula1>
            <xm:f>'(参考)リスト'!$B$16:$B$21</xm:f>
          </x14:formula1>
          <xm:sqref>L11:M34</xm:sqref>
        </x14:dataValidation>
        <x14:dataValidation type="list" allowBlank="1" showInputMessage="1" showErrorMessage="1" xr:uid="{FE0A84DF-2884-4641-8577-A6E0DD74847B}">
          <x14:formula1>
            <xm:f>'(参考)リスト'!$E$16:$E$27</xm:f>
          </x14:formula1>
          <xm:sqref>R11:T34</xm:sqref>
        </x14:dataValidation>
        <x14:dataValidation type="list" allowBlank="1" showInputMessage="1" showErrorMessage="1" xr:uid="{F3B76F13-65E0-4699-98E3-5B62F55B9862}">
          <x14:formula1>
            <xm:f>'(参考)リスト'!$D$16:$D$18</xm:f>
          </x14:formula1>
          <xm:sqref>P11:Q34</xm:sqref>
        </x14:dataValidation>
        <x14:dataValidation type="list" allowBlank="1" showInputMessage="1" showErrorMessage="1" xr:uid="{F2CC2989-6AC0-4B16-BD73-66D54380E69A}">
          <x14:formula1>
            <xm:f>'(参考)リスト'!$F$16:$F$21</xm:f>
          </x14:formula1>
          <xm:sqref>U11:X34</xm:sqref>
        </x14:dataValidation>
      </x14:dataValidations>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C7109-96E6-4437-BD4C-0D8985F21A3E}">
  <sheetPr codeName="Sheet92">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S014</v>
      </c>
      <c r="AW5" s="36">
        <f>R7</f>
        <v>9</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3</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10.55</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641</v>
      </c>
      <c r="O7" s="897"/>
      <c r="P7" s="864" t="s">
        <v>342</v>
      </c>
      <c r="Q7" s="866"/>
      <c r="R7" s="898">
        <v>9</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595</v>
      </c>
      <c r="O11" s="879"/>
      <c r="P11" s="877" t="s">
        <v>470</v>
      </c>
      <c r="Q11" s="879"/>
      <c r="R11" s="795" t="s">
        <v>470</v>
      </c>
      <c r="S11" s="795"/>
      <c r="T11" s="795"/>
      <c r="U11" s="877" t="s">
        <v>587</v>
      </c>
      <c r="V11" s="879"/>
      <c r="W11" s="877" t="s">
        <v>587</v>
      </c>
      <c r="X11" s="879"/>
      <c r="Y11" s="233"/>
      <c r="Z11" s="233"/>
      <c r="AA11" s="233"/>
      <c r="AB11" s="233"/>
      <c r="AC11" s="232"/>
      <c r="AD11" s="232"/>
      <c r="AE11" s="232"/>
      <c r="AF11" s="232"/>
      <c r="AG11" s="259"/>
      <c r="AH11" s="259"/>
      <c r="AI11" s="259"/>
      <c r="AJ11" s="259">
        <v>3.4</v>
      </c>
      <c r="AK11" s="877"/>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522</v>
      </c>
      <c r="M12" s="879"/>
      <c r="N12" s="877" t="s">
        <v>598</v>
      </c>
      <c r="O12" s="879"/>
      <c r="P12" s="877" t="s">
        <v>470</v>
      </c>
      <c r="Q12" s="879"/>
      <c r="R12" s="795" t="s">
        <v>470</v>
      </c>
      <c r="S12" s="795"/>
      <c r="T12" s="795"/>
      <c r="U12" s="877" t="s">
        <v>587</v>
      </c>
      <c r="V12" s="879"/>
      <c r="W12" s="877" t="s">
        <v>587</v>
      </c>
      <c r="X12" s="879"/>
      <c r="Y12" s="233"/>
      <c r="Z12" s="233"/>
      <c r="AA12" s="233"/>
      <c r="AB12" s="233"/>
      <c r="AC12" s="232"/>
      <c r="AD12" s="232"/>
      <c r="AE12" s="232"/>
      <c r="AF12" s="232"/>
      <c r="AG12" s="259"/>
      <c r="AH12" s="259"/>
      <c r="AI12" s="259"/>
      <c r="AJ12" s="259">
        <v>4.5</v>
      </c>
      <c r="AK12" s="877" t="s">
        <v>669</v>
      </c>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v>3</v>
      </c>
      <c r="L13" s="877" t="s">
        <v>522</v>
      </c>
      <c r="M13" s="879"/>
      <c r="N13" s="877" t="s">
        <v>596</v>
      </c>
      <c r="O13" s="879"/>
      <c r="P13" s="877" t="s">
        <v>470</v>
      </c>
      <c r="Q13" s="879"/>
      <c r="R13" s="880" t="s">
        <v>470</v>
      </c>
      <c r="S13" s="881"/>
      <c r="T13" s="882"/>
      <c r="U13" s="877" t="s">
        <v>587</v>
      </c>
      <c r="V13" s="879"/>
      <c r="W13" s="877" t="s">
        <v>587</v>
      </c>
      <c r="X13" s="879"/>
      <c r="Y13" s="233"/>
      <c r="Z13" s="233"/>
      <c r="AA13" s="233"/>
      <c r="AB13" s="233"/>
      <c r="AC13" s="232"/>
      <c r="AD13" s="232"/>
      <c r="AE13" s="232"/>
      <c r="AF13" s="232"/>
      <c r="AG13" s="259"/>
      <c r="AH13" s="259"/>
      <c r="AI13" s="259"/>
      <c r="AJ13" s="259">
        <v>2.65</v>
      </c>
      <c r="AK13" s="877"/>
      <c r="AL13" s="878"/>
      <c r="AM13" s="878"/>
      <c r="AN13" s="878"/>
      <c r="AO13" s="879"/>
      <c r="AP13" s="2"/>
      <c r="AQ13" s="47">
        <f t="shared" ref="AQ13:AQ27" si="2">IF(P13="材質劣化",2,IF(P13="漏水",3,1))</f>
        <v>3</v>
      </c>
    </row>
    <row r="14" spans="2:86" ht="12" customHeight="1" x14ac:dyDescent="0.15">
      <c r="B14" s="884"/>
      <c r="C14" s="889"/>
      <c r="D14" s="887"/>
      <c r="E14" s="887"/>
      <c r="F14" s="887"/>
      <c r="G14" s="887"/>
      <c r="H14" s="887"/>
      <c r="I14" s="887"/>
      <c r="J14" s="888"/>
      <c r="K14" s="231"/>
      <c r="L14" s="877"/>
      <c r="M14" s="879"/>
      <c r="N14" s="877"/>
      <c r="O14" s="879"/>
      <c r="P14" s="877"/>
      <c r="Q14" s="879"/>
      <c r="R14" s="880"/>
      <c r="S14" s="881"/>
      <c r="T14" s="882"/>
      <c r="U14" s="877"/>
      <c r="V14" s="879"/>
      <c r="W14" s="877"/>
      <c r="X14" s="879"/>
      <c r="Y14" s="233"/>
      <c r="Z14" s="233"/>
      <c r="AA14" s="233"/>
      <c r="AB14" s="233"/>
      <c r="AC14" s="232"/>
      <c r="AD14" s="232"/>
      <c r="AE14" s="232"/>
      <c r="AF14" s="232"/>
      <c r="AG14" s="232"/>
      <c r="AH14" s="232"/>
      <c r="AI14" s="232"/>
      <c r="AJ14" s="232"/>
      <c r="AK14" s="877"/>
      <c r="AL14" s="878"/>
      <c r="AM14" s="878"/>
      <c r="AN14" s="878"/>
      <c r="AO14" s="879"/>
      <c r="AP14" s="2"/>
      <c r="AQ14" s="47">
        <f t="shared" si="2"/>
        <v>1</v>
      </c>
    </row>
    <row r="15" spans="2:86" ht="12" customHeight="1" x14ac:dyDescent="0.15">
      <c r="B15" s="884"/>
      <c r="C15" s="889"/>
      <c r="D15" s="887"/>
      <c r="E15" s="887"/>
      <c r="F15" s="887"/>
      <c r="G15" s="887"/>
      <c r="H15" s="887"/>
      <c r="I15" s="887"/>
      <c r="J15" s="888"/>
      <c r="K15" s="231"/>
      <c r="L15" s="877"/>
      <c r="M15" s="879"/>
      <c r="N15" s="877"/>
      <c r="O15" s="879"/>
      <c r="P15" s="877"/>
      <c r="Q15" s="879"/>
      <c r="R15" s="880"/>
      <c r="S15" s="881"/>
      <c r="T15" s="882"/>
      <c r="U15" s="877"/>
      <c r="V15" s="879"/>
      <c r="W15" s="877"/>
      <c r="X15" s="879"/>
      <c r="Y15" s="233"/>
      <c r="Z15" s="233"/>
      <c r="AA15" s="233"/>
      <c r="AB15" s="233"/>
      <c r="AC15" s="232"/>
      <c r="AD15" s="232"/>
      <c r="AE15" s="232"/>
      <c r="AF15" s="232"/>
      <c r="AG15" s="232"/>
      <c r="AH15" s="232"/>
      <c r="AI15" s="232"/>
      <c r="AJ15" s="232"/>
      <c r="AK15" s="877"/>
      <c r="AL15" s="878"/>
      <c r="AM15" s="878"/>
      <c r="AN15" s="878"/>
      <c r="AO15" s="879"/>
      <c r="AP15" s="2"/>
      <c r="AQ15" s="47">
        <f t="shared" si="2"/>
        <v>1</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v>
      </c>
      <c r="AG35" s="89">
        <f t="shared" si="7"/>
        <v>0</v>
      </c>
      <c r="AH35" s="89">
        <f t="shared" si="7"/>
        <v>0</v>
      </c>
      <c r="AI35" s="89">
        <f t="shared" si="7"/>
        <v>0</v>
      </c>
      <c r="AJ35" s="90">
        <f t="shared" si="7"/>
        <v>10.55</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0</v>
      </c>
      <c r="AG37" s="852">
        <f t="shared" si="8"/>
        <v>0</v>
      </c>
      <c r="AH37" s="852">
        <f t="shared" si="8"/>
        <v>0</v>
      </c>
      <c r="AI37" s="852">
        <f t="shared" si="8"/>
        <v>0</v>
      </c>
      <c r="AJ37" s="852">
        <f t="shared" si="8"/>
        <v>3</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676" priority="2">
      <formula>$AQ11=2</formula>
    </cfRule>
  </conditionalFormatting>
  <conditionalFormatting sqref="Y29:AB29">
    <cfRule type="expression" dxfId="675" priority="11">
      <formula>$AQ28=2</formula>
    </cfRule>
  </conditionalFormatting>
  <conditionalFormatting sqref="Y30:AB31">
    <cfRule type="expression" dxfId="674" priority="9">
      <formula>$AQ28=2</formula>
    </cfRule>
  </conditionalFormatting>
  <conditionalFormatting sqref="Y32:AB32">
    <cfRule type="expression" dxfId="673" priority="7">
      <formula>$AQ29=2</formula>
    </cfRule>
  </conditionalFormatting>
  <conditionalFormatting sqref="Y33:AB33">
    <cfRule type="expression" dxfId="672" priority="5">
      <formula>$AQ29=2</formula>
    </cfRule>
  </conditionalFormatting>
  <conditionalFormatting sqref="Y34:AB34">
    <cfRule type="expression" dxfId="671" priority="3">
      <formula>$AQ29=2</formula>
    </cfRule>
  </conditionalFormatting>
  <conditionalFormatting sqref="Y11:AF28">
    <cfRule type="expression" dxfId="670" priority="1">
      <formula>$AQ11=3</formula>
    </cfRule>
  </conditionalFormatting>
  <conditionalFormatting sqref="Y29:AF29">
    <cfRule type="expression" dxfId="669" priority="12">
      <formula>$AQ28=3</formula>
    </cfRule>
  </conditionalFormatting>
  <conditionalFormatting sqref="Y30:AF31">
    <cfRule type="expression" dxfId="668" priority="10">
      <formula>$AQ28=3</formula>
    </cfRule>
  </conditionalFormatting>
  <conditionalFormatting sqref="Y32:AF32">
    <cfRule type="expression" dxfId="667" priority="8">
      <formula>$AQ29=3</formula>
    </cfRule>
  </conditionalFormatting>
  <conditionalFormatting sqref="Y33:AF33">
    <cfRule type="expression" dxfId="666" priority="6">
      <formula>$AQ29=3</formula>
    </cfRule>
  </conditionalFormatting>
  <conditionalFormatting sqref="Y34:AF34">
    <cfRule type="expression" dxfId="665" priority="4">
      <formula>$AQ29=3</formula>
    </cfRule>
  </conditionalFormatting>
  <conditionalFormatting sqref="AC11:AJ28">
    <cfRule type="expression" dxfId="664" priority="13">
      <formula>$AQ11=1</formula>
    </cfRule>
  </conditionalFormatting>
  <conditionalFormatting sqref="AC29:AJ29">
    <cfRule type="expression" dxfId="663" priority="24">
      <formula>$AQ28=1</formula>
    </cfRule>
  </conditionalFormatting>
  <conditionalFormatting sqref="AC30:AJ31">
    <cfRule type="expression" dxfId="662" priority="22">
      <formula>$AQ28=1</formula>
    </cfRule>
  </conditionalFormatting>
  <conditionalFormatting sqref="AC32:AJ32">
    <cfRule type="expression" dxfId="661" priority="20">
      <formula>$AQ29=1</formula>
    </cfRule>
  </conditionalFormatting>
  <conditionalFormatting sqref="AC33:AJ33">
    <cfRule type="expression" dxfId="660" priority="18">
      <formula>$AQ29=1</formula>
    </cfRule>
  </conditionalFormatting>
  <conditionalFormatting sqref="AC34:AJ34">
    <cfRule type="expression" dxfId="659" priority="16">
      <formula>$AQ29=1</formula>
    </cfRule>
  </conditionalFormatting>
  <conditionalFormatting sqref="AG11:AJ28">
    <cfRule type="expression" dxfId="658" priority="14">
      <formula>$AQ11=2</formula>
    </cfRule>
  </conditionalFormatting>
  <conditionalFormatting sqref="AG29:AJ29">
    <cfRule type="expression" dxfId="657" priority="23">
      <formula>$AQ28=2</formula>
    </cfRule>
  </conditionalFormatting>
  <conditionalFormatting sqref="AG30:AJ31">
    <cfRule type="expression" dxfId="656" priority="21">
      <formula>$AQ28=2</formula>
    </cfRule>
  </conditionalFormatting>
  <conditionalFormatting sqref="AG32:AJ32">
    <cfRule type="expression" dxfId="655" priority="19">
      <formula>$AQ29=2</formula>
    </cfRule>
  </conditionalFormatting>
  <conditionalFormatting sqref="AG33:AJ33">
    <cfRule type="expression" dxfId="654" priority="17">
      <formula>$AQ29=2</formula>
    </cfRule>
  </conditionalFormatting>
  <conditionalFormatting sqref="AG34:AJ34">
    <cfRule type="expression" dxfId="653" priority="15">
      <formula>$AQ29=2</formula>
    </cfRule>
  </conditionalFormatting>
  <dataValidations count="1">
    <dataValidation type="list" allowBlank="1" showInputMessage="1" showErrorMessage="1" sqref="Y11:AB34" xr:uid="{D8B4C286-136A-4F9F-B8E6-FCB422CA5CE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92A46370-4285-439B-95C9-FD23883A90FC}">
          <x14:formula1>
            <xm:f>'(参考)リスト'!$F$16:$F$21</xm:f>
          </x14:formula1>
          <xm:sqref>U11:X34</xm:sqref>
        </x14:dataValidation>
        <x14:dataValidation type="list" allowBlank="1" showInputMessage="1" showErrorMessage="1" xr:uid="{B375658D-6495-4854-B34E-FCDD90DC9BA3}">
          <x14:formula1>
            <xm:f>'(参考)リスト'!$D$16:$D$18</xm:f>
          </x14:formula1>
          <xm:sqref>P11:Q34</xm:sqref>
        </x14:dataValidation>
        <x14:dataValidation type="list" allowBlank="1" showInputMessage="1" showErrorMessage="1" xr:uid="{CF87C2BE-A2C5-4B40-B1BD-9101A926F3ED}">
          <x14:formula1>
            <xm:f>'(参考)リスト'!$E$16:$E$27</xm:f>
          </x14:formula1>
          <xm:sqref>R11:T34</xm:sqref>
        </x14:dataValidation>
        <x14:dataValidation type="list" allowBlank="1" showInputMessage="1" showErrorMessage="1" xr:uid="{DBBA9547-DF11-4BEF-BC2C-9C6EB1C75AD9}">
          <x14:formula1>
            <xm:f>'(参考)リスト'!$B$16:$B$21</xm:f>
          </x14:formula1>
          <xm:sqref>L11:M34</xm:sqref>
        </x14:dataValidation>
        <x14:dataValidation type="list" allowBlank="1" showInputMessage="1" showErrorMessage="1" xr:uid="{92A4A7B8-0297-477B-93B1-A8737D99D617}">
          <x14:formula1>
            <xm:f>'(参考)リスト'!$G$16:$G$19</xm:f>
          </x14:formula1>
          <xm:sqref>AM35:AO38</xm:sqref>
        </x14:dataValidation>
        <x14:dataValidation type="list" allowBlank="1" showInputMessage="1" showErrorMessage="1" xr:uid="{82737134-CBB2-4CD5-833B-E81C1AB810D9}">
          <x14:formula1>
            <xm:f>'(参考)リスト'!$C$16:$C$47</xm:f>
          </x14:formula1>
          <xm:sqref>N11:O34</xm:sqref>
        </x14:dataValidation>
      </x14:dataValidations>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91C9A-8A51-4082-9EFA-16F59D300C0E}">
  <sheetPr codeName="Sheet93">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S015</v>
      </c>
      <c r="AW5" s="36">
        <f>R7</f>
        <v>9</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4</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13.23</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642</v>
      </c>
      <c r="O7" s="897"/>
      <c r="P7" s="864" t="s">
        <v>342</v>
      </c>
      <c r="Q7" s="866"/>
      <c r="R7" s="898">
        <v>9</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595</v>
      </c>
      <c r="O11" s="879"/>
      <c r="P11" s="877" t="s">
        <v>470</v>
      </c>
      <c r="Q11" s="879"/>
      <c r="R11" s="795" t="s">
        <v>470</v>
      </c>
      <c r="S11" s="795"/>
      <c r="T11" s="795"/>
      <c r="U11" s="877" t="s">
        <v>587</v>
      </c>
      <c r="V11" s="879"/>
      <c r="W11" s="877" t="s">
        <v>587</v>
      </c>
      <c r="X11" s="879"/>
      <c r="Y11" s="233"/>
      <c r="Z11" s="233"/>
      <c r="AA11" s="233"/>
      <c r="AB11" s="233"/>
      <c r="AC11" s="232"/>
      <c r="AD11" s="232"/>
      <c r="AE11" s="232"/>
      <c r="AF11" s="232"/>
      <c r="AG11" s="259"/>
      <c r="AH11" s="259"/>
      <c r="AI11" s="259"/>
      <c r="AJ11" s="259">
        <v>2.1</v>
      </c>
      <c r="AK11" s="877" t="s">
        <v>669</v>
      </c>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522</v>
      </c>
      <c r="M12" s="879"/>
      <c r="N12" s="877" t="s">
        <v>597</v>
      </c>
      <c r="O12" s="879"/>
      <c r="P12" s="877" t="s">
        <v>470</v>
      </c>
      <c r="Q12" s="879"/>
      <c r="R12" s="795" t="s">
        <v>470</v>
      </c>
      <c r="S12" s="795"/>
      <c r="T12" s="795"/>
      <c r="U12" s="877" t="s">
        <v>587</v>
      </c>
      <c r="V12" s="879"/>
      <c r="W12" s="877" t="s">
        <v>587</v>
      </c>
      <c r="X12" s="879"/>
      <c r="Y12" s="233"/>
      <c r="Z12" s="233"/>
      <c r="AA12" s="233"/>
      <c r="AB12" s="233"/>
      <c r="AC12" s="232"/>
      <c r="AD12" s="232"/>
      <c r="AE12" s="232"/>
      <c r="AF12" s="232"/>
      <c r="AG12" s="259"/>
      <c r="AH12" s="259"/>
      <c r="AI12" s="259"/>
      <c r="AJ12" s="259">
        <v>2.7</v>
      </c>
      <c r="AK12" s="877" t="s">
        <v>669</v>
      </c>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v>3</v>
      </c>
      <c r="L13" s="877" t="s">
        <v>522</v>
      </c>
      <c r="M13" s="879"/>
      <c r="N13" s="877" t="s">
        <v>597</v>
      </c>
      <c r="O13" s="879"/>
      <c r="P13" s="877" t="s">
        <v>470</v>
      </c>
      <c r="Q13" s="879"/>
      <c r="R13" s="880" t="s">
        <v>470</v>
      </c>
      <c r="S13" s="881"/>
      <c r="T13" s="882"/>
      <c r="U13" s="877" t="s">
        <v>526</v>
      </c>
      <c r="V13" s="879"/>
      <c r="W13" s="877" t="s">
        <v>587</v>
      </c>
      <c r="X13" s="879"/>
      <c r="Y13" s="233"/>
      <c r="Z13" s="233"/>
      <c r="AA13" s="233"/>
      <c r="AB13" s="233"/>
      <c r="AC13" s="232"/>
      <c r="AD13" s="232"/>
      <c r="AE13" s="232"/>
      <c r="AF13" s="232"/>
      <c r="AG13" s="259"/>
      <c r="AH13" s="259"/>
      <c r="AI13" s="259"/>
      <c r="AJ13" s="259">
        <v>4.83</v>
      </c>
      <c r="AK13" s="877"/>
      <c r="AL13" s="878"/>
      <c r="AM13" s="878"/>
      <c r="AN13" s="878"/>
      <c r="AO13" s="879"/>
      <c r="AP13" s="2"/>
      <c r="AQ13" s="47">
        <f t="shared" ref="AQ13:AQ27" si="2">IF(P13="材質劣化",2,IF(P13="漏水",3,1))</f>
        <v>3</v>
      </c>
    </row>
    <row r="14" spans="2:86" ht="12" customHeight="1" x14ac:dyDescent="0.15">
      <c r="B14" s="884"/>
      <c r="C14" s="889"/>
      <c r="D14" s="887"/>
      <c r="E14" s="887"/>
      <c r="F14" s="887"/>
      <c r="G14" s="887"/>
      <c r="H14" s="887"/>
      <c r="I14" s="887"/>
      <c r="J14" s="888"/>
      <c r="K14" s="231">
        <v>4</v>
      </c>
      <c r="L14" s="877" t="s">
        <v>522</v>
      </c>
      <c r="M14" s="879"/>
      <c r="N14" s="877" t="s">
        <v>596</v>
      </c>
      <c r="O14" s="879"/>
      <c r="P14" s="877" t="s">
        <v>536</v>
      </c>
      <c r="Q14" s="879"/>
      <c r="R14" s="880" t="s">
        <v>442</v>
      </c>
      <c r="S14" s="881"/>
      <c r="T14" s="882"/>
      <c r="U14" s="877" t="s">
        <v>537</v>
      </c>
      <c r="V14" s="879"/>
      <c r="W14" s="877" t="s">
        <v>524</v>
      </c>
      <c r="X14" s="879"/>
      <c r="Y14" s="233"/>
      <c r="Z14" s="233"/>
      <c r="AA14" s="233"/>
      <c r="AB14" s="233"/>
      <c r="AC14" s="232"/>
      <c r="AD14" s="232"/>
      <c r="AE14" s="232"/>
      <c r="AF14" s="232"/>
      <c r="AG14" s="232"/>
      <c r="AH14" s="232"/>
      <c r="AI14" s="232"/>
      <c r="AJ14" s="232"/>
      <c r="AK14" s="877" t="s">
        <v>525</v>
      </c>
      <c r="AL14" s="878"/>
      <c r="AM14" s="878"/>
      <c r="AN14" s="878"/>
      <c r="AO14" s="879"/>
      <c r="AP14" s="2"/>
      <c r="AQ14" s="47">
        <f t="shared" si="2"/>
        <v>2</v>
      </c>
    </row>
    <row r="15" spans="2:86" ht="12" customHeight="1" x14ac:dyDescent="0.15">
      <c r="B15" s="884"/>
      <c r="C15" s="889"/>
      <c r="D15" s="887"/>
      <c r="E15" s="887"/>
      <c r="F15" s="887"/>
      <c r="G15" s="887"/>
      <c r="H15" s="887"/>
      <c r="I15" s="887"/>
      <c r="J15" s="888"/>
      <c r="K15" s="231">
        <v>5</v>
      </c>
      <c r="L15" s="877" t="s">
        <v>522</v>
      </c>
      <c r="M15" s="879"/>
      <c r="N15" s="877" t="s">
        <v>626</v>
      </c>
      <c r="O15" s="879"/>
      <c r="P15" s="877" t="s">
        <v>470</v>
      </c>
      <c r="Q15" s="879"/>
      <c r="R15" s="880" t="s">
        <v>470</v>
      </c>
      <c r="S15" s="881"/>
      <c r="T15" s="882"/>
      <c r="U15" s="877" t="s">
        <v>587</v>
      </c>
      <c r="V15" s="879"/>
      <c r="W15" s="877" t="s">
        <v>587</v>
      </c>
      <c r="X15" s="879"/>
      <c r="Y15" s="233"/>
      <c r="Z15" s="233"/>
      <c r="AA15" s="233"/>
      <c r="AB15" s="233"/>
      <c r="AC15" s="232"/>
      <c r="AD15" s="232"/>
      <c r="AE15" s="232"/>
      <c r="AF15" s="232"/>
      <c r="AG15" s="259"/>
      <c r="AH15" s="259"/>
      <c r="AI15" s="259"/>
      <c r="AJ15" s="259">
        <v>3.6</v>
      </c>
      <c r="AK15" s="877"/>
      <c r="AL15" s="878"/>
      <c r="AM15" s="878"/>
      <c r="AN15" s="878"/>
      <c r="AO15" s="879"/>
      <c r="AP15" s="2"/>
      <c r="AQ15" s="47">
        <f t="shared" si="2"/>
        <v>3</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v>
      </c>
      <c r="AG35" s="89">
        <f t="shared" si="7"/>
        <v>0</v>
      </c>
      <c r="AH35" s="89">
        <f t="shared" si="7"/>
        <v>0</v>
      </c>
      <c r="AI35" s="89">
        <f t="shared" si="7"/>
        <v>0</v>
      </c>
      <c r="AJ35" s="90">
        <f t="shared" si="7"/>
        <v>13.23</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0</v>
      </c>
      <c r="AG37" s="852">
        <f t="shared" si="8"/>
        <v>0</v>
      </c>
      <c r="AH37" s="852">
        <f t="shared" si="8"/>
        <v>0</v>
      </c>
      <c r="AI37" s="852">
        <f t="shared" si="8"/>
        <v>0</v>
      </c>
      <c r="AJ37" s="852">
        <f t="shared" si="8"/>
        <v>4</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652" priority="2">
      <formula>$AQ11=2</formula>
    </cfRule>
  </conditionalFormatting>
  <conditionalFormatting sqref="Y29:AB29">
    <cfRule type="expression" dxfId="651" priority="11">
      <formula>$AQ28=2</formula>
    </cfRule>
  </conditionalFormatting>
  <conditionalFormatting sqref="Y30:AB31">
    <cfRule type="expression" dxfId="650" priority="9">
      <formula>$AQ28=2</formula>
    </cfRule>
  </conditionalFormatting>
  <conditionalFormatting sqref="Y32:AB32">
    <cfRule type="expression" dxfId="649" priority="7">
      <formula>$AQ29=2</formula>
    </cfRule>
  </conditionalFormatting>
  <conditionalFormatting sqref="Y33:AB33">
    <cfRule type="expression" dxfId="648" priority="5">
      <formula>$AQ29=2</formula>
    </cfRule>
  </conditionalFormatting>
  <conditionalFormatting sqref="Y34:AB34">
    <cfRule type="expression" dxfId="647" priority="3">
      <formula>$AQ29=2</formula>
    </cfRule>
  </conditionalFormatting>
  <conditionalFormatting sqref="Y11:AF28">
    <cfRule type="expression" dxfId="646" priority="1">
      <formula>$AQ11=3</formula>
    </cfRule>
  </conditionalFormatting>
  <conditionalFormatting sqref="Y29:AF29">
    <cfRule type="expression" dxfId="645" priority="12">
      <formula>$AQ28=3</formula>
    </cfRule>
  </conditionalFormatting>
  <conditionalFormatting sqref="Y30:AF31">
    <cfRule type="expression" dxfId="644" priority="10">
      <formula>$AQ28=3</formula>
    </cfRule>
  </conditionalFormatting>
  <conditionalFormatting sqref="Y32:AF32">
    <cfRule type="expression" dxfId="643" priority="8">
      <formula>$AQ29=3</formula>
    </cfRule>
  </conditionalFormatting>
  <conditionalFormatting sqref="Y33:AF33">
    <cfRule type="expression" dxfId="642" priority="6">
      <formula>$AQ29=3</formula>
    </cfRule>
  </conditionalFormatting>
  <conditionalFormatting sqref="Y34:AF34">
    <cfRule type="expression" dxfId="641" priority="4">
      <formula>$AQ29=3</formula>
    </cfRule>
  </conditionalFormatting>
  <conditionalFormatting sqref="AC11:AJ28">
    <cfRule type="expression" dxfId="640" priority="13">
      <formula>$AQ11=1</formula>
    </cfRule>
  </conditionalFormatting>
  <conditionalFormatting sqref="AC29:AJ29">
    <cfRule type="expression" dxfId="639" priority="24">
      <formula>$AQ28=1</formula>
    </cfRule>
  </conditionalFormatting>
  <conditionalFormatting sqref="AC30:AJ31">
    <cfRule type="expression" dxfId="638" priority="22">
      <formula>$AQ28=1</formula>
    </cfRule>
  </conditionalFormatting>
  <conditionalFormatting sqref="AC32:AJ32">
    <cfRule type="expression" dxfId="637" priority="20">
      <formula>$AQ29=1</formula>
    </cfRule>
  </conditionalFormatting>
  <conditionalFormatting sqref="AC33:AJ33">
    <cfRule type="expression" dxfId="636" priority="18">
      <formula>$AQ29=1</formula>
    </cfRule>
  </conditionalFormatting>
  <conditionalFormatting sqref="AC34:AJ34">
    <cfRule type="expression" dxfId="635" priority="16">
      <formula>$AQ29=1</formula>
    </cfRule>
  </conditionalFormatting>
  <conditionalFormatting sqref="AG11:AJ28">
    <cfRule type="expression" dxfId="634" priority="14">
      <formula>$AQ11=2</formula>
    </cfRule>
  </conditionalFormatting>
  <conditionalFormatting sqref="AG29:AJ29">
    <cfRule type="expression" dxfId="633" priority="23">
      <formula>$AQ28=2</formula>
    </cfRule>
  </conditionalFormatting>
  <conditionalFormatting sqref="AG30:AJ31">
    <cfRule type="expression" dxfId="632" priority="21">
      <formula>$AQ28=2</formula>
    </cfRule>
  </conditionalFormatting>
  <conditionalFormatting sqref="AG32:AJ32">
    <cfRule type="expression" dxfId="631" priority="19">
      <formula>$AQ29=2</formula>
    </cfRule>
  </conditionalFormatting>
  <conditionalFormatting sqref="AG33:AJ33">
    <cfRule type="expression" dxfId="630" priority="17">
      <formula>$AQ29=2</formula>
    </cfRule>
  </conditionalFormatting>
  <conditionalFormatting sqref="AG34:AJ34">
    <cfRule type="expression" dxfId="629" priority="15">
      <formula>$AQ29=2</formula>
    </cfRule>
  </conditionalFormatting>
  <dataValidations count="1">
    <dataValidation type="list" allowBlank="1" showInputMessage="1" showErrorMessage="1" sqref="Y11:AB34" xr:uid="{587BF20D-A8A0-4CE8-B7D1-DF7E8D35CEFC}">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5011249-008E-4AB4-AEAC-0800888F5662}">
          <x14:formula1>
            <xm:f>'(参考)リスト'!$C$16:$C$47</xm:f>
          </x14:formula1>
          <xm:sqref>N11:O34</xm:sqref>
        </x14:dataValidation>
        <x14:dataValidation type="list" allowBlank="1" showInputMessage="1" showErrorMessage="1" xr:uid="{E57ED92C-C407-45B9-A7DB-4CAFA070686A}">
          <x14:formula1>
            <xm:f>'(参考)リスト'!$G$16:$G$19</xm:f>
          </x14:formula1>
          <xm:sqref>AM35:AO38</xm:sqref>
        </x14:dataValidation>
        <x14:dataValidation type="list" allowBlank="1" showInputMessage="1" showErrorMessage="1" xr:uid="{4CC3AC7D-C20D-4610-B1BC-533607D9C289}">
          <x14:formula1>
            <xm:f>'(参考)リスト'!$B$16:$B$21</xm:f>
          </x14:formula1>
          <xm:sqref>L11:M34</xm:sqref>
        </x14:dataValidation>
        <x14:dataValidation type="list" allowBlank="1" showInputMessage="1" showErrorMessage="1" xr:uid="{4693F010-38F8-4726-942B-032C7A1BAF95}">
          <x14:formula1>
            <xm:f>'(参考)リスト'!$E$16:$E$27</xm:f>
          </x14:formula1>
          <xm:sqref>R11:T34</xm:sqref>
        </x14:dataValidation>
        <x14:dataValidation type="list" allowBlank="1" showInputMessage="1" showErrorMessage="1" xr:uid="{5DBDA8EC-FDD2-45B6-ABBA-DA9F6C3EE2DC}">
          <x14:formula1>
            <xm:f>'(参考)リスト'!$D$16:$D$18</xm:f>
          </x14:formula1>
          <xm:sqref>P11:Q34</xm:sqref>
        </x14:dataValidation>
        <x14:dataValidation type="list" allowBlank="1" showInputMessage="1" showErrorMessage="1" xr:uid="{308A60E3-D3BA-40F8-9D92-2021EB954D98}">
          <x14:formula1>
            <xm:f>'(参考)リスト'!$F$16:$F$21</xm:f>
          </x14:formula1>
          <xm:sqref>U11:X34</xm:sqref>
        </x14:dataValidation>
      </x14:dataValidations>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34E73-ECD5-4DBC-BC30-2E46CA45149C}">
  <sheetPr codeName="Sheet94">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S016</v>
      </c>
      <c r="AW5" s="36">
        <f>R7</f>
        <v>9.1</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1</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0.15</v>
      </c>
      <c r="BS5" s="45">
        <f>AG35</f>
        <v>0</v>
      </c>
      <c r="BT5" s="45">
        <f>AH35</f>
        <v>0</v>
      </c>
      <c r="BU5" s="45">
        <f>AI35</f>
        <v>0</v>
      </c>
      <c r="BV5" s="45">
        <f>AJ35</f>
        <v>4.25</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643</v>
      </c>
      <c r="O7" s="897"/>
      <c r="P7" s="864" t="s">
        <v>342</v>
      </c>
      <c r="Q7" s="866"/>
      <c r="R7" s="898">
        <v>9.1</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682</v>
      </c>
      <c r="O11" s="879"/>
      <c r="P11" s="877" t="s">
        <v>470</v>
      </c>
      <c r="Q11" s="879"/>
      <c r="R11" s="795" t="s">
        <v>470</v>
      </c>
      <c r="S11" s="795"/>
      <c r="T11" s="795"/>
      <c r="U11" s="877" t="s">
        <v>587</v>
      </c>
      <c r="V11" s="879"/>
      <c r="W11" s="877" t="s">
        <v>587</v>
      </c>
      <c r="X11" s="879"/>
      <c r="Y11" s="233"/>
      <c r="Z11" s="233"/>
      <c r="AA11" s="233"/>
      <c r="AB11" s="233"/>
      <c r="AC11" s="232"/>
      <c r="AD11" s="232"/>
      <c r="AE11" s="232"/>
      <c r="AF11" s="232"/>
      <c r="AG11" s="259"/>
      <c r="AH11" s="259"/>
      <c r="AI11" s="259"/>
      <c r="AJ11" s="259">
        <v>4.25</v>
      </c>
      <c r="AK11" s="877" t="s">
        <v>669</v>
      </c>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522</v>
      </c>
      <c r="M12" s="879"/>
      <c r="N12" s="877" t="s">
        <v>598</v>
      </c>
      <c r="O12" s="879"/>
      <c r="P12" s="877" t="s">
        <v>536</v>
      </c>
      <c r="Q12" s="879"/>
      <c r="R12" s="795" t="s">
        <v>442</v>
      </c>
      <c r="S12" s="795"/>
      <c r="T12" s="795"/>
      <c r="U12" s="877" t="s">
        <v>526</v>
      </c>
      <c r="V12" s="879"/>
      <c r="W12" s="877" t="s">
        <v>587</v>
      </c>
      <c r="X12" s="879"/>
      <c r="Y12" s="233"/>
      <c r="Z12" s="233"/>
      <c r="AA12" s="233"/>
      <c r="AB12" s="233"/>
      <c r="AC12" s="259"/>
      <c r="AD12" s="259"/>
      <c r="AE12" s="259"/>
      <c r="AF12" s="259">
        <v>0.15</v>
      </c>
      <c r="AG12" s="232"/>
      <c r="AH12" s="232"/>
      <c r="AI12" s="232"/>
      <c r="AJ12" s="232"/>
      <c r="AK12" s="877"/>
      <c r="AL12" s="878"/>
      <c r="AM12" s="878"/>
      <c r="AN12" s="878"/>
      <c r="AO12" s="879"/>
      <c r="AP12" s="2"/>
      <c r="AQ12" s="47">
        <f>IF(P12="材質劣化",2,IF(P12="漏水",3,1))</f>
        <v>2</v>
      </c>
    </row>
    <row r="13" spans="2:86" ht="12" customHeight="1" x14ac:dyDescent="0.15">
      <c r="B13" s="884"/>
      <c r="C13" s="889"/>
      <c r="D13" s="887"/>
      <c r="E13" s="887"/>
      <c r="F13" s="887"/>
      <c r="G13" s="887"/>
      <c r="H13" s="887"/>
      <c r="I13" s="887"/>
      <c r="J13" s="888"/>
      <c r="K13" s="231"/>
      <c r="L13" s="877"/>
      <c r="M13" s="879"/>
      <c r="N13" s="877"/>
      <c r="O13" s="879"/>
      <c r="P13" s="877"/>
      <c r="Q13" s="879"/>
      <c r="R13" s="880"/>
      <c r="S13" s="881"/>
      <c r="T13" s="882"/>
      <c r="U13" s="877"/>
      <c r="V13" s="879"/>
      <c r="W13" s="877"/>
      <c r="X13" s="879"/>
      <c r="Y13" s="233"/>
      <c r="Z13" s="233"/>
      <c r="AA13" s="233"/>
      <c r="AB13" s="233"/>
      <c r="AC13" s="232"/>
      <c r="AD13" s="232"/>
      <c r="AE13" s="232"/>
      <c r="AF13" s="232"/>
      <c r="AG13" s="232"/>
      <c r="AH13" s="232"/>
      <c r="AI13" s="232"/>
      <c r="AJ13" s="232"/>
      <c r="AK13" s="877"/>
      <c r="AL13" s="878"/>
      <c r="AM13" s="878"/>
      <c r="AN13" s="878"/>
      <c r="AO13" s="879"/>
      <c r="AP13" s="2"/>
      <c r="AQ13" s="47">
        <f t="shared" ref="AQ13:AQ27" si="2">IF(P13="材質劣化",2,IF(P13="漏水",3,1))</f>
        <v>1</v>
      </c>
    </row>
    <row r="14" spans="2:86" ht="12" customHeight="1" x14ac:dyDescent="0.15">
      <c r="B14" s="884"/>
      <c r="C14" s="889"/>
      <c r="D14" s="887"/>
      <c r="E14" s="887"/>
      <c r="F14" s="887"/>
      <c r="G14" s="887"/>
      <c r="H14" s="887"/>
      <c r="I14" s="887"/>
      <c r="J14" s="888"/>
      <c r="K14" s="231"/>
      <c r="L14" s="877"/>
      <c r="M14" s="879"/>
      <c r="N14" s="877"/>
      <c r="O14" s="879"/>
      <c r="P14" s="877"/>
      <c r="Q14" s="879"/>
      <c r="R14" s="880"/>
      <c r="S14" s="881"/>
      <c r="T14" s="882"/>
      <c r="U14" s="877"/>
      <c r="V14" s="879"/>
      <c r="W14" s="877"/>
      <c r="X14" s="879"/>
      <c r="Y14" s="233"/>
      <c r="Z14" s="233"/>
      <c r="AA14" s="233"/>
      <c r="AB14" s="233"/>
      <c r="AC14" s="232"/>
      <c r="AD14" s="232"/>
      <c r="AE14" s="232"/>
      <c r="AF14" s="232"/>
      <c r="AG14" s="232"/>
      <c r="AH14" s="232"/>
      <c r="AI14" s="232"/>
      <c r="AJ14" s="232"/>
      <c r="AK14" s="877"/>
      <c r="AL14" s="878"/>
      <c r="AM14" s="878"/>
      <c r="AN14" s="878"/>
      <c r="AO14" s="879"/>
      <c r="AP14" s="2"/>
      <c r="AQ14" s="47">
        <f t="shared" si="2"/>
        <v>1</v>
      </c>
    </row>
    <row r="15" spans="2:86" ht="12" customHeight="1" x14ac:dyDescent="0.15">
      <c r="B15" s="884"/>
      <c r="C15" s="889"/>
      <c r="D15" s="887"/>
      <c r="E15" s="887"/>
      <c r="F15" s="887"/>
      <c r="G15" s="887"/>
      <c r="H15" s="887"/>
      <c r="I15" s="887"/>
      <c r="J15" s="888"/>
      <c r="K15" s="231"/>
      <c r="L15" s="877"/>
      <c r="M15" s="879"/>
      <c r="N15" s="877"/>
      <c r="O15" s="879"/>
      <c r="P15" s="877"/>
      <c r="Q15" s="879"/>
      <c r="R15" s="880"/>
      <c r="S15" s="881"/>
      <c r="T15" s="882"/>
      <c r="U15" s="877"/>
      <c r="V15" s="879"/>
      <c r="W15" s="877"/>
      <c r="X15" s="879"/>
      <c r="Y15" s="233"/>
      <c r="Z15" s="233"/>
      <c r="AA15" s="233"/>
      <c r="AB15" s="233"/>
      <c r="AC15" s="232"/>
      <c r="AD15" s="232"/>
      <c r="AE15" s="232"/>
      <c r="AF15" s="232"/>
      <c r="AG15" s="232"/>
      <c r="AH15" s="232"/>
      <c r="AI15" s="232"/>
      <c r="AJ15" s="232"/>
      <c r="AK15" s="877"/>
      <c r="AL15" s="878"/>
      <c r="AM15" s="878"/>
      <c r="AN15" s="878"/>
      <c r="AO15" s="879"/>
      <c r="AP15" s="2"/>
      <c r="AQ15" s="47">
        <f t="shared" si="2"/>
        <v>1</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0.15</v>
      </c>
      <c r="AG35" s="89">
        <f t="shared" si="7"/>
        <v>0</v>
      </c>
      <c r="AH35" s="89">
        <f t="shared" si="7"/>
        <v>0</v>
      </c>
      <c r="AI35" s="89">
        <f t="shared" si="7"/>
        <v>0</v>
      </c>
      <c r="AJ35" s="90">
        <f t="shared" si="7"/>
        <v>4.25</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1</v>
      </c>
      <c r="AG37" s="852">
        <f t="shared" si="8"/>
        <v>0</v>
      </c>
      <c r="AH37" s="852">
        <f t="shared" si="8"/>
        <v>0</v>
      </c>
      <c r="AI37" s="852">
        <f t="shared" si="8"/>
        <v>0</v>
      </c>
      <c r="AJ37" s="852">
        <f t="shared" si="8"/>
        <v>1</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628" priority="2">
      <formula>$AQ11=2</formula>
    </cfRule>
  </conditionalFormatting>
  <conditionalFormatting sqref="Y29:AB29">
    <cfRule type="expression" dxfId="627" priority="11">
      <formula>$AQ28=2</formula>
    </cfRule>
  </conditionalFormatting>
  <conditionalFormatting sqref="Y30:AB31">
    <cfRule type="expression" dxfId="626" priority="9">
      <formula>$AQ28=2</formula>
    </cfRule>
  </conditionalFormatting>
  <conditionalFormatting sqref="Y32:AB32">
    <cfRule type="expression" dxfId="625" priority="7">
      <formula>$AQ29=2</formula>
    </cfRule>
  </conditionalFormatting>
  <conditionalFormatting sqref="Y33:AB33">
    <cfRule type="expression" dxfId="624" priority="5">
      <formula>$AQ29=2</formula>
    </cfRule>
  </conditionalFormatting>
  <conditionalFormatting sqref="Y34:AB34">
    <cfRule type="expression" dxfId="623" priority="3">
      <formula>$AQ29=2</formula>
    </cfRule>
  </conditionalFormatting>
  <conditionalFormatting sqref="Y11:AF28">
    <cfRule type="expression" dxfId="622" priority="1">
      <formula>$AQ11=3</formula>
    </cfRule>
  </conditionalFormatting>
  <conditionalFormatting sqref="Y29:AF29">
    <cfRule type="expression" dxfId="621" priority="12">
      <formula>$AQ28=3</formula>
    </cfRule>
  </conditionalFormatting>
  <conditionalFormatting sqref="Y30:AF31">
    <cfRule type="expression" dxfId="620" priority="10">
      <formula>$AQ28=3</formula>
    </cfRule>
  </conditionalFormatting>
  <conditionalFormatting sqref="Y32:AF32">
    <cfRule type="expression" dxfId="619" priority="8">
      <formula>$AQ29=3</formula>
    </cfRule>
  </conditionalFormatting>
  <conditionalFormatting sqref="Y33:AF33">
    <cfRule type="expression" dxfId="618" priority="6">
      <formula>$AQ29=3</formula>
    </cfRule>
  </conditionalFormatting>
  <conditionalFormatting sqref="Y34:AF34">
    <cfRule type="expression" dxfId="617" priority="4">
      <formula>$AQ29=3</formula>
    </cfRule>
  </conditionalFormatting>
  <conditionalFormatting sqref="AC11:AJ28">
    <cfRule type="expression" dxfId="616" priority="13">
      <formula>$AQ11=1</formula>
    </cfRule>
  </conditionalFormatting>
  <conditionalFormatting sqref="AC29:AJ29">
    <cfRule type="expression" dxfId="615" priority="24">
      <formula>$AQ28=1</formula>
    </cfRule>
  </conditionalFormatting>
  <conditionalFormatting sqref="AC30:AJ31">
    <cfRule type="expression" dxfId="614" priority="22">
      <formula>$AQ28=1</formula>
    </cfRule>
  </conditionalFormatting>
  <conditionalFormatting sqref="AC32:AJ32">
    <cfRule type="expression" dxfId="613" priority="20">
      <formula>$AQ29=1</formula>
    </cfRule>
  </conditionalFormatting>
  <conditionalFormatting sqref="AC33:AJ33">
    <cfRule type="expression" dxfId="612" priority="18">
      <formula>$AQ29=1</formula>
    </cfRule>
  </conditionalFormatting>
  <conditionalFormatting sqref="AC34:AJ34">
    <cfRule type="expression" dxfId="611" priority="16">
      <formula>$AQ29=1</formula>
    </cfRule>
  </conditionalFormatting>
  <conditionalFormatting sqref="AG11:AJ28">
    <cfRule type="expression" dxfId="610" priority="14">
      <formula>$AQ11=2</formula>
    </cfRule>
  </conditionalFormatting>
  <conditionalFormatting sqref="AG29:AJ29">
    <cfRule type="expression" dxfId="609" priority="23">
      <formula>$AQ28=2</formula>
    </cfRule>
  </conditionalFormatting>
  <conditionalFormatting sqref="AG30:AJ31">
    <cfRule type="expression" dxfId="608" priority="21">
      <formula>$AQ28=2</formula>
    </cfRule>
  </conditionalFormatting>
  <conditionalFormatting sqref="AG32:AJ32">
    <cfRule type="expression" dxfId="607" priority="19">
      <formula>$AQ29=2</formula>
    </cfRule>
  </conditionalFormatting>
  <conditionalFormatting sqref="AG33:AJ33">
    <cfRule type="expression" dxfId="606" priority="17">
      <formula>$AQ29=2</formula>
    </cfRule>
  </conditionalFormatting>
  <conditionalFormatting sqref="AG34:AJ34">
    <cfRule type="expression" dxfId="605" priority="15">
      <formula>$AQ29=2</formula>
    </cfRule>
  </conditionalFormatting>
  <dataValidations count="1">
    <dataValidation type="list" allowBlank="1" showInputMessage="1" showErrorMessage="1" sqref="Y11:AB34" xr:uid="{3F0F3058-6A5C-4FA0-B775-E4C5ACB5347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8F02A91F-61E1-4DFE-859D-77EAA1B32AC1}">
          <x14:formula1>
            <xm:f>'(参考)リスト'!$F$16:$F$21</xm:f>
          </x14:formula1>
          <xm:sqref>U11:X34</xm:sqref>
        </x14:dataValidation>
        <x14:dataValidation type="list" allowBlank="1" showInputMessage="1" showErrorMessage="1" xr:uid="{F331668B-ED3F-431E-947F-447A26AEDB8B}">
          <x14:formula1>
            <xm:f>'(参考)リスト'!$D$16:$D$18</xm:f>
          </x14:formula1>
          <xm:sqref>P11:Q34</xm:sqref>
        </x14:dataValidation>
        <x14:dataValidation type="list" allowBlank="1" showInputMessage="1" showErrorMessage="1" xr:uid="{1BD3B0C0-8267-4ABB-8B35-32FFB31515E4}">
          <x14:formula1>
            <xm:f>'(参考)リスト'!$E$16:$E$27</xm:f>
          </x14:formula1>
          <xm:sqref>R11:T34</xm:sqref>
        </x14:dataValidation>
        <x14:dataValidation type="list" allowBlank="1" showInputMessage="1" showErrorMessage="1" xr:uid="{134D604B-33A6-45A8-9CBC-E1CF84F7F0F0}">
          <x14:formula1>
            <xm:f>'(参考)リスト'!$B$16:$B$21</xm:f>
          </x14:formula1>
          <xm:sqref>L11:M34</xm:sqref>
        </x14:dataValidation>
        <x14:dataValidation type="list" allowBlank="1" showInputMessage="1" showErrorMessage="1" xr:uid="{C9A7411C-A230-4BA8-9A51-D4509FB250A3}">
          <x14:formula1>
            <xm:f>'(参考)リスト'!$G$16:$G$19</xm:f>
          </x14:formula1>
          <xm:sqref>AM35:AO38</xm:sqref>
        </x14:dataValidation>
        <x14:dataValidation type="list" allowBlank="1" showInputMessage="1" showErrorMessage="1" xr:uid="{B0F95C3B-A54D-4D61-84CB-D03AE2A30555}">
          <x14:formula1>
            <xm:f>'(参考)リスト'!$C$16:$C$47</xm:f>
          </x14:formula1>
          <xm:sqref>N11:O34</xm:sqref>
        </x14:dataValidation>
      </x14:dataValidations>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A279B-624F-45D6-AFEE-F6C9AD13FFD7}">
  <sheetPr codeName="Sheet95">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S017</v>
      </c>
      <c r="AW5" s="36">
        <f>R7</f>
        <v>8.1</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2</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4.05</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644</v>
      </c>
      <c r="O7" s="897"/>
      <c r="P7" s="864" t="s">
        <v>342</v>
      </c>
      <c r="Q7" s="866"/>
      <c r="R7" s="898">
        <v>8.1</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597</v>
      </c>
      <c r="O11" s="879"/>
      <c r="P11" s="877" t="s">
        <v>470</v>
      </c>
      <c r="Q11" s="879"/>
      <c r="R11" s="795" t="s">
        <v>470</v>
      </c>
      <c r="S11" s="795"/>
      <c r="T11" s="795"/>
      <c r="U11" s="877" t="s">
        <v>587</v>
      </c>
      <c r="V11" s="879"/>
      <c r="W11" s="877" t="s">
        <v>587</v>
      </c>
      <c r="X11" s="879"/>
      <c r="Y11" s="233"/>
      <c r="Z11" s="233"/>
      <c r="AA11" s="233"/>
      <c r="AB11" s="233"/>
      <c r="AC11" s="232"/>
      <c r="AD11" s="232"/>
      <c r="AE11" s="232"/>
      <c r="AF11" s="232"/>
      <c r="AG11" s="259"/>
      <c r="AH11" s="259"/>
      <c r="AI11" s="259"/>
      <c r="AJ11" s="259">
        <v>1.75</v>
      </c>
      <c r="AK11" s="877" t="s">
        <v>669</v>
      </c>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522</v>
      </c>
      <c r="M12" s="879"/>
      <c r="N12" s="877" t="s">
        <v>595</v>
      </c>
      <c r="O12" s="879"/>
      <c r="P12" s="877" t="s">
        <v>470</v>
      </c>
      <c r="Q12" s="879"/>
      <c r="R12" s="795" t="s">
        <v>470</v>
      </c>
      <c r="S12" s="795"/>
      <c r="T12" s="795"/>
      <c r="U12" s="877" t="s">
        <v>587</v>
      </c>
      <c r="V12" s="879"/>
      <c r="W12" s="877" t="s">
        <v>587</v>
      </c>
      <c r="X12" s="879"/>
      <c r="Y12" s="233"/>
      <c r="Z12" s="233"/>
      <c r="AA12" s="233"/>
      <c r="AB12" s="233"/>
      <c r="AC12" s="232"/>
      <c r="AD12" s="232"/>
      <c r="AE12" s="232"/>
      <c r="AF12" s="232"/>
      <c r="AG12" s="259"/>
      <c r="AH12" s="259"/>
      <c r="AI12" s="259"/>
      <c r="AJ12" s="259">
        <v>2.2999999999999998</v>
      </c>
      <c r="AK12" s="877"/>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c r="L13" s="877"/>
      <c r="M13" s="879"/>
      <c r="N13" s="877"/>
      <c r="O13" s="879"/>
      <c r="P13" s="877"/>
      <c r="Q13" s="879"/>
      <c r="R13" s="880"/>
      <c r="S13" s="881"/>
      <c r="T13" s="882"/>
      <c r="U13" s="877"/>
      <c r="V13" s="879"/>
      <c r="W13" s="877"/>
      <c r="X13" s="879"/>
      <c r="Y13" s="233"/>
      <c r="Z13" s="233"/>
      <c r="AA13" s="233"/>
      <c r="AB13" s="233"/>
      <c r="AC13" s="232"/>
      <c r="AD13" s="232"/>
      <c r="AE13" s="232"/>
      <c r="AF13" s="232"/>
      <c r="AG13" s="232"/>
      <c r="AH13" s="232"/>
      <c r="AI13" s="232"/>
      <c r="AJ13" s="232"/>
      <c r="AK13" s="877"/>
      <c r="AL13" s="878"/>
      <c r="AM13" s="878"/>
      <c r="AN13" s="878"/>
      <c r="AO13" s="879"/>
      <c r="AP13" s="2"/>
      <c r="AQ13" s="47">
        <f t="shared" ref="AQ13:AQ27" si="2">IF(P13="材質劣化",2,IF(P13="漏水",3,1))</f>
        <v>1</v>
      </c>
    </row>
    <row r="14" spans="2:86" ht="12" customHeight="1" x14ac:dyDescent="0.15">
      <c r="B14" s="884"/>
      <c r="C14" s="889"/>
      <c r="D14" s="887"/>
      <c r="E14" s="887"/>
      <c r="F14" s="887"/>
      <c r="G14" s="887"/>
      <c r="H14" s="887"/>
      <c r="I14" s="887"/>
      <c r="J14" s="888"/>
      <c r="K14" s="231"/>
      <c r="L14" s="877"/>
      <c r="M14" s="879"/>
      <c r="N14" s="877"/>
      <c r="O14" s="879"/>
      <c r="P14" s="877"/>
      <c r="Q14" s="879"/>
      <c r="R14" s="880"/>
      <c r="S14" s="881"/>
      <c r="T14" s="882"/>
      <c r="U14" s="877"/>
      <c r="V14" s="879"/>
      <c r="W14" s="877"/>
      <c r="X14" s="879"/>
      <c r="Y14" s="233"/>
      <c r="Z14" s="233"/>
      <c r="AA14" s="233"/>
      <c r="AB14" s="233"/>
      <c r="AC14" s="232"/>
      <c r="AD14" s="232"/>
      <c r="AE14" s="232"/>
      <c r="AF14" s="232"/>
      <c r="AG14" s="232"/>
      <c r="AH14" s="232"/>
      <c r="AI14" s="232"/>
      <c r="AJ14" s="232"/>
      <c r="AK14" s="877"/>
      <c r="AL14" s="878"/>
      <c r="AM14" s="878"/>
      <c r="AN14" s="878"/>
      <c r="AO14" s="879"/>
      <c r="AP14" s="2"/>
      <c r="AQ14" s="47">
        <f t="shared" si="2"/>
        <v>1</v>
      </c>
    </row>
    <row r="15" spans="2:86" ht="12" customHeight="1" x14ac:dyDescent="0.15">
      <c r="B15" s="884"/>
      <c r="C15" s="889"/>
      <c r="D15" s="887"/>
      <c r="E15" s="887"/>
      <c r="F15" s="887"/>
      <c r="G15" s="887"/>
      <c r="H15" s="887"/>
      <c r="I15" s="887"/>
      <c r="J15" s="888"/>
      <c r="K15" s="231"/>
      <c r="L15" s="877"/>
      <c r="M15" s="879"/>
      <c r="N15" s="877"/>
      <c r="O15" s="879"/>
      <c r="P15" s="877"/>
      <c r="Q15" s="879"/>
      <c r="R15" s="880"/>
      <c r="S15" s="881"/>
      <c r="T15" s="882"/>
      <c r="U15" s="877"/>
      <c r="V15" s="879"/>
      <c r="W15" s="877"/>
      <c r="X15" s="879"/>
      <c r="Y15" s="233"/>
      <c r="Z15" s="233"/>
      <c r="AA15" s="233"/>
      <c r="AB15" s="233"/>
      <c r="AC15" s="232"/>
      <c r="AD15" s="232"/>
      <c r="AE15" s="232"/>
      <c r="AF15" s="232"/>
      <c r="AG15" s="232"/>
      <c r="AH15" s="232"/>
      <c r="AI15" s="232"/>
      <c r="AJ15" s="232"/>
      <c r="AK15" s="877"/>
      <c r="AL15" s="878"/>
      <c r="AM15" s="878"/>
      <c r="AN15" s="878"/>
      <c r="AO15" s="879"/>
      <c r="AP15" s="2"/>
      <c r="AQ15" s="47">
        <f t="shared" si="2"/>
        <v>1</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v>
      </c>
      <c r="AG35" s="89">
        <f t="shared" si="7"/>
        <v>0</v>
      </c>
      <c r="AH35" s="89">
        <f t="shared" si="7"/>
        <v>0</v>
      </c>
      <c r="AI35" s="89">
        <f t="shared" si="7"/>
        <v>0</v>
      </c>
      <c r="AJ35" s="90">
        <f t="shared" si="7"/>
        <v>4.05</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0</v>
      </c>
      <c r="AG37" s="852">
        <f t="shared" si="8"/>
        <v>0</v>
      </c>
      <c r="AH37" s="852">
        <f t="shared" si="8"/>
        <v>0</v>
      </c>
      <c r="AI37" s="852">
        <f t="shared" si="8"/>
        <v>0</v>
      </c>
      <c r="AJ37" s="852">
        <f t="shared" si="8"/>
        <v>2</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604" priority="2">
      <formula>$AQ11=2</formula>
    </cfRule>
  </conditionalFormatting>
  <conditionalFormatting sqref="Y29:AB29">
    <cfRule type="expression" dxfId="603" priority="11">
      <formula>$AQ28=2</formula>
    </cfRule>
  </conditionalFormatting>
  <conditionalFormatting sqref="Y30:AB31">
    <cfRule type="expression" dxfId="602" priority="9">
      <formula>$AQ28=2</formula>
    </cfRule>
  </conditionalFormatting>
  <conditionalFormatting sqref="Y32:AB32">
    <cfRule type="expression" dxfId="601" priority="7">
      <formula>$AQ29=2</formula>
    </cfRule>
  </conditionalFormatting>
  <conditionalFormatting sqref="Y33:AB33">
    <cfRule type="expression" dxfId="600" priority="5">
      <formula>$AQ29=2</formula>
    </cfRule>
  </conditionalFormatting>
  <conditionalFormatting sqref="Y34:AB34">
    <cfRule type="expression" dxfId="599" priority="3">
      <formula>$AQ29=2</formula>
    </cfRule>
  </conditionalFormatting>
  <conditionalFormatting sqref="Y11:AF28">
    <cfRule type="expression" dxfId="598" priority="1">
      <formula>$AQ11=3</formula>
    </cfRule>
  </conditionalFormatting>
  <conditionalFormatting sqref="Y29:AF29">
    <cfRule type="expression" dxfId="597" priority="12">
      <formula>$AQ28=3</formula>
    </cfRule>
  </conditionalFormatting>
  <conditionalFormatting sqref="Y30:AF31">
    <cfRule type="expression" dxfId="596" priority="10">
      <formula>$AQ28=3</formula>
    </cfRule>
  </conditionalFormatting>
  <conditionalFormatting sqref="Y32:AF32">
    <cfRule type="expression" dxfId="595" priority="8">
      <formula>$AQ29=3</formula>
    </cfRule>
  </conditionalFormatting>
  <conditionalFormatting sqref="Y33:AF33">
    <cfRule type="expression" dxfId="594" priority="6">
      <formula>$AQ29=3</formula>
    </cfRule>
  </conditionalFormatting>
  <conditionalFormatting sqref="Y34:AF34">
    <cfRule type="expression" dxfId="593" priority="4">
      <formula>$AQ29=3</formula>
    </cfRule>
  </conditionalFormatting>
  <conditionalFormatting sqref="AC11:AJ28">
    <cfRule type="expression" dxfId="592" priority="13">
      <formula>$AQ11=1</formula>
    </cfRule>
  </conditionalFormatting>
  <conditionalFormatting sqref="AC29:AJ29">
    <cfRule type="expression" dxfId="591" priority="24">
      <formula>$AQ28=1</formula>
    </cfRule>
  </conditionalFormatting>
  <conditionalFormatting sqref="AC30:AJ31">
    <cfRule type="expression" dxfId="590" priority="22">
      <formula>$AQ28=1</formula>
    </cfRule>
  </conditionalFormatting>
  <conditionalFormatting sqref="AC32:AJ32">
    <cfRule type="expression" dxfId="589" priority="20">
      <formula>$AQ29=1</formula>
    </cfRule>
  </conditionalFormatting>
  <conditionalFormatting sqref="AC33:AJ33">
    <cfRule type="expression" dxfId="588" priority="18">
      <formula>$AQ29=1</formula>
    </cfRule>
  </conditionalFormatting>
  <conditionalFormatting sqref="AC34:AJ34">
    <cfRule type="expression" dxfId="587" priority="16">
      <formula>$AQ29=1</formula>
    </cfRule>
  </conditionalFormatting>
  <conditionalFormatting sqref="AG11:AJ28">
    <cfRule type="expression" dxfId="586" priority="14">
      <formula>$AQ11=2</formula>
    </cfRule>
  </conditionalFormatting>
  <conditionalFormatting sqref="AG29:AJ29">
    <cfRule type="expression" dxfId="585" priority="23">
      <formula>$AQ28=2</formula>
    </cfRule>
  </conditionalFormatting>
  <conditionalFormatting sqref="AG30:AJ31">
    <cfRule type="expression" dxfId="584" priority="21">
      <formula>$AQ28=2</formula>
    </cfRule>
  </conditionalFormatting>
  <conditionalFormatting sqref="AG32:AJ32">
    <cfRule type="expression" dxfId="583" priority="19">
      <formula>$AQ29=2</formula>
    </cfRule>
  </conditionalFormatting>
  <conditionalFormatting sqref="AG33:AJ33">
    <cfRule type="expression" dxfId="582" priority="17">
      <formula>$AQ29=2</formula>
    </cfRule>
  </conditionalFormatting>
  <conditionalFormatting sqref="AG34:AJ34">
    <cfRule type="expression" dxfId="581" priority="15">
      <formula>$AQ29=2</formula>
    </cfRule>
  </conditionalFormatting>
  <dataValidations count="1">
    <dataValidation type="list" allowBlank="1" showInputMessage="1" showErrorMessage="1" sqref="Y11:AB34" xr:uid="{48892591-2882-40C0-9C94-81A027F17E0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F735075A-9D50-4DE9-973E-5E07AA4EE5B8}">
          <x14:formula1>
            <xm:f>'(参考)リスト'!$C$16:$C$47</xm:f>
          </x14:formula1>
          <xm:sqref>N11:O34</xm:sqref>
        </x14:dataValidation>
        <x14:dataValidation type="list" allowBlank="1" showInputMessage="1" showErrorMessage="1" xr:uid="{B62ADD04-D88F-4D9D-BA61-E475E3CF3C1B}">
          <x14:formula1>
            <xm:f>'(参考)リスト'!$G$16:$G$19</xm:f>
          </x14:formula1>
          <xm:sqref>AM35:AO38</xm:sqref>
        </x14:dataValidation>
        <x14:dataValidation type="list" allowBlank="1" showInputMessage="1" showErrorMessage="1" xr:uid="{8FF353BD-13AB-41D1-A818-EE89C4C5B23D}">
          <x14:formula1>
            <xm:f>'(参考)リスト'!$B$16:$B$21</xm:f>
          </x14:formula1>
          <xm:sqref>L11:M34</xm:sqref>
        </x14:dataValidation>
        <x14:dataValidation type="list" allowBlank="1" showInputMessage="1" showErrorMessage="1" xr:uid="{C66FFB42-AACF-4DE7-8643-70922D44E598}">
          <x14:formula1>
            <xm:f>'(参考)リスト'!$E$16:$E$27</xm:f>
          </x14:formula1>
          <xm:sqref>R11:T34</xm:sqref>
        </x14:dataValidation>
        <x14:dataValidation type="list" allowBlank="1" showInputMessage="1" showErrorMessage="1" xr:uid="{F51BBE92-832A-47D7-9CB9-9964406DA7AA}">
          <x14:formula1>
            <xm:f>'(参考)リスト'!$D$16:$D$18</xm:f>
          </x14:formula1>
          <xm:sqref>P11:Q34</xm:sqref>
        </x14:dataValidation>
        <x14:dataValidation type="list" allowBlank="1" showInputMessage="1" showErrorMessage="1" xr:uid="{E54A6BE0-72E5-4338-B430-9C5C79230122}">
          <x14:formula1>
            <xm:f>'(参考)リスト'!$F$16:$F$21</xm:f>
          </x14:formula1>
          <xm:sqref>U11:X34</xm:sqref>
        </x14:dataValidation>
      </x14:dataValidations>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20497-CA13-450C-B043-A8E616F3EF49}">
  <sheetPr codeName="Sheet96">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S018</v>
      </c>
      <c r="AW5" s="36">
        <f>R7</f>
        <v>9</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2</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3.3</v>
      </c>
      <c r="BS5" s="45">
        <f>AG35</f>
        <v>0</v>
      </c>
      <c r="BT5" s="45">
        <f>AH35</f>
        <v>0</v>
      </c>
      <c r="BU5" s="45">
        <f>AI35</f>
        <v>0</v>
      </c>
      <c r="BV5" s="45">
        <f>AJ35</f>
        <v>5.15</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645</v>
      </c>
      <c r="O7" s="897"/>
      <c r="P7" s="864" t="s">
        <v>342</v>
      </c>
      <c r="Q7" s="866"/>
      <c r="R7" s="898">
        <v>9</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597</v>
      </c>
      <c r="O11" s="879"/>
      <c r="P11" s="877" t="s">
        <v>470</v>
      </c>
      <c r="Q11" s="879"/>
      <c r="R11" s="795" t="s">
        <v>470</v>
      </c>
      <c r="S11" s="795"/>
      <c r="T11" s="795"/>
      <c r="U11" s="877" t="s">
        <v>524</v>
      </c>
      <c r="V11" s="879"/>
      <c r="W11" s="877" t="s">
        <v>587</v>
      </c>
      <c r="X11" s="879"/>
      <c r="Y11" s="233"/>
      <c r="Z11" s="233"/>
      <c r="AA11" s="233"/>
      <c r="AB11" s="233"/>
      <c r="AC11" s="232"/>
      <c r="AD11" s="232"/>
      <c r="AE11" s="232"/>
      <c r="AF11" s="232"/>
      <c r="AG11" s="259"/>
      <c r="AH11" s="259"/>
      <c r="AI11" s="259"/>
      <c r="AJ11" s="259">
        <v>1.8</v>
      </c>
      <c r="AK11" s="877"/>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522</v>
      </c>
      <c r="M12" s="879"/>
      <c r="N12" s="877" t="s">
        <v>626</v>
      </c>
      <c r="O12" s="879"/>
      <c r="P12" s="877" t="s">
        <v>536</v>
      </c>
      <c r="Q12" s="879"/>
      <c r="R12" s="795" t="s">
        <v>476</v>
      </c>
      <c r="S12" s="795"/>
      <c r="T12" s="795"/>
      <c r="U12" s="877" t="s">
        <v>589</v>
      </c>
      <c r="V12" s="879"/>
      <c r="W12" s="877" t="s">
        <v>587</v>
      </c>
      <c r="X12" s="879"/>
      <c r="Y12" s="233"/>
      <c r="Z12" s="233"/>
      <c r="AA12" s="233"/>
      <c r="AB12" s="233"/>
      <c r="AC12" s="259"/>
      <c r="AD12" s="259"/>
      <c r="AE12" s="259"/>
      <c r="AF12" s="259">
        <v>3.3</v>
      </c>
      <c r="AG12" s="232"/>
      <c r="AH12" s="232"/>
      <c r="AI12" s="232"/>
      <c r="AJ12" s="232"/>
      <c r="AK12" s="877" t="s">
        <v>671</v>
      </c>
      <c r="AL12" s="878"/>
      <c r="AM12" s="878"/>
      <c r="AN12" s="878"/>
      <c r="AO12" s="879"/>
      <c r="AP12" s="2"/>
      <c r="AQ12" s="47">
        <f>IF(P12="材質劣化",2,IF(P12="漏水",3,1))</f>
        <v>2</v>
      </c>
    </row>
    <row r="13" spans="2:86" ht="12" customHeight="1" x14ac:dyDescent="0.15">
      <c r="B13" s="884"/>
      <c r="C13" s="889"/>
      <c r="D13" s="887"/>
      <c r="E13" s="887"/>
      <c r="F13" s="887"/>
      <c r="G13" s="887"/>
      <c r="H13" s="887"/>
      <c r="I13" s="887"/>
      <c r="J13" s="888"/>
      <c r="K13" s="231">
        <v>3</v>
      </c>
      <c r="L13" s="877" t="s">
        <v>522</v>
      </c>
      <c r="M13" s="879"/>
      <c r="N13" s="877" t="s">
        <v>626</v>
      </c>
      <c r="O13" s="879"/>
      <c r="P13" s="877" t="s">
        <v>470</v>
      </c>
      <c r="Q13" s="879"/>
      <c r="R13" s="880" t="s">
        <v>470</v>
      </c>
      <c r="S13" s="881"/>
      <c r="T13" s="882"/>
      <c r="U13" s="877" t="s">
        <v>587</v>
      </c>
      <c r="V13" s="879"/>
      <c r="W13" s="877" t="s">
        <v>587</v>
      </c>
      <c r="X13" s="879"/>
      <c r="Y13" s="233"/>
      <c r="Z13" s="233"/>
      <c r="AA13" s="233"/>
      <c r="AB13" s="233"/>
      <c r="AC13" s="232"/>
      <c r="AD13" s="232"/>
      <c r="AE13" s="232"/>
      <c r="AF13" s="232"/>
      <c r="AG13" s="259"/>
      <c r="AH13" s="259"/>
      <c r="AI13" s="259"/>
      <c r="AJ13" s="259">
        <v>3.35</v>
      </c>
      <c r="AK13" s="877"/>
      <c r="AL13" s="878"/>
      <c r="AM13" s="878"/>
      <c r="AN13" s="878"/>
      <c r="AO13" s="879"/>
      <c r="AP13" s="2"/>
      <c r="AQ13" s="47">
        <f t="shared" ref="AQ13:AQ27" si="2">IF(P13="材質劣化",2,IF(P13="漏水",3,1))</f>
        <v>3</v>
      </c>
    </row>
    <row r="14" spans="2:86" ht="12" customHeight="1" x14ac:dyDescent="0.15">
      <c r="B14" s="884"/>
      <c r="C14" s="889"/>
      <c r="D14" s="887"/>
      <c r="E14" s="887"/>
      <c r="F14" s="887"/>
      <c r="G14" s="887"/>
      <c r="H14" s="887"/>
      <c r="I14" s="887"/>
      <c r="J14" s="888"/>
      <c r="K14" s="231"/>
      <c r="L14" s="877"/>
      <c r="M14" s="879"/>
      <c r="N14" s="877"/>
      <c r="O14" s="879"/>
      <c r="P14" s="877"/>
      <c r="Q14" s="879"/>
      <c r="R14" s="880"/>
      <c r="S14" s="881"/>
      <c r="T14" s="882"/>
      <c r="U14" s="877"/>
      <c r="V14" s="879"/>
      <c r="W14" s="877"/>
      <c r="X14" s="879"/>
      <c r="Y14" s="233"/>
      <c r="Z14" s="233"/>
      <c r="AA14" s="233"/>
      <c r="AB14" s="233"/>
      <c r="AC14" s="232"/>
      <c r="AD14" s="232"/>
      <c r="AE14" s="232"/>
      <c r="AF14" s="232"/>
      <c r="AG14" s="232"/>
      <c r="AH14" s="232"/>
      <c r="AI14" s="232"/>
      <c r="AJ14" s="232"/>
      <c r="AK14" s="877"/>
      <c r="AL14" s="878"/>
      <c r="AM14" s="878"/>
      <c r="AN14" s="878"/>
      <c r="AO14" s="879"/>
      <c r="AP14" s="2"/>
      <c r="AQ14" s="47">
        <f t="shared" si="2"/>
        <v>1</v>
      </c>
    </row>
    <row r="15" spans="2:86" ht="12" customHeight="1" x14ac:dyDescent="0.15">
      <c r="B15" s="884"/>
      <c r="C15" s="889"/>
      <c r="D15" s="887"/>
      <c r="E15" s="887"/>
      <c r="F15" s="887"/>
      <c r="G15" s="887"/>
      <c r="H15" s="887"/>
      <c r="I15" s="887"/>
      <c r="J15" s="888"/>
      <c r="K15" s="231"/>
      <c r="L15" s="877"/>
      <c r="M15" s="879"/>
      <c r="N15" s="877"/>
      <c r="O15" s="879"/>
      <c r="P15" s="877"/>
      <c r="Q15" s="879"/>
      <c r="R15" s="880"/>
      <c r="S15" s="881"/>
      <c r="T15" s="882"/>
      <c r="U15" s="877"/>
      <c r="V15" s="879"/>
      <c r="W15" s="877"/>
      <c r="X15" s="879"/>
      <c r="Y15" s="233"/>
      <c r="Z15" s="233"/>
      <c r="AA15" s="233"/>
      <c r="AB15" s="233"/>
      <c r="AC15" s="232"/>
      <c r="AD15" s="232"/>
      <c r="AE15" s="232"/>
      <c r="AF15" s="232"/>
      <c r="AG15" s="232"/>
      <c r="AH15" s="232"/>
      <c r="AI15" s="232"/>
      <c r="AJ15" s="232"/>
      <c r="AK15" s="877"/>
      <c r="AL15" s="878"/>
      <c r="AM15" s="878"/>
      <c r="AN15" s="878"/>
      <c r="AO15" s="879"/>
      <c r="AP15" s="2"/>
      <c r="AQ15" s="47">
        <f t="shared" si="2"/>
        <v>1</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3.3</v>
      </c>
      <c r="AG35" s="89">
        <f t="shared" si="7"/>
        <v>0</v>
      </c>
      <c r="AH35" s="89">
        <f t="shared" si="7"/>
        <v>0</v>
      </c>
      <c r="AI35" s="89">
        <f t="shared" si="7"/>
        <v>0</v>
      </c>
      <c r="AJ35" s="90">
        <f t="shared" si="7"/>
        <v>5.15</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1</v>
      </c>
      <c r="AG37" s="852">
        <f t="shared" si="8"/>
        <v>0</v>
      </c>
      <c r="AH37" s="852">
        <f t="shared" si="8"/>
        <v>0</v>
      </c>
      <c r="AI37" s="852">
        <f t="shared" si="8"/>
        <v>0</v>
      </c>
      <c r="AJ37" s="852">
        <f t="shared" si="8"/>
        <v>2</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580" priority="2">
      <formula>$AQ11=2</formula>
    </cfRule>
  </conditionalFormatting>
  <conditionalFormatting sqref="Y29:AB29">
    <cfRule type="expression" dxfId="579" priority="11">
      <formula>$AQ28=2</formula>
    </cfRule>
  </conditionalFormatting>
  <conditionalFormatting sqref="Y30:AB31">
    <cfRule type="expression" dxfId="578" priority="9">
      <formula>$AQ28=2</formula>
    </cfRule>
  </conditionalFormatting>
  <conditionalFormatting sqref="Y32:AB32">
    <cfRule type="expression" dxfId="577" priority="7">
      <formula>$AQ29=2</formula>
    </cfRule>
  </conditionalFormatting>
  <conditionalFormatting sqref="Y33:AB33">
    <cfRule type="expression" dxfId="576" priority="5">
      <formula>$AQ29=2</formula>
    </cfRule>
  </conditionalFormatting>
  <conditionalFormatting sqref="Y34:AB34">
    <cfRule type="expression" dxfId="575" priority="3">
      <formula>$AQ29=2</formula>
    </cfRule>
  </conditionalFormatting>
  <conditionalFormatting sqref="Y11:AF28">
    <cfRule type="expression" dxfId="574" priority="1">
      <formula>$AQ11=3</formula>
    </cfRule>
  </conditionalFormatting>
  <conditionalFormatting sqref="Y29:AF29">
    <cfRule type="expression" dxfId="573" priority="12">
      <formula>$AQ28=3</formula>
    </cfRule>
  </conditionalFormatting>
  <conditionalFormatting sqref="Y30:AF31">
    <cfRule type="expression" dxfId="572" priority="10">
      <formula>$AQ28=3</formula>
    </cfRule>
  </conditionalFormatting>
  <conditionalFormatting sqref="Y32:AF32">
    <cfRule type="expression" dxfId="571" priority="8">
      <formula>$AQ29=3</formula>
    </cfRule>
  </conditionalFormatting>
  <conditionalFormatting sqref="Y33:AF33">
    <cfRule type="expression" dxfId="570" priority="6">
      <formula>$AQ29=3</formula>
    </cfRule>
  </conditionalFormatting>
  <conditionalFormatting sqref="Y34:AF34">
    <cfRule type="expression" dxfId="569" priority="4">
      <formula>$AQ29=3</formula>
    </cfRule>
  </conditionalFormatting>
  <conditionalFormatting sqref="AC11:AJ28">
    <cfRule type="expression" dxfId="568" priority="13">
      <formula>$AQ11=1</formula>
    </cfRule>
  </conditionalFormatting>
  <conditionalFormatting sqref="AC29:AJ29">
    <cfRule type="expression" dxfId="567" priority="24">
      <formula>$AQ28=1</formula>
    </cfRule>
  </conditionalFormatting>
  <conditionalFormatting sqref="AC30:AJ31">
    <cfRule type="expression" dxfId="566" priority="22">
      <formula>$AQ28=1</formula>
    </cfRule>
  </conditionalFormatting>
  <conditionalFormatting sqref="AC32:AJ32">
    <cfRule type="expression" dxfId="565" priority="20">
      <formula>$AQ29=1</formula>
    </cfRule>
  </conditionalFormatting>
  <conditionalFormatting sqref="AC33:AJ33">
    <cfRule type="expression" dxfId="564" priority="18">
      <formula>$AQ29=1</formula>
    </cfRule>
  </conditionalFormatting>
  <conditionalFormatting sqref="AC34:AJ34">
    <cfRule type="expression" dxfId="563" priority="16">
      <formula>$AQ29=1</formula>
    </cfRule>
  </conditionalFormatting>
  <conditionalFormatting sqref="AG11:AJ28">
    <cfRule type="expression" dxfId="562" priority="14">
      <formula>$AQ11=2</formula>
    </cfRule>
  </conditionalFormatting>
  <conditionalFormatting sqref="AG29:AJ29">
    <cfRule type="expression" dxfId="561" priority="23">
      <formula>$AQ28=2</formula>
    </cfRule>
  </conditionalFormatting>
  <conditionalFormatting sqref="AG30:AJ31">
    <cfRule type="expression" dxfId="560" priority="21">
      <formula>$AQ28=2</formula>
    </cfRule>
  </conditionalFormatting>
  <conditionalFormatting sqref="AG32:AJ32">
    <cfRule type="expression" dxfId="559" priority="19">
      <formula>$AQ29=2</formula>
    </cfRule>
  </conditionalFormatting>
  <conditionalFormatting sqref="AG33:AJ33">
    <cfRule type="expression" dxfId="558" priority="17">
      <formula>$AQ29=2</formula>
    </cfRule>
  </conditionalFormatting>
  <conditionalFormatting sqref="AG34:AJ34">
    <cfRule type="expression" dxfId="557" priority="15">
      <formula>$AQ29=2</formula>
    </cfRule>
  </conditionalFormatting>
  <dataValidations count="1">
    <dataValidation type="list" allowBlank="1" showInputMessage="1" showErrorMessage="1" sqref="Y11:AB34" xr:uid="{D42E92AF-7010-49ED-BAFB-6A549110DA7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7C00B007-2DA9-4231-BA7A-E1A8D4C1D4F1}">
          <x14:formula1>
            <xm:f>'(参考)リスト'!$F$16:$F$21</xm:f>
          </x14:formula1>
          <xm:sqref>U11:X34</xm:sqref>
        </x14:dataValidation>
        <x14:dataValidation type="list" allowBlank="1" showInputMessage="1" showErrorMessage="1" xr:uid="{F7CB1F28-D570-4D91-B3F1-2EC6CA6F5056}">
          <x14:formula1>
            <xm:f>'(参考)リスト'!$D$16:$D$18</xm:f>
          </x14:formula1>
          <xm:sqref>P11:Q34</xm:sqref>
        </x14:dataValidation>
        <x14:dataValidation type="list" allowBlank="1" showInputMessage="1" showErrorMessage="1" xr:uid="{6BC5E5C5-CF07-431C-8150-F6EF11B1ACA5}">
          <x14:formula1>
            <xm:f>'(参考)リスト'!$E$16:$E$27</xm:f>
          </x14:formula1>
          <xm:sqref>R11:T34</xm:sqref>
        </x14:dataValidation>
        <x14:dataValidation type="list" allowBlank="1" showInputMessage="1" showErrorMessage="1" xr:uid="{4A939041-EFCF-4AA0-ADBC-619D22983A6B}">
          <x14:formula1>
            <xm:f>'(参考)リスト'!$B$16:$B$21</xm:f>
          </x14:formula1>
          <xm:sqref>L11:M34</xm:sqref>
        </x14:dataValidation>
        <x14:dataValidation type="list" allowBlank="1" showInputMessage="1" showErrorMessage="1" xr:uid="{1BCD7519-683A-443A-9483-C65F60434351}">
          <x14:formula1>
            <xm:f>'(参考)リスト'!$G$16:$G$19</xm:f>
          </x14:formula1>
          <xm:sqref>AM35:AO38</xm:sqref>
        </x14:dataValidation>
        <x14:dataValidation type="list" allowBlank="1" showInputMessage="1" showErrorMessage="1" xr:uid="{F5AA5F70-CCEB-4432-8B50-1414D73607D3}">
          <x14:formula1>
            <xm:f>'(参考)リスト'!$C$16:$C$47</xm:f>
          </x14:formula1>
          <xm:sqref>N11:O34</xm:sqref>
        </x14:dataValidation>
      </x14:dataValidations>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9B154-AE89-4597-A82D-76660FEC9F69}">
  <sheetPr codeName="Sheet97">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S019</v>
      </c>
      <c r="AW5" s="36">
        <f>R7</f>
        <v>8.9</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4</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14.8</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646</v>
      </c>
      <c r="O7" s="897"/>
      <c r="P7" s="864" t="s">
        <v>342</v>
      </c>
      <c r="Q7" s="866"/>
      <c r="R7" s="898">
        <v>8.9</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597</v>
      </c>
      <c r="O11" s="879"/>
      <c r="P11" s="877" t="s">
        <v>470</v>
      </c>
      <c r="Q11" s="879"/>
      <c r="R11" s="795" t="s">
        <v>470</v>
      </c>
      <c r="S11" s="795"/>
      <c r="T11" s="795"/>
      <c r="U11" s="877" t="s">
        <v>587</v>
      </c>
      <c r="V11" s="879"/>
      <c r="W11" s="877" t="s">
        <v>587</v>
      </c>
      <c r="X11" s="879"/>
      <c r="Y11" s="233"/>
      <c r="Z11" s="233"/>
      <c r="AA11" s="233"/>
      <c r="AB11" s="233"/>
      <c r="AC11" s="232"/>
      <c r="AD11" s="232"/>
      <c r="AE11" s="232"/>
      <c r="AF11" s="232"/>
      <c r="AG11" s="259"/>
      <c r="AH11" s="259"/>
      <c r="AI11" s="259"/>
      <c r="AJ11" s="259">
        <v>3.25</v>
      </c>
      <c r="AK11" s="877"/>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522</v>
      </c>
      <c r="M12" s="879"/>
      <c r="N12" s="877" t="s">
        <v>595</v>
      </c>
      <c r="O12" s="879"/>
      <c r="P12" s="877" t="s">
        <v>470</v>
      </c>
      <c r="Q12" s="879"/>
      <c r="R12" s="795" t="s">
        <v>470</v>
      </c>
      <c r="S12" s="795"/>
      <c r="T12" s="795"/>
      <c r="U12" s="877" t="s">
        <v>589</v>
      </c>
      <c r="V12" s="879"/>
      <c r="W12" s="877" t="s">
        <v>587</v>
      </c>
      <c r="X12" s="879"/>
      <c r="Y12" s="233"/>
      <c r="Z12" s="233"/>
      <c r="AA12" s="233"/>
      <c r="AB12" s="233"/>
      <c r="AC12" s="232"/>
      <c r="AD12" s="232"/>
      <c r="AE12" s="232"/>
      <c r="AF12" s="232"/>
      <c r="AG12" s="259"/>
      <c r="AH12" s="259"/>
      <c r="AI12" s="259"/>
      <c r="AJ12" s="259">
        <v>4.1500000000000004</v>
      </c>
      <c r="AK12" s="877" t="s">
        <v>669</v>
      </c>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v>3</v>
      </c>
      <c r="L13" s="877" t="s">
        <v>522</v>
      </c>
      <c r="M13" s="879"/>
      <c r="N13" s="877" t="s">
        <v>626</v>
      </c>
      <c r="O13" s="879"/>
      <c r="P13" s="877" t="s">
        <v>470</v>
      </c>
      <c r="Q13" s="879"/>
      <c r="R13" s="880" t="s">
        <v>470</v>
      </c>
      <c r="S13" s="881"/>
      <c r="T13" s="882"/>
      <c r="U13" s="877" t="s">
        <v>587</v>
      </c>
      <c r="V13" s="879"/>
      <c r="W13" s="877" t="s">
        <v>587</v>
      </c>
      <c r="X13" s="879"/>
      <c r="Y13" s="233"/>
      <c r="Z13" s="233"/>
      <c r="AA13" s="233"/>
      <c r="AB13" s="233"/>
      <c r="AC13" s="232"/>
      <c r="AD13" s="232"/>
      <c r="AE13" s="232"/>
      <c r="AF13" s="232"/>
      <c r="AG13" s="259"/>
      <c r="AH13" s="259"/>
      <c r="AI13" s="259"/>
      <c r="AJ13" s="259">
        <v>3.7</v>
      </c>
      <c r="AK13" s="877" t="s">
        <v>669</v>
      </c>
      <c r="AL13" s="878"/>
      <c r="AM13" s="878"/>
      <c r="AN13" s="878"/>
      <c r="AO13" s="879"/>
      <c r="AP13" s="2"/>
      <c r="AQ13" s="47">
        <f t="shared" ref="AQ13:AQ27" si="2">IF(P13="材質劣化",2,IF(P13="漏水",3,1))</f>
        <v>3</v>
      </c>
    </row>
    <row r="14" spans="2:86" ht="12" customHeight="1" x14ac:dyDescent="0.15">
      <c r="B14" s="884"/>
      <c r="C14" s="889"/>
      <c r="D14" s="887"/>
      <c r="E14" s="887"/>
      <c r="F14" s="887"/>
      <c r="G14" s="887"/>
      <c r="H14" s="887"/>
      <c r="I14" s="887"/>
      <c r="J14" s="888"/>
      <c r="K14" s="231">
        <v>4</v>
      </c>
      <c r="L14" s="877" t="s">
        <v>522</v>
      </c>
      <c r="M14" s="879"/>
      <c r="N14" s="877" t="s">
        <v>626</v>
      </c>
      <c r="O14" s="879"/>
      <c r="P14" s="877" t="s">
        <v>470</v>
      </c>
      <c r="Q14" s="879"/>
      <c r="R14" s="880" t="s">
        <v>470</v>
      </c>
      <c r="S14" s="881"/>
      <c r="T14" s="882"/>
      <c r="U14" s="877" t="s">
        <v>587</v>
      </c>
      <c r="V14" s="879"/>
      <c r="W14" s="877" t="s">
        <v>587</v>
      </c>
      <c r="X14" s="879"/>
      <c r="Y14" s="233"/>
      <c r="Z14" s="233"/>
      <c r="AA14" s="233"/>
      <c r="AB14" s="233"/>
      <c r="AC14" s="232"/>
      <c r="AD14" s="232"/>
      <c r="AE14" s="232"/>
      <c r="AF14" s="232"/>
      <c r="AG14" s="259"/>
      <c r="AH14" s="259"/>
      <c r="AI14" s="259"/>
      <c r="AJ14" s="259">
        <v>3.7</v>
      </c>
      <c r="AK14" s="877" t="s">
        <v>669</v>
      </c>
      <c r="AL14" s="878"/>
      <c r="AM14" s="878"/>
      <c r="AN14" s="878"/>
      <c r="AO14" s="879"/>
      <c r="AP14" s="2"/>
      <c r="AQ14" s="47">
        <f t="shared" si="2"/>
        <v>3</v>
      </c>
    </row>
    <row r="15" spans="2:86" ht="12" customHeight="1" x14ac:dyDescent="0.15">
      <c r="B15" s="884"/>
      <c r="C15" s="889"/>
      <c r="D15" s="887"/>
      <c r="E15" s="887"/>
      <c r="F15" s="887"/>
      <c r="G15" s="887"/>
      <c r="H15" s="887"/>
      <c r="I15" s="887"/>
      <c r="J15" s="888"/>
      <c r="K15" s="231"/>
      <c r="L15" s="877"/>
      <c r="M15" s="879"/>
      <c r="N15" s="877"/>
      <c r="O15" s="879"/>
      <c r="P15" s="877"/>
      <c r="Q15" s="879"/>
      <c r="R15" s="880"/>
      <c r="S15" s="881"/>
      <c r="T15" s="882"/>
      <c r="U15" s="877"/>
      <c r="V15" s="879"/>
      <c r="W15" s="877"/>
      <c r="X15" s="879"/>
      <c r="Y15" s="233"/>
      <c r="Z15" s="233"/>
      <c r="AA15" s="233"/>
      <c r="AB15" s="233"/>
      <c r="AC15" s="232"/>
      <c r="AD15" s="232"/>
      <c r="AE15" s="232"/>
      <c r="AF15" s="232"/>
      <c r="AG15" s="232"/>
      <c r="AH15" s="232"/>
      <c r="AI15" s="232"/>
      <c r="AJ15" s="232"/>
      <c r="AK15" s="877"/>
      <c r="AL15" s="878"/>
      <c r="AM15" s="878"/>
      <c r="AN15" s="878"/>
      <c r="AO15" s="879"/>
      <c r="AP15" s="2"/>
      <c r="AQ15" s="47">
        <f t="shared" si="2"/>
        <v>1</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v>
      </c>
      <c r="AG35" s="89">
        <f t="shared" si="7"/>
        <v>0</v>
      </c>
      <c r="AH35" s="89">
        <f t="shared" si="7"/>
        <v>0</v>
      </c>
      <c r="AI35" s="89">
        <f t="shared" si="7"/>
        <v>0</v>
      </c>
      <c r="AJ35" s="90">
        <f t="shared" si="7"/>
        <v>14.8</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0</v>
      </c>
      <c r="AG37" s="852">
        <f t="shared" si="8"/>
        <v>0</v>
      </c>
      <c r="AH37" s="852">
        <f t="shared" si="8"/>
        <v>0</v>
      </c>
      <c r="AI37" s="852">
        <f t="shared" si="8"/>
        <v>0</v>
      </c>
      <c r="AJ37" s="852">
        <f t="shared" si="8"/>
        <v>4</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556" priority="2">
      <formula>$AQ11=2</formula>
    </cfRule>
  </conditionalFormatting>
  <conditionalFormatting sqref="Y29:AB29">
    <cfRule type="expression" dxfId="555" priority="11">
      <formula>$AQ28=2</formula>
    </cfRule>
  </conditionalFormatting>
  <conditionalFormatting sqref="Y30:AB31">
    <cfRule type="expression" dxfId="554" priority="9">
      <formula>$AQ28=2</formula>
    </cfRule>
  </conditionalFormatting>
  <conditionalFormatting sqref="Y32:AB32">
    <cfRule type="expression" dxfId="553" priority="7">
      <formula>$AQ29=2</formula>
    </cfRule>
  </conditionalFormatting>
  <conditionalFormatting sqref="Y33:AB33">
    <cfRule type="expression" dxfId="552" priority="5">
      <formula>$AQ29=2</formula>
    </cfRule>
  </conditionalFormatting>
  <conditionalFormatting sqref="Y34:AB34">
    <cfRule type="expression" dxfId="551" priority="3">
      <formula>$AQ29=2</formula>
    </cfRule>
  </conditionalFormatting>
  <conditionalFormatting sqref="Y11:AF28">
    <cfRule type="expression" dxfId="550" priority="1">
      <formula>$AQ11=3</formula>
    </cfRule>
  </conditionalFormatting>
  <conditionalFormatting sqref="Y29:AF29">
    <cfRule type="expression" dxfId="549" priority="12">
      <formula>$AQ28=3</formula>
    </cfRule>
  </conditionalFormatting>
  <conditionalFormatting sqref="Y30:AF31">
    <cfRule type="expression" dxfId="548" priority="10">
      <formula>$AQ28=3</formula>
    </cfRule>
  </conditionalFormatting>
  <conditionalFormatting sqref="Y32:AF32">
    <cfRule type="expression" dxfId="547" priority="8">
      <formula>$AQ29=3</formula>
    </cfRule>
  </conditionalFormatting>
  <conditionalFormatting sqref="Y33:AF33">
    <cfRule type="expression" dxfId="546" priority="6">
      <formula>$AQ29=3</formula>
    </cfRule>
  </conditionalFormatting>
  <conditionalFormatting sqref="Y34:AF34">
    <cfRule type="expression" dxfId="545" priority="4">
      <formula>$AQ29=3</formula>
    </cfRule>
  </conditionalFormatting>
  <conditionalFormatting sqref="AC11:AJ28">
    <cfRule type="expression" dxfId="544" priority="13">
      <formula>$AQ11=1</formula>
    </cfRule>
  </conditionalFormatting>
  <conditionalFormatting sqref="AC29:AJ29">
    <cfRule type="expression" dxfId="543" priority="24">
      <formula>$AQ28=1</formula>
    </cfRule>
  </conditionalFormatting>
  <conditionalFormatting sqref="AC30:AJ31">
    <cfRule type="expression" dxfId="542" priority="22">
      <formula>$AQ28=1</formula>
    </cfRule>
  </conditionalFormatting>
  <conditionalFormatting sqref="AC32:AJ32">
    <cfRule type="expression" dxfId="541" priority="20">
      <formula>$AQ29=1</formula>
    </cfRule>
  </conditionalFormatting>
  <conditionalFormatting sqref="AC33:AJ33">
    <cfRule type="expression" dxfId="540" priority="18">
      <formula>$AQ29=1</formula>
    </cfRule>
  </conditionalFormatting>
  <conditionalFormatting sqref="AC34:AJ34">
    <cfRule type="expression" dxfId="539" priority="16">
      <formula>$AQ29=1</formula>
    </cfRule>
  </conditionalFormatting>
  <conditionalFormatting sqref="AG11:AJ28">
    <cfRule type="expression" dxfId="538" priority="14">
      <formula>$AQ11=2</formula>
    </cfRule>
  </conditionalFormatting>
  <conditionalFormatting sqref="AG29:AJ29">
    <cfRule type="expression" dxfId="537" priority="23">
      <formula>$AQ28=2</formula>
    </cfRule>
  </conditionalFormatting>
  <conditionalFormatting sqref="AG30:AJ31">
    <cfRule type="expression" dxfId="536" priority="21">
      <formula>$AQ28=2</formula>
    </cfRule>
  </conditionalFormatting>
  <conditionalFormatting sqref="AG32:AJ32">
    <cfRule type="expression" dxfId="535" priority="19">
      <formula>$AQ29=2</formula>
    </cfRule>
  </conditionalFormatting>
  <conditionalFormatting sqref="AG33:AJ33">
    <cfRule type="expression" dxfId="534" priority="17">
      <formula>$AQ29=2</formula>
    </cfRule>
  </conditionalFormatting>
  <conditionalFormatting sqref="AG34:AJ34">
    <cfRule type="expression" dxfId="533" priority="15">
      <formula>$AQ29=2</formula>
    </cfRule>
  </conditionalFormatting>
  <dataValidations count="1">
    <dataValidation type="list" allowBlank="1" showInputMessage="1" showErrorMessage="1" sqref="Y11:AB34" xr:uid="{FDAECE4E-4394-4D2C-BE85-6DACB27EFF8D}">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D9C7969E-BE92-4ED6-A9D9-75EB9FC1D04A}">
          <x14:formula1>
            <xm:f>'(参考)リスト'!$C$16:$C$47</xm:f>
          </x14:formula1>
          <xm:sqref>N11:O34</xm:sqref>
        </x14:dataValidation>
        <x14:dataValidation type="list" allowBlank="1" showInputMessage="1" showErrorMessage="1" xr:uid="{ECBA8E51-FF64-43B0-8CB9-081E0C350F11}">
          <x14:formula1>
            <xm:f>'(参考)リスト'!$G$16:$G$19</xm:f>
          </x14:formula1>
          <xm:sqref>AM35:AO38</xm:sqref>
        </x14:dataValidation>
        <x14:dataValidation type="list" allowBlank="1" showInputMessage="1" showErrorMessage="1" xr:uid="{798E9273-7973-43EE-BC88-C49BD586DA48}">
          <x14:formula1>
            <xm:f>'(参考)リスト'!$B$16:$B$21</xm:f>
          </x14:formula1>
          <xm:sqref>L11:M34</xm:sqref>
        </x14:dataValidation>
        <x14:dataValidation type="list" allowBlank="1" showInputMessage="1" showErrorMessage="1" xr:uid="{30C2A48E-1F28-44AB-928E-20BD5FBA208D}">
          <x14:formula1>
            <xm:f>'(参考)リスト'!$E$16:$E$27</xm:f>
          </x14:formula1>
          <xm:sqref>R11:T34</xm:sqref>
        </x14:dataValidation>
        <x14:dataValidation type="list" allowBlank="1" showInputMessage="1" showErrorMessage="1" xr:uid="{3FB89159-DF7B-4E4A-A8F0-8726BF3255C3}">
          <x14:formula1>
            <xm:f>'(参考)リスト'!$D$16:$D$18</xm:f>
          </x14:formula1>
          <xm:sqref>P11:Q34</xm:sqref>
        </x14:dataValidation>
        <x14:dataValidation type="list" allowBlank="1" showInputMessage="1" showErrorMessage="1" xr:uid="{9B950808-3726-4C37-ABAF-929B664DB0A5}">
          <x14:formula1>
            <xm:f>'(参考)リスト'!$F$16:$F$21</xm:f>
          </x14:formula1>
          <xm:sqref>U11:X34</xm:sqref>
        </x14:dataValidation>
      </x14:dataValidations>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2754C-9588-4415-92AE-1612A871030C}">
  <sheetPr codeName="Sheet98">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S020</v>
      </c>
      <c r="AW5" s="36">
        <f>R7</f>
        <v>9</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3</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7.75</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647</v>
      </c>
      <c r="O7" s="897"/>
      <c r="P7" s="864" t="s">
        <v>342</v>
      </c>
      <c r="Q7" s="866"/>
      <c r="R7" s="898">
        <v>9</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598</v>
      </c>
      <c r="O11" s="879"/>
      <c r="P11" s="877" t="s">
        <v>470</v>
      </c>
      <c r="Q11" s="879"/>
      <c r="R11" s="795" t="s">
        <v>470</v>
      </c>
      <c r="S11" s="795"/>
      <c r="T11" s="795"/>
      <c r="U11" s="877" t="s">
        <v>589</v>
      </c>
      <c r="V11" s="879"/>
      <c r="W11" s="877" t="s">
        <v>587</v>
      </c>
      <c r="X11" s="879"/>
      <c r="Y11" s="233"/>
      <c r="Z11" s="233"/>
      <c r="AA11" s="233"/>
      <c r="AB11" s="233"/>
      <c r="AC11" s="232"/>
      <c r="AD11" s="232"/>
      <c r="AE11" s="232"/>
      <c r="AF11" s="232"/>
      <c r="AG11" s="259"/>
      <c r="AH11" s="259"/>
      <c r="AI11" s="259"/>
      <c r="AJ11" s="259">
        <v>4.3</v>
      </c>
      <c r="AK11" s="877" t="s">
        <v>669</v>
      </c>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522</v>
      </c>
      <c r="M12" s="879"/>
      <c r="N12" s="877" t="s">
        <v>626</v>
      </c>
      <c r="O12" s="879"/>
      <c r="P12" s="877" t="s">
        <v>470</v>
      </c>
      <c r="Q12" s="879"/>
      <c r="R12" s="795" t="s">
        <v>470</v>
      </c>
      <c r="S12" s="795"/>
      <c r="T12" s="795"/>
      <c r="U12" s="877" t="s">
        <v>587</v>
      </c>
      <c r="V12" s="879"/>
      <c r="W12" s="877" t="s">
        <v>587</v>
      </c>
      <c r="X12" s="879"/>
      <c r="Y12" s="233"/>
      <c r="Z12" s="233"/>
      <c r="AA12" s="233"/>
      <c r="AB12" s="233"/>
      <c r="AC12" s="232"/>
      <c r="AD12" s="232"/>
      <c r="AE12" s="232"/>
      <c r="AF12" s="232"/>
      <c r="AG12" s="259"/>
      <c r="AH12" s="259"/>
      <c r="AI12" s="259"/>
      <c r="AJ12" s="259">
        <v>1.85</v>
      </c>
      <c r="AK12" s="877"/>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v>3</v>
      </c>
      <c r="L13" s="877" t="s">
        <v>522</v>
      </c>
      <c r="M13" s="879"/>
      <c r="N13" s="877" t="s">
        <v>596</v>
      </c>
      <c r="O13" s="879"/>
      <c r="P13" s="877" t="s">
        <v>470</v>
      </c>
      <c r="Q13" s="879"/>
      <c r="R13" s="880" t="s">
        <v>470</v>
      </c>
      <c r="S13" s="881"/>
      <c r="T13" s="882"/>
      <c r="U13" s="877" t="s">
        <v>587</v>
      </c>
      <c r="V13" s="879"/>
      <c r="W13" s="877" t="s">
        <v>587</v>
      </c>
      <c r="X13" s="879"/>
      <c r="Y13" s="233"/>
      <c r="Z13" s="233"/>
      <c r="AA13" s="233"/>
      <c r="AB13" s="233"/>
      <c r="AC13" s="232"/>
      <c r="AD13" s="232"/>
      <c r="AE13" s="232"/>
      <c r="AF13" s="232"/>
      <c r="AG13" s="259"/>
      <c r="AH13" s="259"/>
      <c r="AI13" s="259"/>
      <c r="AJ13" s="259">
        <v>1.6</v>
      </c>
      <c r="AK13" s="877"/>
      <c r="AL13" s="878"/>
      <c r="AM13" s="878"/>
      <c r="AN13" s="878"/>
      <c r="AO13" s="879"/>
      <c r="AP13" s="2"/>
      <c r="AQ13" s="47">
        <f t="shared" ref="AQ13:AQ27" si="2">IF(P13="材質劣化",2,IF(P13="漏水",3,1))</f>
        <v>3</v>
      </c>
    </row>
    <row r="14" spans="2:86" ht="12" customHeight="1" x14ac:dyDescent="0.15">
      <c r="B14" s="884"/>
      <c r="C14" s="889"/>
      <c r="D14" s="887"/>
      <c r="E14" s="887"/>
      <c r="F14" s="887"/>
      <c r="G14" s="887"/>
      <c r="H14" s="887"/>
      <c r="I14" s="887"/>
      <c r="J14" s="888"/>
      <c r="K14" s="231"/>
      <c r="L14" s="877"/>
      <c r="M14" s="879"/>
      <c r="N14" s="877"/>
      <c r="O14" s="879"/>
      <c r="P14" s="877"/>
      <c r="Q14" s="879"/>
      <c r="R14" s="880"/>
      <c r="S14" s="881"/>
      <c r="T14" s="882"/>
      <c r="U14" s="877"/>
      <c r="V14" s="879"/>
      <c r="W14" s="877"/>
      <c r="X14" s="879"/>
      <c r="Y14" s="233"/>
      <c r="Z14" s="233"/>
      <c r="AA14" s="233"/>
      <c r="AB14" s="233"/>
      <c r="AC14" s="232"/>
      <c r="AD14" s="232"/>
      <c r="AE14" s="232"/>
      <c r="AF14" s="232"/>
      <c r="AG14" s="232"/>
      <c r="AH14" s="232"/>
      <c r="AI14" s="232"/>
      <c r="AJ14" s="232"/>
      <c r="AK14" s="877"/>
      <c r="AL14" s="878"/>
      <c r="AM14" s="878"/>
      <c r="AN14" s="878"/>
      <c r="AO14" s="879"/>
      <c r="AP14" s="2"/>
      <c r="AQ14" s="47">
        <f t="shared" si="2"/>
        <v>1</v>
      </c>
    </row>
    <row r="15" spans="2:86" ht="12" customHeight="1" x14ac:dyDescent="0.15">
      <c r="B15" s="884"/>
      <c r="C15" s="889"/>
      <c r="D15" s="887"/>
      <c r="E15" s="887"/>
      <c r="F15" s="887"/>
      <c r="G15" s="887"/>
      <c r="H15" s="887"/>
      <c r="I15" s="887"/>
      <c r="J15" s="888"/>
      <c r="K15" s="231"/>
      <c r="L15" s="877"/>
      <c r="M15" s="879"/>
      <c r="N15" s="877"/>
      <c r="O15" s="879"/>
      <c r="P15" s="877"/>
      <c r="Q15" s="879"/>
      <c r="R15" s="880"/>
      <c r="S15" s="881"/>
      <c r="T15" s="882"/>
      <c r="U15" s="877"/>
      <c r="V15" s="879"/>
      <c r="W15" s="877"/>
      <c r="X15" s="879"/>
      <c r="Y15" s="233"/>
      <c r="Z15" s="233"/>
      <c r="AA15" s="233"/>
      <c r="AB15" s="233"/>
      <c r="AC15" s="232"/>
      <c r="AD15" s="232"/>
      <c r="AE15" s="232"/>
      <c r="AF15" s="232"/>
      <c r="AG15" s="232"/>
      <c r="AH15" s="232"/>
      <c r="AI15" s="232"/>
      <c r="AJ15" s="232"/>
      <c r="AK15" s="877"/>
      <c r="AL15" s="878"/>
      <c r="AM15" s="878"/>
      <c r="AN15" s="878"/>
      <c r="AO15" s="879"/>
      <c r="AP15" s="2"/>
      <c r="AQ15" s="47">
        <f t="shared" si="2"/>
        <v>1</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v>
      </c>
      <c r="AG35" s="89">
        <f t="shared" si="7"/>
        <v>0</v>
      </c>
      <c r="AH35" s="89">
        <f t="shared" si="7"/>
        <v>0</v>
      </c>
      <c r="AI35" s="89">
        <f t="shared" si="7"/>
        <v>0</v>
      </c>
      <c r="AJ35" s="90">
        <f t="shared" si="7"/>
        <v>7.75</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0</v>
      </c>
      <c r="AG37" s="852">
        <f t="shared" si="8"/>
        <v>0</v>
      </c>
      <c r="AH37" s="852">
        <f t="shared" si="8"/>
        <v>0</v>
      </c>
      <c r="AI37" s="852">
        <f t="shared" si="8"/>
        <v>0</v>
      </c>
      <c r="AJ37" s="852">
        <f t="shared" si="8"/>
        <v>3</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532" priority="2">
      <formula>$AQ11=2</formula>
    </cfRule>
  </conditionalFormatting>
  <conditionalFormatting sqref="Y29:AB29">
    <cfRule type="expression" dxfId="531" priority="11">
      <formula>$AQ28=2</formula>
    </cfRule>
  </conditionalFormatting>
  <conditionalFormatting sqref="Y30:AB31">
    <cfRule type="expression" dxfId="530" priority="9">
      <formula>$AQ28=2</formula>
    </cfRule>
  </conditionalFormatting>
  <conditionalFormatting sqref="Y32:AB32">
    <cfRule type="expression" dxfId="529" priority="7">
      <formula>$AQ29=2</formula>
    </cfRule>
  </conditionalFormatting>
  <conditionalFormatting sqref="Y33:AB33">
    <cfRule type="expression" dxfId="528" priority="5">
      <formula>$AQ29=2</formula>
    </cfRule>
  </conditionalFormatting>
  <conditionalFormatting sqref="Y34:AB34">
    <cfRule type="expression" dxfId="527" priority="3">
      <formula>$AQ29=2</formula>
    </cfRule>
  </conditionalFormatting>
  <conditionalFormatting sqref="Y11:AF28">
    <cfRule type="expression" dxfId="526" priority="1">
      <formula>$AQ11=3</formula>
    </cfRule>
  </conditionalFormatting>
  <conditionalFormatting sqref="Y29:AF29">
    <cfRule type="expression" dxfId="525" priority="12">
      <formula>$AQ28=3</formula>
    </cfRule>
  </conditionalFormatting>
  <conditionalFormatting sqref="Y30:AF31">
    <cfRule type="expression" dxfId="524" priority="10">
      <formula>$AQ28=3</formula>
    </cfRule>
  </conditionalFormatting>
  <conditionalFormatting sqref="Y32:AF32">
    <cfRule type="expression" dxfId="523" priority="8">
      <formula>$AQ29=3</formula>
    </cfRule>
  </conditionalFormatting>
  <conditionalFormatting sqref="Y33:AF33">
    <cfRule type="expression" dxfId="522" priority="6">
      <formula>$AQ29=3</formula>
    </cfRule>
  </conditionalFormatting>
  <conditionalFormatting sqref="Y34:AF34">
    <cfRule type="expression" dxfId="521" priority="4">
      <formula>$AQ29=3</formula>
    </cfRule>
  </conditionalFormatting>
  <conditionalFormatting sqref="AC11:AJ28">
    <cfRule type="expression" dxfId="520" priority="13">
      <formula>$AQ11=1</formula>
    </cfRule>
  </conditionalFormatting>
  <conditionalFormatting sqref="AC29:AJ29">
    <cfRule type="expression" dxfId="519" priority="24">
      <formula>$AQ28=1</formula>
    </cfRule>
  </conditionalFormatting>
  <conditionalFormatting sqref="AC30:AJ31">
    <cfRule type="expression" dxfId="518" priority="22">
      <formula>$AQ28=1</formula>
    </cfRule>
  </conditionalFormatting>
  <conditionalFormatting sqref="AC32:AJ32">
    <cfRule type="expression" dxfId="517" priority="20">
      <formula>$AQ29=1</formula>
    </cfRule>
  </conditionalFormatting>
  <conditionalFormatting sqref="AC33:AJ33">
    <cfRule type="expression" dxfId="516" priority="18">
      <formula>$AQ29=1</formula>
    </cfRule>
  </conditionalFormatting>
  <conditionalFormatting sqref="AC34:AJ34">
    <cfRule type="expression" dxfId="515" priority="16">
      <formula>$AQ29=1</formula>
    </cfRule>
  </conditionalFormatting>
  <conditionalFormatting sqref="AG11:AJ28">
    <cfRule type="expression" dxfId="514" priority="14">
      <formula>$AQ11=2</formula>
    </cfRule>
  </conditionalFormatting>
  <conditionalFormatting sqref="AG29:AJ29">
    <cfRule type="expression" dxfId="513" priority="23">
      <formula>$AQ28=2</formula>
    </cfRule>
  </conditionalFormatting>
  <conditionalFormatting sqref="AG30:AJ31">
    <cfRule type="expression" dxfId="512" priority="21">
      <formula>$AQ28=2</formula>
    </cfRule>
  </conditionalFormatting>
  <conditionalFormatting sqref="AG32:AJ32">
    <cfRule type="expression" dxfId="511" priority="19">
      <formula>$AQ29=2</formula>
    </cfRule>
  </conditionalFormatting>
  <conditionalFormatting sqref="AG33:AJ33">
    <cfRule type="expression" dxfId="510" priority="17">
      <formula>$AQ29=2</formula>
    </cfRule>
  </conditionalFormatting>
  <conditionalFormatting sqref="AG34:AJ34">
    <cfRule type="expression" dxfId="509" priority="15">
      <formula>$AQ29=2</formula>
    </cfRule>
  </conditionalFormatting>
  <dataValidations count="1">
    <dataValidation type="list" allowBlank="1" showInputMessage="1" showErrorMessage="1" sqref="Y11:AB34" xr:uid="{7BEECEB6-0223-45DF-9F50-4E34E4DDCE7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5EE7EF59-E685-4484-A228-0AD9A776DF56}">
          <x14:formula1>
            <xm:f>'(参考)リスト'!$F$16:$F$21</xm:f>
          </x14:formula1>
          <xm:sqref>U11:X34</xm:sqref>
        </x14:dataValidation>
        <x14:dataValidation type="list" allowBlank="1" showInputMessage="1" showErrorMessage="1" xr:uid="{0ED7BD35-138F-4445-9C27-897664D75BBF}">
          <x14:formula1>
            <xm:f>'(参考)リスト'!$D$16:$D$18</xm:f>
          </x14:formula1>
          <xm:sqref>P11:Q34</xm:sqref>
        </x14:dataValidation>
        <x14:dataValidation type="list" allowBlank="1" showInputMessage="1" showErrorMessage="1" xr:uid="{B0AD23BC-0C20-4CCE-9243-734C07DA47F6}">
          <x14:formula1>
            <xm:f>'(参考)リスト'!$E$16:$E$27</xm:f>
          </x14:formula1>
          <xm:sqref>R11:T34</xm:sqref>
        </x14:dataValidation>
        <x14:dataValidation type="list" allowBlank="1" showInputMessage="1" showErrorMessage="1" xr:uid="{1EF88AEF-30AB-43C5-A304-0FD0BC4D22EA}">
          <x14:formula1>
            <xm:f>'(参考)リスト'!$B$16:$B$21</xm:f>
          </x14:formula1>
          <xm:sqref>L11:M34</xm:sqref>
        </x14:dataValidation>
        <x14:dataValidation type="list" allowBlank="1" showInputMessage="1" showErrorMessage="1" xr:uid="{74995B2D-C1EA-44FE-9327-FEE455154329}">
          <x14:formula1>
            <xm:f>'(参考)リスト'!$G$16:$G$19</xm:f>
          </x14:formula1>
          <xm:sqref>AM35:AO38</xm:sqref>
        </x14:dataValidation>
        <x14:dataValidation type="list" allowBlank="1" showInputMessage="1" showErrorMessage="1" xr:uid="{F9D95AE9-F232-4153-B8B4-3EDF7D9B1691}">
          <x14:formula1>
            <xm:f>'(参考)リスト'!$C$16:$C$47</xm:f>
          </x14:formula1>
          <xm:sqref>N11:O34</xm:sqref>
        </x14:dataValidation>
      </x14:dataValidations>
    </ext>
  </extLs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8D7C3-BD61-4D7C-AA89-FA09B3FFB89D}">
  <sheetPr codeName="Sheet99">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S021</v>
      </c>
      <c r="AW5" s="36">
        <f>R7</f>
        <v>9</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1</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2.88</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648</v>
      </c>
      <c r="O7" s="897"/>
      <c r="P7" s="864" t="s">
        <v>342</v>
      </c>
      <c r="Q7" s="866"/>
      <c r="R7" s="898">
        <v>9</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626</v>
      </c>
      <c r="O11" s="879"/>
      <c r="P11" s="877" t="s">
        <v>470</v>
      </c>
      <c r="Q11" s="879"/>
      <c r="R11" s="795" t="s">
        <v>470</v>
      </c>
      <c r="S11" s="795"/>
      <c r="T11" s="795"/>
      <c r="U11" s="877" t="s">
        <v>587</v>
      </c>
      <c r="V11" s="879"/>
      <c r="W11" s="877" t="s">
        <v>587</v>
      </c>
      <c r="X11" s="879"/>
      <c r="Y11" s="233"/>
      <c r="Z11" s="233"/>
      <c r="AA11" s="233"/>
      <c r="AB11" s="233"/>
      <c r="AC11" s="232"/>
      <c r="AD11" s="232"/>
      <c r="AE11" s="232"/>
      <c r="AF11" s="232"/>
      <c r="AG11" s="259"/>
      <c r="AH11" s="259"/>
      <c r="AI11" s="259"/>
      <c r="AJ11" s="259">
        <v>2.88</v>
      </c>
      <c r="AK11" s="877" t="s">
        <v>669</v>
      </c>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c r="L12" s="877"/>
      <c r="M12" s="879"/>
      <c r="N12" s="877"/>
      <c r="O12" s="879"/>
      <c r="P12" s="877"/>
      <c r="Q12" s="879"/>
      <c r="R12" s="795"/>
      <c r="S12" s="795"/>
      <c r="T12" s="795"/>
      <c r="U12" s="877"/>
      <c r="V12" s="879"/>
      <c r="W12" s="877"/>
      <c r="X12" s="879"/>
      <c r="Y12" s="233"/>
      <c r="Z12" s="233"/>
      <c r="AA12" s="233"/>
      <c r="AB12" s="233"/>
      <c r="AC12" s="232"/>
      <c r="AD12" s="232"/>
      <c r="AE12" s="232"/>
      <c r="AF12" s="232"/>
      <c r="AG12" s="232"/>
      <c r="AH12" s="232"/>
      <c r="AI12" s="232"/>
      <c r="AJ12" s="232"/>
      <c r="AK12" s="877"/>
      <c r="AL12" s="878"/>
      <c r="AM12" s="878"/>
      <c r="AN12" s="878"/>
      <c r="AO12" s="879"/>
      <c r="AP12" s="2"/>
      <c r="AQ12" s="47">
        <f>IF(P12="材質劣化",2,IF(P12="漏水",3,1))</f>
        <v>1</v>
      </c>
    </row>
    <row r="13" spans="2:86" ht="12" customHeight="1" x14ac:dyDescent="0.15">
      <c r="B13" s="884"/>
      <c r="C13" s="889"/>
      <c r="D13" s="887"/>
      <c r="E13" s="887"/>
      <c r="F13" s="887"/>
      <c r="G13" s="887"/>
      <c r="H13" s="887"/>
      <c r="I13" s="887"/>
      <c r="J13" s="888"/>
      <c r="K13" s="231"/>
      <c r="L13" s="877"/>
      <c r="M13" s="879"/>
      <c r="N13" s="877"/>
      <c r="O13" s="879"/>
      <c r="P13" s="877"/>
      <c r="Q13" s="879"/>
      <c r="R13" s="880"/>
      <c r="S13" s="881"/>
      <c r="T13" s="882"/>
      <c r="U13" s="877"/>
      <c r="V13" s="879"/>
      <c r="W13" s="877"/>
      <c r="X13" s="879"/>
      <c r="Y13" s="233"/>
      <c r="Z13" s="233"/>
      <c r="AA13" s="233"/>
      <c r="AB13" s="233"/>
      <c r="AC13" s="232"/>
      <c r="AD13" s="232"/>
      <c r="AE13" s="232"/>
      <c r="AF13" s="232"/>
      <c r="AG13" s="232"/>
      <c r="AH13" s="232"/>
      <c r="AI13" s="232"/>
      <c r="AJ13" s="232"/>
      <c r="AK13" s="877"/>
      <c r="AL13" s="878"/>
      <c r="AM13" s="878"/>
      <c r="AN13" s="878"/>
      <c r="AO13" s="879"/>
      <c r="AP13" s="2"/>
      <c r="AQ13" s="47">
        <f t="shared" ref="AQ13:AQ27" si="2">IF(P13="材質劣化",2,IF(P13="漏水",3,1))</f>
        <v>1</v>
      </c>
    </row>
    <row r="14" spans="2:86" ht="12" customHeight="1" x14ac:dyDescent="0.15">
      <c r="B14" s="884"/>
      <c r="C14" s="889"/>
      <c r="D14" s="887"/>
      <c r="E14" s="887"/>
      <c r="F14" s="887"/>
      <c r="G14" s="887"/>
      <c r="H14" s="887"/>
      <c r="I14" s="887"/>
      <c r="J14" s="888"/>
      <c r="K14" s="231"/>
      <c r="L14" s="877"/>
      <c r="M14" s="879"/>
      <c r="N14" s="877"/>
      <c r="O14" s="879"/>
      <c r="P14" s="877"/>
      <c r="Q14" s="879"/>
      <c r="R14" s="880"/>
      <c r="S14" s="881"/>
      <c r="T14" s="882"/>
      <c r="U14" s="877"/>
      <c r="V14" s="879"/>
      <c r="W14" s="877"/>
      <c r="X14" s="879"/>
      <c r="Y14" s="233"/>
      <c r="Z14" s="233"/>
      <c r="AA14" s="233"/>
      <c r="AB14" s="233"/>
      <c r="AC14" s="232"/>
      <c r="AD14" s="232"/>
      <c r="AE14" s="232"/>
      <c r="AF14" s="232"/>
      <c r="AG14" s="232"/>
      <c r="AH14" s="232"/>
      <c r="AI14" s="232"/>
      <c r="AJ14" s="232"/>
      <c r="AK14" s="877"/>
      <c r="AL14" s="878"/>
      <c r="AM14" s="878"/>
      <c r="AN14" s="878"/>
      <c r="AO14" s="879"/>
      <c r="AP14" s="2"/>
      <c r="AQ14" s="47">
        <f t="shared" si="2"/>
        <v>1</v>
      </c>
    </row>
    <row r="15" spans="2:86" ht="12" customHeight="1" x14ac:dyDescent="0.15">
      <c r="B15" s="884"/>
      <c r="C15" s="889"/>
      <c r="D15" s="887"/>
      <c r="E15" s="887"/>
      <c r="F15" s="887"/>
      <c r="G15" s="887"/>
      <c r="H15" s="887"/>
      <c r="I15" s="887"/>
      <c r="J15" s="888"/>
      <c r="K15" s="231"/>
      <c r="L15" s="877"/>
      <c r="M15" s="879"/>
      <c r="N15" s="877"/>
      <c r="O15" s="879"/>
      <c r="P15" s="877"/>
      <c r="Q15" s="879"/>
      <c r="R15" s="880"/>
      <c r="S15" s="881"/>
      <c r="T15" s="882"/>
      <c r="U15" s="877"/>
      <c r="V15" s="879"/>
      <c r="W15" s="877"/>
      <c r="X15" s="879"/>
      <c r="Y15" s="233"/>
      <c r="Z15" s="233"/>
      <c r="AA15" s="233"/>
      <c r="AB15" s="233"/>
      <c r="AC15" s="232"/>
      <c r="AD15" s="232"/>
      <c r="AE15" s="232"/>
      <c r="AF15" s="232"/>
      <c r="AG15" s="232"/>
      <c r="AH15" s="232"/>
      <c r="AI15" s="232"/>
      <c r="AJ15" s="232"/>
      <c r="AK15" s="877"/>
      <c r="AL15" s="878"/>
      <c r="AM15" s="878"/>
      <c r="AN15" s="878"/>
      <c r="AO15" s="879"/>
      <c r="AP15" s="2"/>
      <c r="AQ15" s="47">
        <f t="shared" si="2"/>
        <v>1</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v>
      </c>
      <c r="AG35" s="89">
        <f t="shared" si="7"/>
        <v>0</v>
      </c>
      <c r="AH35" s="89">
        <f t="shared" si="7"/>
        <v>0</v>
      </c>
      <c r="AI35" s="89">
        <f t="shared" si="7"/>
        <v>0</v>
      </c>
      <c r="AJ35" s="90">
        <f t="shared" si="7"/>
        <v>2.88</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0</v>
      </c>
      <c r="AG37" s="852">
        <f t="shared" si="8"/>
        <v>0</v>
      </c>
      <c r="AH37" s="852">
        <f t="shared" si="8"/>
        <v>0</v>
      </c>
      <c r="AI37" s="852">
        <f t="shared" si="8"/>
        <v>0</v>
      </c>
      <c r="AJ37" s="852">
        <f t="shared" si="8"/>
        <v>1</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508" priority="2">
      <formula>$AQ11=2</formula>
    </cfRule>
  </conditionalFormatting>
  <conditionalFormatting sqref="Y29:AB29">
    <cfRule type="expression" dxfId="507" priority="11">
      <formula>$AQ28=2</formula>
    </cfRule>
  </conditionalFormatting>
  <conditionalFormatting sqref="Y30:AB31">
    <cfRule type="expression" dxfId="506" priority="9">
      <formula>$AQ28=2</formula>
    </cfRule>
  </conditionalFormatting>
  <conditionalFormatting sqref="Y32:AB32">
    <cfRule type="expression" dxfId="505" priority="7">
      <formula>$AQ29=2</formula>
    </cfRule>
  </conditionalFormatting>
  <conditionalFormatting sqref="Y33:AB33">
    <cfRule type="expression" dxfId="504" priority="5">
      <formula>$AQ29=2</formula>
    </cfRule>
  </conditionalFormatting>
  <conditionalFormatting sqref="Y34:AB34">
    <cfRule type="expression" dxfId="503" priority="3">
      <formula>$AQ29=2</formula>
    </cfRule>
  </conditionalFormatting>
  <conditionalFormatting sqref="Y11:AF28">
    <cfRule type="expression" dxfId="502" priority="1">
      <formula>$AQ11=3</formula>
    </cfRule>
  </conditionalFormatting>
  <conditionalFormatting sqref="Y29:AF29">
    <cfRule type="expression" dxfId="501" priority="12">
      <formula>$AQ28=3</formula>
    </cfRule>
  </conditionalFormatting>
  <conditionalFormatting sqref="Y30:AF31">
    <cfRule type="expression" dxfId="500" priority="10">
      <formula>$AQ28=3</formula>
    </cfRule>
  </conditionalFormatting>
  <conditionalFormatting sqref="Y32:AF32">
    <cfRule type="expression" dxfId="499" priority="8">
      <formula>$AQ29=3</formula>
    </cfRule>
  </conditionalFormatting>
  <conditionalFormatting sqref="Y33:AF33">
    <cfRule type="expression" dxfId="498" priority="6">
      <formula>$AQ29=3</formula>
    </cfRule>
  </conditionalFormatting>
  <conditionalFormatting sqref="Y34:AF34">
    <cfRule type="expression" dxfId="497" priority="4">
      <formula>$AQ29=3</formula>
    </cfRule>
  </conditionalFormatting>
  <conditionalFormatting sqref="AC11:AJ28">
    <cfRule type="expression" dxfId="496" priority="13">
      <formula>$AQ11=1</formula>
    </cfRule>
  </conditionalFormatting>
  <conditionalFormatting sqref="AC29:AJ29">
    <cfRule type="expression" dxfId="495" priority="24">
      <formula>$AQ28=1</formula>
    </cfRule>
  </conditionalFormatting>
  <conditionalFormatting sqref="AC30:AJ31">
    <cfRule type="expression" dxfId="494" priority="22">
      <formula>$AQ28=1</formula>
    </cfRule>
  </conditionalFormatting>
  <conditionalFormatting sqref="AC32:AJ32">
    <cfRule type="expression" dxfId="493" priority="20">
      <formula>$AQ29=1</formula>
    </cfRule>
  </conditionalFormatting>
  <conditionalFormatting sqref="AC33:AJ33">
    <cfRule type="expression" dxfId="492" priority="18">
      <formula>$AQ29=1</formula>
    </cfRule>
  </conditionalFormatting>
  <conditionalFormatting sqref="AC34:AJ34">
    <cfRule type="expression" dxfId="491" priority="16">
      <formula>$AQ29=1</formula>
    </cfRule>
  </conditionalFormatting>
  <conditionalFormatting sqref="AG11:AJ28">
    <cfRule type="expression" dxfId="490" priority="14">
      <formula>$AQ11=2</formula>
    </cfRule>
  </conditionalFormatting>
  <conditionalFormatting sqref="AG29:AJ29">
    <cfRule type="expression" dxfId="489" priority="23">
      <formula>$AQ28=2</formula>
    </cfRule>
  </conditionalFormatting>
  <conditionalFormatting sqref="AG30:AJ31">
    <cfRule type="expression" dxfId="488" priority="21">
      <formula>$AQ28=2</formula>
    </cfRule>
  </conditionalFormatting>
  <conditionalFormatting sqref="AG32:AJ32">
    <cfRule type="expression" dxfId="487" priority="19">
      <formula>$AQ29=2</formula>
    </cfRule>
  </conditionalFormatting>
  <conditionalFormatting sqref="AG33:AJ33">
    <cfRule type="expression" dxfId="486" priority="17">
      <formula>$AQ29=2</formula>
    </cfRule>
  </conditionalFormatting>
  <conditionalFormatting sqref="AG34:AJ34">
    <cfRule type="expression" dxfId="485" priority="15">
      <formula>$AQ29=2</formula>
    </cfRule>
  </conditionalFormatting>
  <dataValidations count="1">
    <dataValidation type="list" allowBlank="1" showInputMessage="1" showErrorMessage="1" sqref="Y11:AB34" xr:uid="{094AE1D3-6A94-4AE2-9A5B-11B987ADFA4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118D50A2-A975-409B-9F6C-40A07E481868}">
          <x14:formula1>
            <xm:f>'(参考)リスト'!$C$16:$C$47</xm:f>
          </x14:formula1>
          <xm:sqref>N11:O34</xm:sqref>
        </x14:dataValidation>
        <x14:dataValidation type="list" allowBlank="1" showInputMessage="1" showErrorMessage="1" xr:uid="{6A724971-6C69-4AE9-B122-DC483D0A663D}">
          <x14:formula1>
            <xm:f>'(参考)リスト'!$G$16:$G$19</xm:f>
          </x14:formula1>
          <xm:sqref>AM35:AO38</xm:sqref>
        </x14:dataValidation>
        <x14:dataValidation type="list" allowBlank="1" showInputMessage="1" showErrorMessage="1" xr:uid="{2EBAE7E4-46BB-44B0-B717-12F8A72AC5D7}">
          <x14:formula1>
            <xm:f>'(参考)リスト'!$B$16:$B$21</xm:f>
          </x14:formula1>
          <xm:sqref>L11:M34</xm:sqref>
        </x14:dataValidation>
        <x14:dataValidation type="list" allowBlank="1" showInputMessage="1" showErrorMessage="1" xr:uid="{2917AD03-5504-4DC4-A9BC-A5E34ACD3916}">
          <x14:formula1>
            <xm:f>'(参考)リスト'!$E$16:$E$27</xm:f>
          </x14:formula1>
          <xm:sqref>R11:T34</xm:sqref>
        </x14:dataValidation>
        <x14:dataValidation type="list" allowBlank="1" showInputMessage="1" showErrorMessage="1" xr:uid="{33CCBECA-6239-4C7C-902E-31AB58E948A3}">
          <x14:formula1>
            <xm:f>'(参考)リスト'!$D$16:$D$18</xm:f>
          </x14:formula1>
          <xm:sqref>P11:Q34</xm:sqref>
        </x14:dataValidation>
        <x14:dataValidation type="list" allowBlank="1" showInputMessage="1" showErrorMessage="1" xr:uid="{1AB7F36B-08AE-4D4B-B398-B2808C2F1DC5}">
          <x14:formula1>
            <xm:f>'(参考)リスト'!$F$16:$F$21</xm:f>
          </x14:formula1>
          <xm:sqref>U11:X34</xm:sqref>
        </x14:dataValidation>
      </x14:dataValidations>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80E50-F9F7-4340-825B-D11121A546BD}">
  <sheetPr codeName="Sheet100">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S022</v>
      </c>
      <c r="AW5" s="36">
        <f>R7</f>
        <v>9</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7</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22.849999999999998</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649</v>
      </c>
      <c r="O7" s="897"/>
      <c r="P7" s="864" t="s">
        <v>342</v>
      </c>
      <c r="Q7" s="866"/>
      <c r="R7" s="898">
        <v>9</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597</v>
      </c>
      <c r="O11" s="879"/>
      <c r="P11" s="877" t="s">
        <v>470</v>
      </c>
      <c r="Q11" s="879"/>
      <c r="R11" s="795" t="s">
        <v>470</v>
      </c>
      <c r="S11" s="795"/>
      <c r="T11" s="795"/>
      <c r="U11" s="877" t="s">
        <v>587</v>
      </c>
      <c r="V11" s="879"/>
      <c r="W11" s="877" t="s">
        <v>587</v>
      </c>
      <c r="X11" s="879"/>
      <c r="Y11" s="233"/>
      <c r="Z11" s="233"/>
      <c r="AA11" s="233"/>
      <c r="AB11" s="233"/>
      <c r="AC11" s="232"/>
      <c r="AD11" s="232"/>
      <c r="AE11" s="232"/>
      <c r="AF11" s="232"/>
      <c r="AG11" s="259"/>
      <c r="AH11" s="259"/>
      <c r="AI11" s="259"/>
      <c r="AJ11" s="259">
        <v>3.9</v>
      </c>
      <c r="AK11" s="877"/>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522</v>
      </c>
      <c r="M12" s="879"/>
      <c r="N12" s="877" t="s">
        <v>597</v>
      </c>
      <c r="O12" s="879"/>
      <c r="P12" s="877" t="s">
        <v>470</v>
      </c>
      <c r="Q12" s="879"/>
      <c r="R12" s="795" t="s">
        <v>470</v>
      </c>
      <c r="S12" s="795"/>
      <c r="T12" s="795"/>
      <c r="U12" s="877" t="s">
        <v>587</v>
      </c>
      <c r="V12" s="879"/>
      <c r="W12" s="877" t="s">
        <v>587</v>
      </c>
      <c r="X12" s="879"/>
      <c r="Y12" s="233"/>
      <c r="Z12" s="233"/>
      <c r="AA12" s="233"/>
      <c r="AB12" s="233"/>
      <c r="AC12" s="232"/>
      <c r="AD12" s="232"/>
      <c r="AE12" s="232"/>
      <c r="AF12" s="232"/>
      <c r="AG12" s="259"/>
      <c r="AH12" s="259"/>
      <c r="AI12" s="259"/>
      <c r="AJ12" s="259">
        <v>3.75</v>
      </c>
      <c r="AK12" s="877" t="s">
        <v>669</v>
      </c>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v>3</v>
      </c>
      <c r="L13" s="877" t="s">
        <v>522</v>
      </c>
      <c r="M13" s="879"/>
      <c r="N13" s="877" t="s">
        <v>597</v>
      </c>
      <c r="O13" s="879"/>
      <c r="P13" s="877" t="s">
        <v>470</v>
      </c>
      <c r="Q13" s="879"/>
      <c r="R13" s="880" t="s">
        <v>470</v>
      </c>
      <c r="S13" s="881"/>
      <c r="T13" s="882"/>
      <c r="U13" s="877" t="s">
        <v>587</v>
      </c>
      <c r="V13" s="879"/>
      <c r="W13" s="877" t="s">
        <v>587</v>
      </c>
      <c r="X13" s="879"/>
      <c r="Y13" s="233"/>
      <c r="Z13" s="233"/>
      <c r="AA13" s="233"/>
      <c r="AB13" s="233"/>
      <c r="AC13" s="232"/>
      <c r="AD13" s="232"/>
      <c r="AE13" s="232"/>
      <c r="AF13" s="232"/>
      <c r="AG13" s="259"/>
      <c r="AH13" s="259"/>
      <c r="AI13" s="259"/>
      <c r="AJ13" s="259">
        <v>4.05</v>
      </c>
      <c r="AK13" s="877" t="s">
        <v>669</v>
      </c>
      <c r="AL13" s="878"/>
      <c r="AM13" s="878"/>
      <c r="AN13" s="878"/>
      <c r="AO13" s="879"/>
      <c r="AP13" s="2"/>
      <c r="AQ13" s="47">
        <f t="shared" ref="AQ13:AQ27" si="2">IF(P13="材質劣化",2,IF(P13="漏水",3,1))</f>
        <v>3</v>
      </c>
    </row>
    <row r="14" spans="2:86" ht="12" customHeight="1" x14ac:dyDescent="0.15">
      <c r="B14" s="884"/>
      <c r="C14" s="889"/>
      <c r="D14" s="887"/>
      <c r="E14" s="887"/>
      <c r="F14" s="887"/>
      <c r="G14" s="887"/>
      <c r="H14" s="887"/>
      <c r="I14" s="887"/>
      <c r="J14" s="888"/>
      <c r="K14" s="231">
        <v>4</v>
      </c>
      <c r="L14" s="877" t="s">
        <v>522</v>
      </c>
      <c r="M14" s="879"/>
      <c r="N14" s="877" t="s">
        <v>626</v>
      </c>
      <c r="O14" s="879"/>
      <c r="P14" s="877" t="s">
        <v>470</v>
      </c>
      <c r="Q14" s="879"/>
      <c r="R14" s="880" t="s">
        <v>470</v>
      </c>
      <c r="S14" s="881"/>
      <c r="T14" s="882"/>
      <c r="U14" s="877" t="s">
        <v>587</v>
      </c>
      <c r="V14" s="879"/>
      <c r="W14" s="877" t="s">
        <v>587</v>
      </c>
      <c r="X14" s="879"/>
      <c r="Y14" s="233"/>
      <c r="Z14" s="233"/>
      <c r="AA14" s="233"/>
      <c r="AB14" s="233"/>
      <c r="AC14" s="232"/>
      <c r="AD14" s="232"/>
      <c r="AE14" s="232"/>
      <c r="AF14" s="232"/>
      <c r="AG14" s="259"/>
      <c r="AH14" s="259"/>
      <c r="AI14" s="259"/>
      <c r="AJ14" s="259">
        <v>3.7</v>
      </c>
      <c r="AK14" s="877" t="s">
        <v>669</v>
      </c>
      <c r="AL14" s="878"/>
      <c r="AM14" s="878"/>
      <c r="AN14" s="878"/>
      <c r="AO14" s="879"/>
      <c r="AP14" s="2"/>
      <c r="AQ14" s="47">
        <f t="shared" si="2"/>
        <v>3</v>
      </c>
    </row>
    <row r="15" spans="2:86" ht="12" customHeight="1" x14ac:dyDescent="0.15">
      <c r="B15" s="884"/>
      <c r="C15" s="889"/>
      <c r="D15" s="887"/>
      <c r="E15" s="887"/>
      <c r="F15" s="887"/>
      <c r="G15" s="887"/>
      <c r="H15" s="887"/>
      <c r="I15" s="887"/>
      <c r="J15" s="888"/>
      <c r="K15" s="231">
        <v>5</v>
      </c>
      <c r="L15" s="877" t="s">
        <v>522</v>
      </c>
      <c r="M15" s="879"/>
      <c r="N15" s="877" t="s">
        <v>596</v>
      </c>
      <c r="O15" s="879"/>
      <c r="P15" s="877" t="s">
        <v>470</v>
      </c>
      <c r="Q15" s="879"/>
      <c r="R15" s="880" t="s">
        <v>470</v>
      </c>
      <c r="S15" s="881"/>
      <c r="T15" s="882"/>
      <c r="U15" s="877" t="s">
        <v>526</v>
      </c>
      <c r="V15" s="879"/>
      <c r="W15" s="877" t="s">
        <v>587</v>
      </c>
      <c r="X15" s="879"/>
      <c r="Y15" s="233"/>
      <c r="Z15" s="233"/>
      <c r="AA15" s="233"/>
      <c r="AB15" s="233"/>
      <c r="AC15" s="232"/>
      <c r="AD15" s="232"/>
      <c r="AE15" s="232"/>
      <c r="AF15" s="232"/>
      <c r="AG15" s="259"/>
      <c r="AH15" s="259"/>
      <c r="AI15" s="259"/>
      <c r="AJ15" s="259">
        <v>3.5</v>
      </c>
      <c r="AK15" s="877"/>
      <c r="AL15" s="878"/>
      <c r="AM15" s="878"/>
      <c r="AN15" s="878"/>
      <c r="AO15" s="879"/>
      <c r="AP15" s="2"/>
      <c r="AQ15" s="47">
        <f t="shared" si="2"/>
        <v>3</v>
      </c>
    </row>
    <row r="16" spans="2:86" ht="12" customHeight="1" x14ac:dyDescent="0.15">
      <c r="B16" s="884"/>
      <c r="C16" s="889"/>
      <c r="D16" s="887"/>
      <c r="E16" s="887"/>
      <c r="F16" s="887"/>
      <c r="G16" s="887"/>
      <c r="H16" s="887"/>
      <c r="I16" s="887"/>
      <c r="J16" s="888"/>
      <c r="K16" s="231">
        <v>6</v>
      </c>
      <c r="L16" s="877" t="s">
        <v>522</v>
      </c>
      <c r="M16" s="879"/>
      <c r="N16" s="877" t="s">
        <v>596</v>
      </c>
      <c r="O16" s="879"/>
      <c r="P16" s="877" t="s">
        <v>470</v>
      </c>
      <c r="Q16" s="879"/>
      <c r="R16" s="880" t="s">
        <v>470</v>
      </c>
      <c r="S16" s="881"/>
      <c r="T16" s="882"/>
      <c r="U16" s="877" t="s">
        <v>587</v>
      </c>
      <c r="V16" s="879"/>
      <c r="W16" s="877" t="s">
        <v>587</v>
      </c>
      <c r="X16" s="879"/>
      <c r="Y16" s="233"/>
      <c r="Z16" s="233"/>
      <c r="AA16" s="233"/>
      <c r="AB16" s="233"/>
      <c r="AC16" s="232"/>
      <c r="AD16" s="232"/>
      <c r="AE16" s="232"/>
      <c r="AF16" s="232"/>
      <c r="AG16" s="259"/>
      <c r="AH16" s="259"/>
      <c r="AI16" s="259"/>
      <c r="AJ16" s="259">
        <v>2</v>
      </c>
      <c r="AK16" s="877"/>
      <c r="AL16" s="878"/>
      <c r="AM16" s="878"/>
      <c r="AN16" s="878"/>
      <c r="AO16" s="879"/>
      <c r="AP16" s="2"/>
      <c r="AQ16" s="47">
        <f t="shared" si="2"/>
        <v>3</v>
      </c>
    </row>
    <row r="17" spans="2:60" ht="12" customHeight="1" x14ac:dyDescent="0.15">
      <c r="B17" s="884"/>
      <c r="C17" s="889"/>
      <c r="D17" s="887"/>
      <c r="E17" s="887"/>
      <c r="F17" s="887"/>
      <c r="G17" s="887"/>
      <c r="H17" s="887"/>
      <c r="I17" s="887"/>
      <c r="J17" s="888"/>
      <c r="K17" s="231">
        <v>7</v>
      </c>
      <c r="L17" s="877" t="s">
        <v>522</v>
      </c>
      <c r="M17" s="879"/>
      <c r="N17" s="877" t="s">
        <v>626</v>
      </c>
      <c r="O17" s="879"/>
      <c r="P17" s="877" t="s">
        <v>470</v>
      </c>
      <c r="Q17" s="879"/>
      <c r="R17" s="880" t="s">
        <v>470</v>
      </c>
      <c r="S17" s="881"/>
      <c r="T17" s="882"/>
      <c r="U17" s="877" t="s">
        <v>587</v>
      </c>
      <c r="V17" s="879"/>
      <c r="W17" s="877" t="s">
        <v>587</v>
      </c>
      <c r="X17" s="879"/>
      <c r="Y17" s="233"/>
      <c r="Z17" s="233"/>
      <c r="AA17" s="233"/>
      <c r="AB17" s="233"/>
      <c r="AC17" s="232"/>
      <c r="AD17" s="232"/>
      <c r="AE17" s="232"/>
      <c r="AF17" s="232"/>
      <c r="AG17" s="259"/>
      <c r="AH17" s="259"/>
      <c r="AI17" s="259"/>
      <c r="AJ17" s="259">
        <v>1.95</v>
      </c>
      <c r="AK17" s="877" t="s">
        <v>669</v>
      </c>
      <c r="AL17" s="878"/>
      <c r="AM17" s="878"/>
      <c r="AN17" s="878"/>
      <c r="AO17" s="879"/>
      <c r="AP17" s="2"/>
      <c r="AQ17" s="47">
        <f t="shared" si="2"/>
        <v>3</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v>
      </c>
      <c r="AG35" s="89">
        <f t="shared" si="7"/>
        <v>0</v>
      </c>
      <c r="AH35" s="89">
        <f t="shared" si="7"/>
        <v>0</v>
      </c>
      <c r="AI35" s="89">
        <f t="shared" si="7"/>
        <v>0</v>
      </c>
      <c r="AJ35" s="90">
        <f t="shared" si="7"/>
        <v>22.849999999999998</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0</v>
      </c>
      <c r="AG37" s="852">
        <f t="shared" si="8"/>
        <v>0</v>
      </c>
      <c r="AH37" s="852">
        <f t="shared" si="8"/>
        <v>0</v>
      </c>
      <c r="AI37" s="852">
        <f t="shared" si="8"/>
        <v>0</v>
      </c>
      <c r="AJ37" s="852">
        <f t="shared" si="8"/>
        <v>7</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484" priority="2">
      <formula>$AQ11=2</formula>
    </cfRule>
  </conditionalFormatting>
  <conditionalFormatting sqref="Y29:AB29">
    <cfRule type="expression" dxfId="483" priority="11">
      <formula>$AQ28=2</formula>
    </cfRule>
  </conditionalFormatting>
  <conditionalFormatting sqref="Y30:AB31">
    <cfRule type="expression" dxfId="482" priority="9">
      <formula>$AQ28=2</formula>
    </cfRule>
  </conditionalFormatting>
  <conditionalFormatting sqref="Y32:AB32">
    <cfRule type="expression" dxfId="481" priority="7">
      <formula>$AQ29=2</formula>
    </cfRule>
  </conditionalFormatting>
  <conditionalFormatting sqref="Y33:AB33">
    <cfRule type="expression" dxfId="480" priority="5">
      <formula>$AQ29=2</formula>
    </cfRule>
  </conditionalFormatting>
  <conditionalFormatting sqref="Y34:AB34">
    <cfRule type="expression" dxfId="479" priority="3">
      <formula>$AQ29=2</formula>
    </cfRule>
  </conditionalFormatting>
  <conditionalFormatting sqref="Y11:AF28">
    <cfRule type="expression" dxfId="478" priority="1">
      <formula>$AQ11=3</formula>
    </cfRule>
  </conditionalFormatting>
  <conditionalFormatting sqref="Y29:AF29">
    <cfRule type="expression" dxfId="477" priority="12">
      <formula>$AQ28=3</formula>
    </cfRule>
  </conditionalFormatting>
  <conditionalFormatting sqref="Y30:AF31">
    <cfRule type="expression" dxfId="476" priority="10">
      <formula>$AQ28=3</formula>
    </cfRule>
  </conditionalFormatting>
  <conditionalFormatting sqref="Y32:AF32">
    <cfRule type="expression" dxfId="475" priority="8">
      <formula>$AQ29=3</formula>
    </cfRule>
  </conditionalFormatting>
  <conditionalFormatting sqref="Y33:AF33">
    <cfRule type="expression" dxfId="474" priority="6">
      <formula>$AQ29=3</formula>
    </cfRule>
  </conditionalFormatting>
  <conditionalFormatting sqref="Y34:AF34">
    <cfRule type="expression" dxfId="473" priority="4">
      <formula>$AQ29=3</formula>
    </cfRule>
  </conditionalFormatting>
  <conditionalFormatting sqref="AC11:AJ28">
    <cfRule type="expression" dxfId="472" priority="13">
      <formula>$AQ11=1</formula>
    </cfRule>
  </conditionalFormatting>
  <conditionalFormatting sqref="AC29:AJ29">
    <cfRule type="expression" dxfId="471" priority="24">
      <formula>$AQ28=1</formula>
    </cfRule>
  </conditionalFormatting>
  <conditionalFormatting sqref="AC30:AJ31">
    <cfRule type="expression" dxfId="470" priority="22">
      <formula>$AQ28=1</formula>
    </cfRule>
  </conditionalFormatting>
  <conditionalFormatting sqref="AC32:AJ32">
    <cfRule type="expression" dxfId="469" priority="20">
      <formula>$AQ29=1</formula>
    </cfRule>
  </conditionalFormatting>
  <conditionalFormatting sqref="AC33:AJ33">
    <cfRule type="expression" dxfId="468" priority="18">
      <formula>$AQ29=1</formula>
    </cfRule>
  </conditionalFormatting>
  <conditionalFormatting sqref="AC34:AJ34">
    <cfRule type="expression" dxfId="467" priority="16">
      <formula>$AQ29=1</formula>
    </cfRule>
  </conditionalFormatting>
  <conditionalFormatting sqref="AG11:AJ28">
    <cfRule type="expression" dxfId="466" priority="14">
      <formula>$AQ11=2</formula>
    </cfRule>
  </conditionalFormatting>
  <conditionalFormatting sqref="AG29:AJ29">
    <cfRule type="expression" dxfId="465" priority="23">
      <formula>$AQ28=2</formula>
    </cfRule>
  </conditionalFormatting>
  <conditionalFormatting sqref="AG30:AJ31">
    <cfRule type="expression" dxfId="464" priority="21">
      <formula>$AQ28=2</formula>
    </cfRule>
  </conditionalFormatting>
  <conditionalFormatting sqref="AG32:AJ32">
    <cfRule type="expression" dxfId="463" priority="19">
      <formula>$AQ29=2</formula>
    </cfRule>
  </conditionalFormatting>
  <conditionalFormatting sqref="AG33:AJ33">
    <cfRule type="expression" dxfId="462" priority="17">
      <formula>$AQ29=2</formula>
    </cfRule>
  </conditionalFormatting>
  <conditionalFormatting sqref="AG34:AJ34">
    <cfRule type="expression" dxfId="461" priority="15">
      <formula>$AQ29=2</formula>
    </cfRule>
  </conditionalFormatting>
  <dataValidations count="1">
    <dataValidation type="list" allowBlank="1" showInputMessage="1" showErrorMessage="1" sqref="Y11:AB34" xr:uid="{89FBA05D-8679-4D50-A944-6F87915E9A3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E90D987-E8EA-4BBA-B8EC-E5A638F4BF7C}">
          <x14:formula1>
            <xm:f>'(参考)リスト'!$F$16:$F$21</xm:f>
          </x14:formula1>
          <xm:sqref>U11:X34</xm:sqref>
        </x14:dataValidation>
        <x14:dataValidation type="list" allowBlank="1" showInputMessage="1" showErrorMessage="1" xr:uid="{7AF7FA67-C185-4593-AB4E-AD1C00E4187E}">
          <x14:formula1>
            <xm:f>'(参考)リスト'!$D$16:$D$18</xm:f>
          </x14:formula1>
          <xm:sqref>P11:Q34</xm:sqref>
        </x14:dataValidation>
        <x14:dataValidation type="list" allowBlank="1" showInputMessage="1" showErrorMessage="1" xr:uid="{270AEDC8-EB99-4636-A34B-BC2ECA6A1554}">
          <x14:formula1>
            <xm:f>'(参考)リスト'!$E$16:$E$27</xm:f>
          </x14:formula1>
          <xm:sqref>R11:T34</xm:sqref>
        </x14:dataValidation>
        <x14:dataValidation type="list" allowBlank="1" showInputMessage="1" showErrorMessage="1" xr:uid="{4E1CBA4C-F19E-4E71-881A-1B3DD6BA95E0}">
          <x14:formula1>
            <xm:f>'(参考)リスト'!$B$16:$B$21</xm:f>
          </x14:formula1>
          <xm:sqref>L11:M34</xm:sqref>
        </x14:dataValidation>
        <x14:dataValidation type="list" allowBlank="1" showInputMessage="1" showErrorMessage="1" xr:uid="{1DC222D5-9C1C-4927-9EF9-662C151624F4}">
          <x14:formula1>
            <xm:f>'(参考)リスト'!$G$16:$G$19</xm:f>
          </x14:formula1>
          <xm:sqref>AM35:AO38</xm:sqref>
        </x14:dataValidation>
        <x14:dataValidation type="list" allowBlank="1" showInputMessage="1" showErrorMessage="1" xr:uid="{6B940CD0-43F0-43BC-93A1-8982EAE94430}">
          <x14:formula1>
            <xm:f>'(参考)リスト'!$C$16:$C$47</xm:f>
          </x14:formula1>
          <xm:sqref>N11:O34</xm:sqref>
        </x14:dataValidation>
      </x14:dataValidations>
    </ext>
  </extLs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56DA1-67B5-4965-B730-39CA9D93CFC9}">
  <sheetPr codeName="Sheet101">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S023</v>
      </c>
      <c r="AW5" s="36">
        <f>R7</f>
        <v>9.1</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4</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28.919999999999998</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650</v>
      </c>
      <c r="O7" s="897"/>
      <c r="P7" s="864" t="s">
        <v>342</v>
      </c>
      <c r="Q7" s="866"/>
      <c r="R7" s="898">
        <v>9.1</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597</v>
      </c>
      <c r="O11" s="879"/>
      <c r="P11" s="877" t="s">
        <v>470</v>
      </c>
      <c r="Q11" s="879"/>
      <c r="R11" s="795" t="s">
        <v>470</v>
      </c>
      <c r="S11" s="795"/>
      <c r="T11" s="795"/>
      <c r="U11" s="877" t="s">
        <v>587</v>
      </c>
      <c r="V11" s="879"/>
      <c r="W11" s="877" t="s">
        <v>587</v>
      </c>
      <c r="X11" s="879"/>
      <c r="Y11" s="233"/>
      <c r="Z11" s="233"/>
      <c r="AA11" s="233"/>
      <c r="AB11" s="233"/>
      <c r="AC11" s="232"/>
      <c r="AD11" s="232"/>
      <c r="AE11" s="232"/>
      <c r="AF11" s="232"/>
      <c r="AG11" s="259"/>
      <c r="AH11" s="259"/>
      <c r="AI11" s="259"/>
      <c r="AJ11" s="259">
        <v>8.9700000000000006</v>
      </c>
      <c r="AK11" s="877" t="s">
        <v>669</v>
      </c>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522</v>
      </c>
      <c r="M12" s="879"/>
      <c r="N12" s="877" t="s">
        <v>597</v>
      </c>
      <c r="O12" s="879"/>
      <c r="P12" s="877" t="s">
        <v>470</v>
      </c>
      <c r="Q12" s="879"/>
      <c r="R12" s="795" t="s">
        <v>470</v>
      </c>
      <c r="S12" s="795"/>
      <c r="T12" s="795"/>
      <c r="U12" s="877" t="s">
        <v>587</v>
      </c>
      <c r="V12" s="879"/>
      <c r="W12" s="877" t="s">
        <v>587</v>
      </c>
      <c r="X12" s="879"/>
      <c r="Y12" s="233"/>
      <c r="Z12" s="233"/>
      <c r="AA12" s="233"/>
      <c r="AB12" s="233"/>
      <c r="AC12" s="232"/>
      <c r="AD12" s="232"/>
      <c r="AE12" s="232"/>
      <c r="AF12" s="232"/>
      <c r="AG12" s="259"/>
      <c r="AH12" s="259"/>
      <c r="AI12" s="259"/>
      <c r="AJ12" s="259">
        <v>4.05</v>
      </c>
      <c r="AK12" s="877"/>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v>3</v>
      </c>
      <c r="L13" s="877" t="s">
        <v>522</v>
      </c>
      <c r="M13" s="879"/>
      <c r="N13" s="877" t="s">
        <v>626</v>
      </c>
      <c r="O13" s="879"/>
      <c r="P13" s="877" t="s">
        <v>470</v>
      </c>
      <c r="Q13" s="879"/>
      <c r="R13" s="880" t="s">
        <v>470</v>
      </c>
      <c r="S13" s="881"/>
      <c r="T13" s="882"/>
      <c r="U13" s="877" t="s">
        <v>589</v>
      </c>
      <c r="V13" s="879"/>
      <c r="W13" s="877" t="s">
        <v>587</v>
      </c>
      <c r="X13" s="879"/>
      <c r="Y13" s="233"/>
      <c r="Z13" s="233"/>
      <c r="AA13" s="233"/>
      <c r="AB13" s="233"/>
      <c r="AC13" s="232"/>
      <c r="AD13" s="232"/>
      <c r="AE13" s="232"/>
      <c r="AF13" s="232"/>
      <c r="AG13" s="259"/>
      <c r="AH13" s="259"/>
      <c r="AI13" s="259"/>
      <c r="AJ13" s="259">
        <v>3.9</v>
      </c>
      <c r="AK13" s="877"/>
      <c r="AL13" s="878"/>
      <c r="AM13" s="878"/>
      <c r="AN13" s="878"/>
      <c r="AO13" s="879"/>
      <c r="AP13" s="2"/>
      <c r="AQ13" s="47">
        <f t="shared" ref="AQ13:AQ27" si="2">IF(P13="材質劣化",2,IF(P13="漏水",3,1))</f>
        <v>3</v>
      </c>
    </row>
    <row r="14" spans="2:86" ht="12" customHeight="1" x14ac:dyDescent="0.15">
      <c r="B14" s="884"/>
      <c r="C14" s="889"/>
      <c r="D14" s="887"/>
      <c r="E14" s="887"/>
      <c r="F14" s="887"/>
      <c r="G14" s="887"/>
      <c r="H14" s="887"/>
      <c r="I14" s="887"/>
      <c r="J14" s="888"/>
      <c r="K14" s="231">
        <v>4</v>
      </c>
      <c r="L14" s="877" t="s">
        <v>522</v>
      </c>
      <c r="M14" s="879"/>
      <c r="N14" s="877" t="s">
        <v>626</v>
      </c>
      <c r="O14" s="879"/>
      <c r="P14" s="877" t="s">
        <v>470</v>
      </c>
      <c r="Q14" s="879"/>
      <c r="R14" s="880" t="s">
        <v>470</v>
      </c>
      <c r="S14" s="881"/>
      <c r="T14" s="882"/>
      <c r="U14" s="877" t="s">
        <v>587</v>
      </c>
      <c r="V14" s="879"/>
      <c r="W14" s="877" t="s">
        <v>587</v>
      </c>
      <c r="X14" s="879"/>
      <c r="Y14" s="233"/>
      <c r="Z14" s="233"/>
      <c r="AA14" s="233"/>
      <c r="AB14" s="233"/>
      <c r="AC14" s="232"/>
      <c r="AD14" s="232"/>
      <c r="AE14" s="232"/>
      <c r="AF14" s="232"/>
      <c r="AG14" s="259"/>
      <c r="AH14" s="259"/>
      <c r="AI14" s="259"/>
      <c r="AJ14" s="259">
        <v>12</v>
      </c>
      <c r="AK14" s="877" t="s">
        <v>669</v>
      </c>
      <c r="AL14" s="878"/>
      <c r="AM14" s="878"/>
      <c r="AN14" s="878"/>
      <c r="AO14" s="879"/>
      <c r="AP14" s="2"/>
      <c r="AQ14" s="47">
        <f t="shared" si="2"/>
        <v>3</v>
      </c>
    </row>
    <row r="15" spans="2:86" ht="12" customHeight="1" x14ac:dyDescent="0.15">
      <c r="B15" s="884"/>
      <c r="C15" s="889"/>
      <c r="D15" s="887"/>
      <c r="E15" s="887"/>
      <c r="F15" s="887"/>
      <c r="G15" s="887"/>
      <c r="H15" s="887"/>
      <c r="I15" s="887"/>
      <c r="J15" s="888"/>
      <c r="K15" s="231"/>
      <c r="L15" s="877"/>
      <c r="M15" s="879"/>
      <c r="N15" s="877"/>
      <c r="O15" s="879"/>
      <c r="P15" s="877"/>
      <c r="Q15" s="879"/>
      <c r="R15" s="880"/>
      <c r="S15" s="881"/>
      <c r="T15" s="882"/>
      <c r="U15" s="877"/>
      <c r="V15" s="879"/>
      <c r="W15" s="877"/>
      <c r="X15" s="879"/>
      <c r="Y15" s="233"/>
      <c r="Z15" s="233"/>
      <c r="AA15" s="233"/>
      <c r="AB15" s="233"/>
      <c r="AC15" s="232"/>
      <c r="AD15" s="232"/>
      <c r="AE15" s="232"/>
      <c r="AF15" s="232"/>
      <c r="AG15" s="232"/>
      <c r="AH15" s="232"/>
      <c r="AI15" s="232"/>
      <c r="AJ15" s="232"/>
      <c r="AK15" s="877"/>
      <c r="AL15" s="878"/>
      <c r="AM15" s="878"/>
      <c r="AN15" s="878"/>
      <c r="AO15" s="879"/>
      <c r="AP15" s="2"/>
      <c r="AQ15" s="47">
        <f t="shared" si="2"/>
        <v>1</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v>
      </c>
      <c r="AG35" s="89">
        <f t="shared" si="7"/>
        <v>0</v>
      </c>
      <c r="AH35" s="89">
        <f t="shared" si="7"/>
        <v>0</v>
      </c>
      <c r="AI35" s="89">
        <f t="shared" si="7"/>
        <v>0</v>
      </c>
      <c r="AJ35" s="90">
        <f t="shared" si="7"/>
        <v>28.919999999999998</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0</v>
      </c>
      <c r="AG37" s="852">
        <f t="shared" si="8"/>
        <v>0</v>
      </c>
      <c r="AH37" s="852">
        <f t="shared" si="8"/>
        <v>0</v>
      </c>
      <c r="AI37" s="852">
        <f t="shared" si="8"/>
        <v>0</v>
      </c>
      <c r="AJ37" s="852">
        <f t="shared" si="8"/>
        <v>4</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460" priority="2">
      <formula>$AQ11=2</formula>
    </cfRule>
  </conditionalFormatting>
  <conditionalFormatting sqref="Y29:AB29">
    <cfRule type="expression" dxfId="459" priority="11">
      <formula>$AQ28=2</formula>
    </cfRule>
  </conditionalFormatting>
  <conditionalFormatting sqref="Y30:AB31">
    <cfRule type="expression" dxfId="458" priority="9">
      <formula>$AQ28=2</formula>
    </cfRule>
  </conditionalFormatting>
  <conditionalFormatting sqref="Y32:AB32">
    <cfRule type="expression" dxfId="457" priority="7">
      <formula>$AQ29=2</formula>
    </cfRule>
  </conditionalFormatting>
  <conditionalFormatting sqref="Y33:AB33">
    <cfRule type="expression" dxfId="456" priority="5">
      <formula>$AQ29=2</formula>
    </cfRule>
  </conditionalFormatting>
  <conditionalFormatting sqref="Y34:AB34">
    <cfRule type="expression" dxfId="455" priority="3">
      <formula>$AQ29=2</formula>
    </cfRule>
  </conditionalFormatting>
  <conditionalFormatting sqref="Y11:AF28">
    <cfRule type="expression" dxfId="454" priority="1">
      <formula>$AQ11=3</formula>
    </cfRule>
  </conditionalFormatting>
  <conditionalFormatting sqref="Y29:AF29">
    <cfRule type="expression" dxfId="453" priority="12">
      <formula>$AQ28=3</formula>
    </cfRule>
  </conditionalFormatting>
  <conditionalFormatting sqref="Y30:AF31">
    <cfRule type="expression" dxfId="452" priority="10">
      <formula>$AQ28=3</formula>
    </cfRule>
  </conditionalFormatting>
  <conditionalFormatting sqref="Y32:AF32">
    <cfRule type="expression" dxfId="451" priority="8">
      <formula>$AQ29=3</formula>
    </cfRule>
  </conditionalFormatting>
  <conditionalFormatting sqref="Y33:AF33">
    <cfRule type="expression" dxfId="450" priority="6">
      <formula>$AQ29=3</formula>
    </cfRule>
  </conditionalFormatting>
  <conditionalFormatting sqref="Y34:AF34">
    <cfRule type="expression" dxfId="449" priority="4">
      <formula>$AQ29=3</formula>
    </cfRule>
  </conditionalFormatting>
  <conditionalFormatting sqref="AC11:AJ28">
    <cfRule type="expression" dxfId="448" priority="13">
      <formula>$AQ11=1</formula>
    </cfRule>
  </conditionalFormatting>
  <conditionalFormatting sqref="AC29:AJ29">
    <cfRule type="expression" dxfId="447" priority="24">
      <formula>$AQ28=1</formula>
    </cfRule>
  </conditionalFormatting>
  <conditionalFormatting sqref="AC30:AJ31">
    <cfRule type="expression" dxfId="446" priority="22">
      <formula>$AQ28=1</formula>
    </cfRule>
  </conditionalFormatting>
  <conditionalFormatting sqref="AC32:AJ32">
    <cfRule type="expression" dxfId="445" priority="20">
      <formula>$AQ29=1</formula>
    </cfRule>
  </conditionalFormatting>
  <conditionalFormatting sqref="AC33:AJ33">
    <cfRule type="expression" dxfId="444" priority="18">
      <formula>$AQ29=1</formula>
    </cfRule>
  </conditionalFormatting>
  <conditionalFormatting sqref="AC34:AJ34">
    <cfRule type="expression" dxfId="443" priority="16">
      <formula>$AQ29=1</formula>
    </cfRule>
  </conditionalFormatting>
  <conditionalFormatting sqref="AG11:AJ28">
    <cfRule type="expression" dxfId="442" priority="14">
      <formula>$AQ11=2</formula>
    </cfRule>
  </conditionalFormatting>
  <conditionalFormatting sqref="AG29:AJ29">
    <cfRule type="expression" dxfId="441" priority="23">
      <formula>$AQ28=2</formula>
    </cfRule>
  </conditionalFormatting>
  <conditionalFormatting sqref="AG30:AJ31">
    <cfRule type="expression" dxfId="440" priority="21">
      <formula>$AQ28=2</formula>
    </cfRule>
  </conditionalFormatting>
  <conditionalFormatting sqref="AG32:AJ32">
    <cfRule type="expression" dxfId="439" priority="19">
      <formula>$AQ29=2</formula>
    </cfRule>
  </conditionalFormatting>
  <conditionalFormatting sqref="AG33:AJ33">
    <cfRule type="expression" dxfId="438" priority="17">
      <formula>$AQ29=2</formula>
    </cfRule>
  </conditionalFormatting>
  <conditionalFormatting sqref="AG34:AJ34">
    <cfRule type="expression" dxfId="437" priority="15">
      <formula>$AQ29=2</formula>
    </cfRule>
  </conditionalFormatting>
  <dataValidations count="1">
    <dataValidation type="list" allowBlank="1" showInputMessage="1" showErrorMessage="1" sqref="Y11:AB34" xr:uid="{551DED9F-4CC0-4E8A-8539-4F706C8CCBB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5244EBF7-A6D9-424D-83AA-DFD050966911}">
          <x14:formula1>
            <xm:f>'(参考)リスト'!$C$16:$C$47</xm:f>
          </x14:formula1>
          <xm:sqref>N11:O34</xm:sqref>
        </x14:dataValidation>
        <x14:dataValidation type="list" allowBlank="1" showInputMessage="1" showErrorMessage="1" xr:uid="{CA8EB0A9-DFDD-4CE9-BDCE-48E43BE06D3D}">
          <x14:formula1>
            <xm:f>'(参考)リスト'!$G$16:$G$19</xm:f>
          </x14:formula1>
          <xm:sqref>AM35:AO38</xm:sqref>
        </x14:dataValidation>
        <x14:dataValidation type="list" allowBlank="1" showInputMessage="1" showErrorMessage="1" xr:uid="{65B33E04-5EB2-4A7C-BA01-0C512FB32F0C}">
          <x14:formula1>
            <xm:f>'(参考)リスト'!$B$16:$B$21</xm:f>
          </x14:formula1>
          <xm:sqref>L11:M34</xm:sqref>
        </x14:dataValidation>
        <x14:dataValidation type="list" allowBlank="1" showInputMessage="1" showErrorMessage="1" xr:uid="{7ED2E15F-799E-46C7-825C-A30DD8894CEA}">
          <x14:formula1>
            <xm:f>'(参考)リスト'!$E$16:$E$27</xm:f>
          </x14:formula1>
          <xm:sqref>R11:T34</xm:sqref>
        </x14:dataValidation>
        <x14:dataValidation type="list" allowBlank="1" showInputMessage="1" showErrorMessage="1" xr:uid="{05A84565-E3D4-4BC3-A9E2-DC52E76EE877}">
          <x14:formula1>
            <xm:f>'(参考)リスト'!$D$16:$D$18</xm:f>
          </x14:formula1>
          <xm:sqref>P11:Q34</xm:sqref>
        </x14:dataValidation>
        <x14:dataValidation type="list" allowBlank="1" showInputMessage="1" showErrorMessage="1" xr:uid="{DC97FA1B-86D8-47DC-982F-10E1130B86A1}">
          <x14:formula1>
            <xm:f>'(参考)リスト'!$F$16:$F$21</xm:f>
          </x14:formula1>
          <xm:sqref>U11:X34</xm:sqref>
        </x14:dataValidation>
      </x14:dataValidations>
    </ext>
  </extLs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5A014-A583-42C7-9464-F4B2F660F9AB}">
  <sheetPr codeName="Sheet102">
    <pageSetUpPr fitToPage="1"/>
  </sheetPr>
  <dimension ref="B1:CH53"/>
  <sheetViews>
    <sheetView showGridLines="0" showZeros="0" view="pageBreakPreview" zoomScaleNormal="85" zoomScaleSheetLayoutView="100" workbookViewId="0">
      <selection activeCell="F1" sqref="F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S024</v>
      </c>
      <c r="AW5" s="36">
        <f>R7</f>
        <v>8.9</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1</v>
      </c>
      <c r="BJ5" s="45">
        <f t="shared" si="0"/>
        <v>2</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4.0999999999999996</v>
      </c>
      <c r="BV5" s="45">
        <f>AJ35</f>
        <v>4.3499999999999996</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651</v>
      </c>
      <c r="O7" s="897"/>
      <c r="P7" s="864" t="s">
        <v>342</v>
      </c>
      <c r="Q7" s="866"/>
      <c r="R7" s="898">
        <v>8.9</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598</v>
      </c>
      <c r="O11" s="879"/>
      <c r="P11" s="877" t="s">
        <v>470</v>
      </c>
      <c r="Q11" s="879"/>
      <c r="R11" s="795" t="s">
        <v>470</v>
      </c>
      <c r="S11" s="795"/>
      <c r="T11" s="795"/>
      <c r="U11" s="877" t="s">
        <v>589</v>
      </c>
      <c r="V11" s="879"/>
      <c r="W11" s="877" t="s">
        <v>589</v>
      </c>
      <c r="X11" s="879"/>
      <c r="Y11" s="233"/>
      <c r="Z11" s="233"/>
      <c r="AA11" s="233"/>
      <c r="AB11" s="233"/>
      <c r="AC11" s="232"/>
      <c r="AD11" s="232"/>
      <c r="AE11" s="232"/>
      <c r="AF11" s="232"/>
      <c r="AG11" s="259"/>
      <c r="AH11" s="259"/>
      <c r="AI11" s="259">
        <v>4.0999999999999996</v>
      </c>
      <c r="AJ11" s="259"/>
      <c r="AK11" s="877" t="s">
        <v>670</v>
      </c>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522</v>
      </c>
      <c r="M12" s="879"/>
      <c r="N12" s="877" t="s">
        <v>626</v>
      </c>
      <c r="O12" s="879"/>
      <c r="P12" s="877" t="s">
        <v>470</v>
      </c>
      <c r="Q12" s="879"/>
      <c r="R12" s="795" t="s">
        <v>470</v>
      </c>
      <c r="S12" s="795"/>
      <c r="T12" s="795"/>
      <c r="U12" s="877" t="s">
        <v>587</v>
      </c>
      <c r="V12" s="879"/>
      <c r="W12" s="877" t="s">
        <v>587</v>
      </c>
      <c r="X12" s="879"/>
      <c r="Y12" s="233"/>
      <c r="Z12" s="233"/>
      <c r="AA12" s="233"/>
      <c r="AB12" s="233"/>
      <c r="AC12" s="232"/>
      <c r="AD12" s="232"/>
      <c r="AE12" s="232"/>
      <c r="AF12" s="232"/>
      <c r="AG12" s="259"/>
      <c r="AH12" s="259"/>
      <c r="AI12" s="259"/>
      <c r="AJ12" s="259">
        <v>2.2000000000000002</v>
      </c>
      <c r="AK12" s="877"/>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v>3</v>
      </c>
      <c r="L13" s="877" t="s">
        <v>522</v>
      </c>
      <c r="M13" s="879"/>
      <c r="N13" s="877" t="s">
        <v>596</v>
      </c>
      <c r="O13" s="879"/>
      <c r="P13" s="877" t="s">
        <v>470</v>
      </c>
      <c r="Q13" s="879"/>
      <c r="R13" s="880" t="s">
        <v>470</v>
      </c>
      <c r="S13" s="881"/>
      <c r="T13" s="882"/>
      <c r="U13" s="877" t="s">
        <v>589</v>
      </c>
      <c r="V13" s="879"/>
      <c r="W13" s="877" t="s">
        <v>587</v>
      </c>
      <c r="X13" s="879"/>
      <c r="Y13" s="233"/>
      <c r="Z13" s="233"/>
      <c r="AA13" s="233"/>
      <c r="AB13" s="233"/>
      <c r="AC13" s="232"/>
      <c r="AD13" s="232"/>
      <c r="AE13" s="232"/>
      <c r="AF13" s="232"/>
      <c r="AG13" s="259"/>
      <c r="AH13" s="259"/>
      <c r="AI13" s="259"/>
      <c r="AJ13" s="259">
        <v>2.15</v>
      </c>
      <c r="AK13" s="877"/>
      <c r="AL13" s="878"/>
      <c r="AM13" s="878"/>
      <c r="AN13" s="878"/>
      <c r="AO13" s="879"/>
      <c r="AP13" s="2"/>
      <c r="AQ13" s="47">
        <f t="shared" ref="AQ13:AQ27" si="2">IF(P13="材質劣化",2,IF(P13="漏水",3,1))</f>
        <v>3</v>
      </c>
    </row>
    <row r="14" spans="2:86" ht="12" customHeight="1" x14ac:dyDescent="0.15">
      <c r="B14" s="884"/>
      <c r="C14" s="889"/>
      <c r="D14" s="887"/>
      <c r="E14" s="887"/>
      <c r="F14" s="887"/>
      <c r="G14" s="887"/>
      <c r="H14" s="887"/>
      <c r="I14" s="887"/>
      <c r="J14" s="888"/>
      <c r="K14" s="231"/>
      <c r="L14" s="877"/>
      <c r="M14" s="879"/>
      <c r="N14" s="877"/>
      <c r="O14" s="879"/>
      <c r="P14" s="877"/>
      <c r="Q14" s="879"/>
      <c r="R14" s="880"/>
      <c r="S14" s="881"/>
      <c r="T14" s="882"/>
      <c r="U14" s="877"/>
      <c r="V14" s="879"/>
      <c r="W14" s="877"/>
      <c r="X14" s="879"/>
      <c r="Y14" s="233"/>
      <c r="Z14" s="233"/>
      <c r="AA14" s="233"/>
      <c r="AB14" s="233"/>
      <c r="AC14" s="232"/>
      <c r="AD14" s="232"/>
      <c r="AE14" s="232"/>
      <c r="AF14" s="232"/>
      <c r="AG14" s="232"/>
      <c r="AH14" s="232"/>
      <c r="AI14" s="232"/>
      <c r="AJ14" s="232"/>
      <c r="AK14" s="877"/>
      <c r="AL14" s="878"/>
      <c r="AM14" s="878"/>
      <c r="AN14" s="878"/>
      <c r="AO14" s="879"/>
      <c r="AP14" s="2"/>
      <c r="AQ14" s="47">
        <f t="shared" si="2"/>
        <v>1</v>
      </c>
    </row>
    <row r="15" spans="2:86" ht="12" customHeight="1" x14ac:dyDescent="0.15">
      <c r="B15" s="884"/>
      <c r="C15" s="889"/>
      <c r="D15" s="887"/>
      <c r="E15" s="887"/>
      <c r="F15" s="887"/>
      <c r="G15" s="887"/>
      <c r="H15" s="887"/>
      <c r="I15" s="887"/>
      <c r="J15" s="888"/>
      <c r="K15" s="231"/>
      <c r="L15" s="877"/>
      <c r="M15" s="879"/>
      <c r="N15" s="877"/>
      <c r="O15" s="879"/>
      <c r="P15" s="877"/>
      <c r="Q15" s="879"/>
      <c r="R15" s="880"/>
      <c r="S15" s="881"/>
      <c r="T15" s="882"/>
      <c r="U15" s="877"/>
      <c r="V15" s="879"/>
      <c r="W15" s="877"/>
      <c r="X15" s="879"/>
      <c r="Y15" s="233"/>
      <c r="Z15" s="233"/>
      <c r="AA15" s="233"/>
      <c r="AB15" s="233"/>
      <c r="AC15" s="232"/>
      <c r="AD15" s="232"/>
      <c r="AE15" s="232"/>
      <c r="AF15" s="232"/>
      <c r="AG15" s="232"/>
      <c r="AH15" s="232"/>
      <c r="AI15" s="232"/>
      <c r="AJ15" s="232"/>
      <c r="AK15" s="877"/>
      <c r="AL15" s="878"/>
      <c r="AM15" s="878"/>
      <c r="AN15" s="878"/>
      <c r="AO15" s="879"/>
      <c r="AP15" s="2"/>
      <c r="AQ15" s="47">
        <f t="shared" si="2"/>
        <v>1</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v>
      </c>
      <c r="AG35" s="89">
        <f t="shared" si="7"/>
        <v>0</v>
      </c>
      <c r="AH35" s="89">
        <f t="shared" si="7"/>
        <v>0</v>
      </c>
      <c r="AI35" s="89">
        <f t="shared" si="7"/>
        <v>4.0999999999999996</v>
      </c>
      <c r="AJ35" s="90">
        <f t="shared" si="7"/>
        <v>4.3499999999999996</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0</v>
      </c>
      <c r="AG37" s="852">
        <f t="shared" si="8"/>
        <v>0</v>
      </c>
      <c r="AH37" s="852">
        <f t="shared" si="8"/>
        <v>0</v>
      </c>
      <c r="AI37" s="852">
        <f t="shared" si="8"/>
        <v>1</v>
      </c>
      <c r="AJ37" s="852">
        <f t="shared" si="8"/>
        <v>2</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436" priority="2">
      <formula>$AQ11=2</formula>
    </cfRule>
  </conditionalFormatting>
  <conditionalFormatting sqref="Y29:AB29">
    <cfRule type="expression" dxfId="435" priority="11">
      <formula>$AQ28=2</formula>
    </cfRule>
  </conditionalFormatting>
  <conditionalFormatting sqref="Y30:AB31">
    <cfRule type="expression" dxfId="434" priority="9">
      <formula>$AQ28=2</formula>
    </cfRule>
  </conditionalFormatting>
  <conditionalFormatting sqref="Y32:AB32">
    <cfRule type="expression" dxfId="433" priority="7">
      <formula>$AQ29=2</formula>
    </cfRule>
  </conditionalFormatting>
  <conditionalFormatting sqref="Y33:AB33">
    <cfRule type="expression" dxfId="432" priority="5">
      <formula>$AQ29=2</formula>
    </cfRule>
  </conditionalFormatting>
  <conditionalFormatting sqref="Y34:AB34">
    <cfRule type="expression" dxfId="431" priority="3">
      <formula>$AQ29=2</formula>
    </cfRule>
  </conditionalFormatting>
  <conditionalFormatting sqref="Y11:AF28">
    <cfRule type="expression" dxfId="430" priority="1">
      <formula>$AQ11=3</formula>
    </cfRule>
  </conditionalFormatting>
  <conditionalFormatting sqref="Y29:AF29">
    <cfRule type="expression" dxfId="429" priority="12">
      <formula>$AQ28=3</formula>
    </cfRule>
  </conditionalFormatting>
  <conditionalFormatting sqref="Y30:AF31">
    <cfRule type="expression" dxfId="428" priority="10">
      <formula>$AQ28=3</formula>
    </cfRule>
  </conditionalFormatting>
  <conditionalFormatting sqref="Y32:AF32">
    <cfRule type="expression" dxfId="427" priority="8">
      <formula>$AQ29=3</formula>
    </cfRule>
  </conditionalFormatting>
  <conditionalFormatting sqref="Y33:AF33">
    <cfRule type="expression" dxfId="426" priority="6">
      <formula>$AQ29=3</formula>
    </cfRule>
  </conditionalFormatting>
  <conditionalFormatting sqref="Y34:AF34">
    <cfRule type="expression" dxfId="425" priority="4">
      <formula>$AQ29=3</formula>
    </cfRule>
  </conditionalFormatting>
  <conditionalFormatting sqref="AC11:AJ28">
    <cfRule type="expression" dxfId="424" priority="13">
      <formula>$AQ11=1</formula>
    </cfRule>
  </conditionalFormatting>
  <conditionalFormatting sqref="AC29:AJ29">
    <cfRule type="expression" dxfId="423" priority="24">
      <formula>$AQ28=1</formula>
    </cfRule>
  </conditionalFormatting>
  <conditionalFormatting sqref="AC30:AJ31">
    <cfRule type="expression" dxfId="422" priority="22">
      <formula>$AQ28=1</formula>
    </cfRule>
  </conditionalFormatting>
  <conditionalFormatting sqref="AC32:AJ32">
    <cfRule type="expression" dxfId="421" priority="20">
      <formula>$AQ29=1</formula>
    </cfRule>
  </conditionalFormatting>
  <conditionalFormatting sqref="AC33:AJ33">
    <cfRule type="expression" dxfId="420" priority="18">
      <formula>$AQ29=1</formula>
    </cfRule>
  </conditionalFormatting>
  <conditionalFormatting sqref="AC34:AJ34">
    <cfRule type="expression" dxfId="419" priority="16">
      <formula>$AQ29=1</formula>
    </cfRule>
  </conditionalFormatting>
  <conditionalFormatting sqref="AG11:AJ28">
    <cfRule type="expression" dxfId="418" priority="14">
      <formula>$AQ11=2</formula>
    </cfRule>
  </conditionalFormatting>
  <conditionalFormatting sqref="AG29:AJ29">
    <cfRule type="expression" dxfId="417" priority="23">
      <formula>$AQ28=2</formula>
    </cfRule>
  </conditionalFormatting>
  <conditionalFormatting sqref="AG30:AJ31">
    <cfRule type="expression" dxfId="416" priority="21">
      <formula>$AQ28=2</formula>
    </cfRule>
  </conditionalFormatting>
  <conditionalFormatting sqref="AG32:AJ32">
    <cfRule type="expression" dxfId="415" priority="19">
      <formula>$AQ29=2</formula>
    </cfRule>
  </conditionalFormatting>
  <conditionalFormatting sqref="AG33:AJ33">
    <cfRule type="expression" dxfId="414" priority="17">
      <formula>$AQ29=2</formula>
    </cfRule>
  </conditionalFormatting>
  <conditionalFormatting sqref="AG34:AJ34">
    <cfRule type="expression" dxfId="413" priority="15">
      <formula>$AQ29=2</formula>
    </cfRule>
  </conditionalFormatting>
  <dataValidations count="1">
    <dataValidation type="list" allowBlank="1" showInputMessage="1" showErrorMessage="1" sqref="Y11:AB34" xr:uid="{EB10C4D5-9355-45F1-A6A7-580D5A348CD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CEC446D0-AC00-41AA-8E74-EBF849C90EBE}">
          <x14:formula1>
            <xm:f>'(参考)リスト'!$F$16:$F$21</xm:f>
          </x14:formula1>
          <xm:sqref>U11:X34</xm:sqref>
        </x14:dataValidation>
        <x14:dataValidation type="list" allowBlank="1" showInputMessage="1" showErrorMessage="1" xr:uid="{FF473913-0177-498F-A762-31B305F65335}">
          <x14:formula1>
            <xm:f>'(参考)リスト'!$D$16:$D$18</xm:f>
          </x14:formula1>
          <xm:sqref>P11:Q34</xm:sqref>
        </x14:dataValidation>
        <x14:dataValidation type="list" allowBlank="1" showInputMessage="1" showErrorMessage="1" xr:uid="{2FF933DC-F9F9-429B-887F-27BF25041604}">
          <x14:formula1>
            <xm:f>'(参考)リスト'!$E$16:$E$27</xm:f>
          </x14:formula1>
          <xm:sqref>R11:T34</xm:sqref>
        </x14:dataValidation>
        <x14:dataValidation type="list" allowBlank="1" showInputMessage="1" showErrorMessage="1" xr:uid="{090346E2-DE2D-46FF-B1A4-00361518DDC9}">
          <x14:formula1>
            <xm:f>'(参考)リスト'!$B$16:$B$21</xm:f>
          </x14:formula1>
          <xm:sqref>L11:M34</xm:sqref>
        </x14:dataValidation>
        <x14:dataValidation type="list" allowBlank="1" showInputMessage="1" showErrorMessage="1" xr:uid="{EF103F46-8FA4-40BB-BD2D-78DE22A1775B}">
          <x14:formula1>
            <xm:f>'(参考)リスト'!$G$16:$G$19</xm:f>
          </x14:formula1>
          <xm:sqref>AM35:AO38</xm:sqref>
        </x14:dataValidation>
        <x14:dataValidation type="list" allowBlank="1" showInputMessage="1" showErrorMessage="1" xr:uid="{D7601BDD-EC36-4C07-AFEA-220BB61502C6}">
          <x14:formula1>
            <xm:f>'(参考)リスト'!$C$16:$C$47</xm:f>
          </x14:formula1>
          <xm:sqref>N11:O34</xm:sqref>
        </x14:dataValidation>
      </x14:dataValidations>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A3F88-03B4-41BB-9983-5C99401AB76C}">
  <sheetPr codeName="Sheet103">
    <pageSetUpPr fitToPage="1"/>
  </sheetPr>
  <dimension ref="B1:CH53"/>
  <sheetViews>
    <sheetView showGridLines="0" showZeros="0" view="pageBreakPreview" zoomScaleNormal="85" zoomScaleSheetLayoutView="100" workbookViewId="0">
      <selection activeCell="F1" sqref="F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S025</v>
      </c>
      <c r="AW5" s="36">
        <f>R7</f>
        <v>9.1</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2</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4.45</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652</v>
      </c>
      <c r="O7" s="897"/>
      <c r="P7" s="864" t="s">
        <v>342</v>
      </c>
      <c r="Q7" s="866"/>
      <c r="R7" s="898">
        <v>9.1</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597</v>
      </c>
      <c r="O11" s="879"/>
      <c r="P11" s="877" t="s">
        <v>470</v>
      </c>
      <c r="Q11" s="879"/>
      <c r="R11" s="795" t="s">
        <v>470</v>
      </c>
      <c r="S11" s="795"/>
      <c r="T11" s="795"/>
      <c r="U11" s="877" t="s">
        <v>587</v>
      </c>
      <c r="V11" s="879"/>
      <c r="W11" s="877" t="s">
        <v>587</v>
      </c>
      <c r="X11" s="879"/>
      <c r="Y11" s="233"/>
      <c r="Z11" s="233"/>
      <c r="AA11" s="233"/>
      <c r="AB11" s="233"/>
      <c r="AC11" s="232"/>
      <c r="AD11" s="232"/>
      <c r="AE11" s="232"/>
      <c r="AF11" s="232"/>
      <c r="AG11" s="259"/>
      <c r="AH11" s="259"/>
      <c r="AI11" s="259"/>
      <c r="AJ11" s="259">
        <v>2.2000000000000002</v>
      </c>
      <c r="AK11" s="877"/>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522</v>
      </c>
      <c r="M12" s="879"/>
      <c r="N12" s="877" t="s">
        <v>597</v>
      </c>
      <c r="O12" s="879"/>
      <c r="P12" s="877" t="s">
        <v>470</v>
      </c>
      <c r="Q12" s="879"/>
      <c r="R12" s="795" t="s">
        <v>470</v>
      </c>
      <c r="S12" s="795"/>
      <c r="T12" s="795"/>
      <c r="U12" s="877" t="s">
        <v>526</v>
      </c>
      <c r="V12" s="879"/>
      <c r="W12" s="877" t="s">
        <v>587</v>
      </c>
      <c r="X12" s="879"/>
      <c r="Y12" s="233"/>
      <c r="Z12" s="233"/>
      <c r="AA12" s="233"/>
      <c r="AB12" s="233"/>
      <c r="AC12" s="232"/>
      <c r="AD12" s="232"/>
      <c r="AE12" s="232"/>
      <c r="AF12" s="232"/>
      <c r="AG12" s="259"/>
      <c r="AH12" s="259"/>
      <c r="AI12" s="259"/>
      <c r="AJ12" s="259">
        <v>2.25</v>
      </c>
      <c r="AK12" s="877"/>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c r="L13" s="877"/>
      <c r="M13" s="879"/>
      <c r="N13" s="877"/>
      <c r="O13" s="879"/>
      <c r="P13" s="877"/>
      <c r="Q13" s="879"/>
      <c r="R13" s="880"/>
      <c r="S13" s="881"/>
      <c r="T13" s="882"/>
      <c r="U13" s="877"/>
      <c r="V13" s="879"/>
      <c r="W13" s="877"/>
      <c r="X13" s="879"/>
      <c r="Y13" s="233"/>
      <c r="Z13" s="233"/>
      <c r="AA13" s="233"/>
      <c r="AB13" s="233"/>
      <c r="AC13" s="232"/>
      <c r="AD13" s="232"/>
      <c r="AE13" s="232"/>
      <c r="AF13" s="232"/>
      <c r="AG13" s="232"/>
      <c r="AH13" s="232"/>
      <c r="AI13" s="232"/>
      <c r="AJ13" s="232"/>
      <c r="AK13" s="877"/>
      <c r="AL13" s="878"/>
      <c r="AM13" s="878"/>
      <c r="AN13" s="878"/>
      <c r="AO13" s="879"/>
      <c r="AP13" s="2"/>
      <c r="AQ13" s="47">
        <f t="shared" ref="AQ13:AQ27" si="2">IF(P13="材質劣化",2,IF(P13="漏水",3,1))</f>
        <v>1</v>
      </c>
    </row>
    <row r="14" spans="2:86" ht="12" customHeight="1" x14ac:dyDescent="0.15">
      <c r="B14" s="884"/>
      <c r="C14" s="889"/>
      <c r="D14" s="887"/>
      <c r="E14" s="887"/>
      <c r="F14" s="887"/>
      <c r="G14" s="887"/>
      <c r="H14" s="887"/>
      <c r="I14" s="887"/>
      <c r="J14" s="888"/>
      <c r="K14" s="231"/>
      <c r="L14" s="877"/>
      <c r="M14" s="879"/>
      <c r="N14" s="877"/>
      <c r="O14" s="879"/>
      <c r="P14" s="877"/>
      <c r="Q14" s="879"/>
      <c r="R14" s="880"/>
      <c r="S14" s="881"/>
      <c r="T14" s="882"/>
      <c r="U14" s="877"/>
      <c r="V14" s="879"/>
      <c r="W14" s="877"/>
      <c r="X14" s="879"/>
      <c r="Y14" s="233"/>
      <c r="Z14" s="233"/>
      <c r="AA14" s="233"/>
      <c r="AB14" s="233"/>
      <c r="AC14" s="232"/>
      <c r="AD14" s="232"/>
      <c r="AE14" s="232"/>
      <c r="AF14" s="232"/>
      <c r="AG14" s="232"/>
      <c r="AH14" s="232"/>
      <c r="AI14" s="232"/>
      <c r="AJ14" s="232"/>
      <c r="AK14" s="877"/>
      <c r="AL14" s="878"/>
      <c r="AM14" s="878"/>
      <c r="AN14" s="878"/>
      <c r="AO14" s="879"/>
      <c r="AP14" s="2"/>
      <c r="AQ14" s="47">
        <f t="shared" si="2"/>
        <v>1</v>
      </c>
    </row>
    <row r="15" spans="2:86" ht="12" customHeight="1" x14ac:dyDescent="0.15">
      <c r="B15" s="884"/>
      <c r="C15" s="889"/>
      <c r="D15" s="887"/>
      <c r="E15" s="887"/>
      <c r="F15" s="887"/>
      <c r="G15" s="887"/>
      <c r="H15" s="887"/>
      <c r="I15" s="887"/>
      <c r="J15" s="888"/>
      <c r="K15" s="231"/>
      <c r="L15" s="877"/>
      <c r="M15" s="879"/>
      <c r="N15" s="877"/>
      <c r="O15" s="879"/>
      <c r="P15" s="877"/>
      <c r="Q15" s="879"/>
      <c r="R15" s="880"/>
      <c r="S15" s="881"/>
      <c r="T15" s="882"/>
      <c r="U15" s="877"/>
      <c r="V15" s="879"/>
      <c r="W15" s="877"/>
      <c r="X15" s="879"/>
      <c r="Y15" s="233"/>
      <c r="Z15" s="233"/>
      <c r="AA15" s="233"/>
      <c r="AB15" s="233"/>
      <c r="AC15" s="232"/>
      <c r="AD15" s="232"/>
      <c r="AE15" s="232"/>
      <c r="AF15" s="232"/>
      <c r="AG15" s="232"/>
      <c r="AH15" s="232"/>
      <c r="AI15" s="232"/>
      <c r="AJ15" s="232"/>
      <c r="AK15" s="877"/>
      <c r="AL15" s="878"/>
      <c r="AM15" s="878"/>
      <c r="AN15" s="878"/>
      <c r="AO15" s="879"/>
      <c r="AP15" s="2"/>
      <c r="AQ15" s="47">
        <f t="shared" si="2"/>
        <v>1</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v>
      </c>
      <c r="AG35" s="89">
        <f t="shared" si="7"/>
        <v>0</v>
      </c>
      <c r="AH35" s="89">
        <f t="shared" si="7"/>
        <v>0</v>
      </c>
      <c r="AI35" s="89">
        <f t="shared" si="7"/>
        <v>0</v>
      </c>
      <c r="AJ35" s="90">
        <f t="shared" si="7"/>
        <v>4.45</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0</v>
      </c>
      <c r="AG37" s="852">
        <f t="shared" si="8"/>
        <v>0</v>
      </c>
      <c r="AH37" s="852">
        <f t="shared" si="8"/>
        <v>0</v>
      </c>
      <c r="AI37" s="852">
        <f t="shared" si="8"/>
        <v>0</v>
      </c>
      <c r="AJ37" s="852">
        <f t="shared" si="8"/>
        <v>2</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412" priority="2">
      <formula>$AQ11=2</formula>
    </cfRule>
  </conditionalFormatting>
  <conditionalFormatting sqref="Y29:AB29">
    <cfRule type="expression" dxfId="411" priority="11">
      <formula>$AQ28=2</formula>
    </cfRule>
  </conditionalFormatting>
  <conditionalFormatting sqref="Y30:AB31">
    <cfRule type="expression" dxfId="410" priority="9">
      <formula>$AQ28=2</formula>
    </cfRule>
  </conditionalFormatting>
  <conditionalFormatting sqref="Y32:AB32">
    <cfRule type="expression" dxfId="409" priority="7">
      <formula>$AQ29=2</formula>
    </cfRule>
  </conditionalFormatting>
  <conditionalFormatting sqref="Y33:AB33">
    <cfRule type="expression" dxfId="408" priority="5">
      <formula>$AQ29=2</formula>
    </cfRule>
  </conditionalFormatting>
  <conditionalFormatting sqref="Y34:AB34">
    <cfRule type="expression" dxfId="407" priority="3">
      <formula>$AQ29=2</formula>
    </cfRule>
  </conditionalFormatting>
  <conditionalFormatting sqref="Y11:AF28">
    <cfRule type="expression" dxfId="406" priority="1">
      <formula>$AQ11=3</formula>
    </cfRule>
  </conditionalFormatting>
  <conditionalFormatting sqref="Y29:AF29">
    <cfRule type="expression" dxfId="405" priority="12">
      <formula>$AQ28=3</formula>
    </cfRule>
  </conditionalFormatting>
  <conditionalFormatting sqref="Y30:AF31">
    <cfRule type="expression" dxfId="404" priority="10">
      <formula>$AQ28=3</formula>
    </cfRule>
  </conditionalFormatting>
  <conditionalFormatting sqref="Y32:AF32">
    <cfRule type="expression" dxfId="403" priority="8">
      <formula>$AQ29=3</formula>
    </cfRule>
  </conditionalFormatting>
  <conditionalFormatting sqref="Y33:AF33">
    <cfRule type="expression" dxfId="402" priority="6">
      <formula>$AQ29=3</formula>
    </cfRule>
  </conditionalFormatting>
  <conditionalFormatting sqref="Y34:AF34">
    <cfRule type="expression" dxfId="401" priority="4">
      <formula>$AQ29=3</formula>
    </cfRule>
  </conditionalFormatting>
  <conditionalFormatting sqref="AC11:AJ28">
    <cfRule type="expression" dxfId="400" priority="13">
      <formula>$AQ11=1</formula>
    </cfRule>
  </conditionalFormatting>
  <conditionalFormatting sqref="AC29:AJ29">
    <cfRule type="expression" dxfId="399" priority="24">
      <formula>$AQ28=1</formula>
    </cfRule>
  </conditionalFormatting>
  <conditionalFormatting sqref="AC30:AJ31">
    <cfRule type="expression" dxfId="398" priority="22">
      <formula>$AQ28=1</formula>
    </cfRule>
  </conditionalFormatting>
  <conditionalFormatting sqref="AC32:AJ32">
    <cfRule type="expression" dxfId="397" priority="20">
      <formula>$AQ29=1</formula>
    </cfRule>
  </conditionalFormatting>
  <conditionalFormatting sqref="AC33:AJ33">
    <cfRule type="expression" dxfId="396" priority="18">
      <formula>$AQ29=1</formula>
    </cfRule>
  </conditionalFormatting>
  <conditionalFormatting sqref="AC34:AJ34">
    <cfRule type="expression" dxfId="395" priority="16">
      <formula>$AQ29=1</formula>
    </cfRule>
  </conditionalFormatting>
  <conditionalFormatting sqref="AG11:AJ28">
    <cfRule type="expression" dxfId="394" priority="14">
      <formula>$AQ11=2</formula>
    </cfRule>
  </conditionalFormatting>
  <conditionalFormatting sqref="AG29:AJ29">
    <cfRule type="expression" dxfId="393" priority="23">
      <formula>$AQ28=2</formula>
    </cfRule>
  </conditionalFormatting>
  <conditionalFormatting sqref="AG30:AJ31">
    <cfRule type="expression" dxfId="392" priority="21">
      <formula>$AQ28=2</formula>
    </cfRule>
  </conditionalFormatting>
  <conditionalFormatting sqref="AG32:AJ32">
    <cfRule type="expression" dxfId="391" priority="19">
      <formula>$AQ29=2</formula>
    </cfRule>
  </conditionalFormatting>
  <conditionalFormatting sqref="AG33:AJ33">
    <cfRule type="expression" dxfId="390" priority="17">
      <formula>$AQ29=2</formula>
    </cfRule>
  </conditionalFormatting>
  <conditionalFormatting sqref="AG34:AJ34">
    <cfRule type="expression" dxfId="389" priority="15">
      <formula>$AQ29=2</formula>
    </cfRule>
  </conditionalFormatting>
  <dataValidations count="1">
    <dataValidation type="list" allowBlank="1" showInputMessage="1" showErrorMessage="1" sqref="Y11:AB34" xr:uid="{044D1563-3C01-467B-8135-D431146F544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7761044A-5D08-4211-AC5D-97BDC18EFDBE}">
          <x14:formula1>
            <xm:f>'(参考)リスト'!$C$16:$C$47</xm:f>
          </x14:formula1>
          <xm:sqref>N11:O34</xm:sqref>
        </x14:dataValidation>
        <x14:dataValidation type="list" allowBlank="1" showInputMessage="1" showErrorMessage="1" xr:uid="{97EB942B-5F45-4166-BF6F-1D3E34A7A832}">
          <x14:formula1>
            <xm:f>'(参考)リスト'!$G$16:$G$19</xm:f>
          </x14:formula1>
          <xm:sqref>AM35:AO38</xm:sqref>
        </x14:dataValidation>
        <x14:dataValidation type="list" allowBlank="1" showInputMessage="1" showErrorMessage="1" xr:uid="{D79ED4A7-7ADD-45CC-8A84-C4DE6CEE8C02}">
          <x14:formula1>
            <xm:f>'(参考)リスト'!$B$16:$B$21</xm:f>
          </x14:formula1>
          <xm:sqref>L11:M34</xm:sqref>
        </x14:dataValidation>
        <x14:dataValidation type="list" allowBlank="1" showInputMessage="1" showErrorMessage="1" xr:uid="{76232154-36B7-4C2A-AD6A-3716E3287896}">
          <x14:formula1>
            <xm:f>'(参考)リスト'!$E$16:$E$27</xm:f>
          </x14:formula1>
          <xm:sqref>R11:T34</xm:sqref>
        </x14:dataValidation>
        <x14:dataValidation type="list" allowBlank="1" showInputMessage="1" showErrorMessage="1" xr:uid="{8D62FC04-E53D-4DFB-8602-E3CDEC3C912C}">
          <x14:formula1>
            <xm:f>'(参考)リスト'!$D$16:$D$18</xm:f>
          </x14:formula1>
          <xm:sqref>P11:Q34</xm:sqref>
        </x14:dataValidation>
        <x14:dataValidation type="list" allowBlank="1" showInputMessage="1" showErrorMessage="1" xr:uid="{926C8AA8-5412-4982-9CB4-7A22DA1C926A}">
          <x14:formula1>
            <xm:f>'(参考)リスト'!$F$16:$F$21</xm:f>
          </x14:formula1>
          <xm:sqref>U11:X34</xm:sqref>
        </x14:dataValidation>
      </x14:dataValidations>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82B9A-E887-42C9-BE87-FF085EC27485}">
  <sheetPr codeName="Sheet104">
    <pageSetUpPr fitToPage="1"/>
  </sheetPr>
  <dimension ref="B1:CH53"/>
  <sheetViews>
    <sheetView showGridLines="0" showZeros="0" view="pageBreakPreview" zoomScaleNormal="85" zoomScaleSheetLayoutView="100" workbookViewId="0">
      <selection activeCell="F1" sqref="F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S026</v>
      </c>
      <c r="AW5" s="36">
        <f>R7</f>
        <v>9</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2</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14.48</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653</v>
      </c>
      <c r="O7" s="897"/>
      <c r="P7" s="864" t="s">
        <v>342</v>
      </c>
      <c r="Q7" s="866"/>
      <c r="R7" s="898">
        <v>9</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597</v>
      </c>
      <c r="O11" s="879"/>
      <c r="P11" s="877" t="s">
        <v>470</v>
      </c>
      <c r="Q11" s="879"/>
      <c r="R11" s="795" t="s">
        <v>470</v>
      </c>
      <c r="S11" s="795"/>
      <c r="T11" s="795"/>
      <c r="U11" s="877" t="s">
        <v>587</v>
      </c>
      <c r="V11" s="879"/>
      <c r="W11" s="877" t="s">
        <v>587</v>
      </c>
      <c r="X11" s="879"/>
      <c r="Y11" s="233"/>
      <c r="Z11" s="233"/>
      <c r="AA11" s="233"/>
      <c r="AB11" s="233"/>
      <c r="AC11" s="232"/>
      <c r="AD11" s="232"/>
      <c r="AE11" s="232"/>
      <c r="AF11" s="232"/>
      <c r="AG11" s="259"/>
      <c r="AH11" s="259"/>
      <c r="AI11" s="259"/>
      <c r="AJ11" s="259">
        <v>4.88</v>
      </c>
      <c r="AK11" s="877"/>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522</v>
      </c>
      <c r="M12" s="879"/>
      <c r="N12" s="877" t="s">
        <v>626</v>
      </c>
      <c r="O12" s="879"/>
      <c r="P12" s="877" t="s">
        <v>470</v>
      </c>
      <c r="Q12" s="879"/>
      <c r="R12" s="795" t="s">
        <v>470</v>
      </c>
      <c r="S12" s="795"/>
      <c r="T12" s="795"/>
      <c r="U12" s="877" t="s">
        <v>589</v>
      </c>
      <c r="V12" s="879"/>
      <c r="W12" s="877" t="s">
        <v>587</v>
      </c>
      <c r="X12" s="879"/>
      <c r="Y12" s="233"/>
      <c r="Z12" s="233"/>
      <c r="AA12" s="233"/>
      <c r="AB12" s="233"/>
      <c r="AC12" s="232"/>
      <c r="AD12" s="232"/>
      <c r="AE12" s="232"/>
      <c r="AF12" s="232"/>
      <c r="AG12" s="259"/>
      <c r="AH12" s="259"/>
      <c r="AI12" s="259"/>
      <c r="AJ12" s="259">
        <v>9.6</v>
      </c>
      <c r="AK12" s="877"/>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c r="L13" s="877"/>
      <c r="M13" s="879"/>
      <c r="N13" s="877"/>
      <c r="O13" s="879"/>
      <c r="P13" s="877"/>
      <c r="Q13" s="879"/>
      <c r="R13" s="880"/>
      <c r="S13" s="881"/>
      <c r="T13" s="882"/>
      <c r="U13" s="877"/>
      <c r="V13" s="879"/>
      <c r="W13" s="877"/>
      <c r="X13" s="879"/>
      <c r="Y13" s="233"/>
      <c r="Z13" s="233"/>
      <c r="AA13" s="233"/>
      <c r="AB13" s="233"/>
      <c r="AC13" s="232"/>
      <c r="AD13" s="232"/>
      <c r="AE13" s="232"/>
      <c r="AF13" s="232"/>
      <c r="AG13" s="232"/>
      <c r="AH13" s="232"/>
      <c r="AI13" s="232"/>
      <c r="AJ13" s="232"/>
      <c r="AK13" s="877"/>
      <c r="AL13" s="878"/>
      <c r="AM13" s="878"/>
      <c r="AN13" s="878"/>
      <c r="AO13" s="879"/>
      <c r="AP13" s="2"/>
      <c r="AQ13" s="47">
        <f t="shared" ref="AQ13:AQ27" si="2">IF(P13="材質劣化",2,IF(P13="漏水",3,1))</f>
        <v>1</v>
      </c>
    </row>
    <row r="14" spans="2:86" ht="12" customHeight="1" x14ac:dyDescent="0.15">
      <c r="B14" s="884"/>
      <c r="C14" s="889"/>
      <c r="D14" s="887"/>
      <c r="E14" s="887"/>
      <c r="F14" s="887"/>
      <c r="G14" s="887"/>
      <c r="H14" s="887"/>
      <c r="I14" s="887"/>
      <c r="J14" s="888"/>
      <c r="K14" s="231"/>
      <c r="L14" s="877"/>
      <c r="M14" s="879"/>
      <c r="N14" s="877"/>
      <c r="O14" s="879"/>
      <c r="P14" s="877"/>
      <c r="Q14" s="879"/>
      <c r="R14" s="880"/>
      <c r="S14" s="881"/>
      <c r="T14" s="882"/>
      <c r="U14" s="877"/>
      <c r="V14" s="879"/>
      <c r="W14" s="877"/>
      <c r="X14" s="879"/>
      <c r="Y14" s="233"/>
      <c r="Z14" s="233"/>
      <c r="AA14" s="233"/>
      <c r="AB14" s="233"/>
      <c r="AC14" s="232"/>
      <c r="AD14" s="232"/>
      <c r="AE14" s="232"/>
      <c r="AF14" s="232"/>
      <c r="AG14" s="232"/>
      <c r="AH14" s="232"/>
      <c r="AI14" s="232"/>
      <c r="AJ14" s="232"/>
      <c r="AK14" s="877"/>
      <c r="AL14" s="878"/>
      <c r="AM14" s="878"/>
      <c r="AN14" s="878"/>
      <c r="AO14" s="879"/>
      <c r="AP14" s="2"/>
      <c r="AQ14" s="47">
        <f t="shared" si="2"/>
        <v>1</v>
      </c>
    </row>
    <row r="15" spans="2:86" ht="12" customHeight="1" x14ac:dyDescent="0.15">
      <c r="B15" s="884"/>
      <c r="C15" s="889"/>
      <c r="D15" s="887"/>
      <c r="E15" s="887"/>
      <c r="F15" s="887"/>
      <c r="G15" s="887"/>
      <c r="H15" s="887"/>
      <c r="I15" s="887"/>
      <c r="J15" s="888"/>
      <c r="K15" s="231"/>
      <c r="L15" s="877"/>
      <c r="M15" s="879"/>
      <c r="N15" s="877"/>
      <c r="O15" s="879"/>
      <c r="P15" s="877"/>
      <c r="Q15" s="879"/>
      <c r="R15" s="880"/>
      <c r="S15" s="881"/>
      <c r="T15" s="882"/>
      <c r="U15" s="877"/>
      <c r="V15" s="879"/>
      <c r="W15" s="877"/>
      <c r="X15" s="879"/>
      <c r="Y15" s="233"/>
      <c r="Z15" s="233"/>
      <c r="AA15" s="233"/>
      <c r="AB15" s="233"/>
      <c r="AC15" s="232"/>
      <c r="AD15" s="232"/>
      <c r="AE15" s="232"/>
      <c r="AF15" s="232"/>
      <c r="AG15" s="232"/>
      <c r="AH15" s="232"/>
      <c r="AI15" s="232"/>
      <c r="AJ15" s="232"/>
      <c r="AK15" s="877"/>
      <c r="AL15" s="878"/>
      <c r="AM15" s="878"/>
      <c r="AN15" s="878"/>
      <c r="AO15" s="879"/>
      <c r="AP15" s="2"/>
      <c r="AQ15" s="47">
        <f t="shared" si="2"/>
        <v>1</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v>
      </c>
      <c r="AG35" s="89">
        <f t="shared" si="7"/>
        <v>0</v>
      </c>
      <c r="AH35" s="89">
        <f t="shared" si="7"/>
        <v>0</v>
      </c>
      <c r="AI35" s="89">
        <f t="shared" si="7"/>
        <v>0</v>
      </c>
      <c r="AJ35" s="90">
        <f t="shared" si="7"/>
        <v>14.48</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0</v>
      </c>
      <c r="AG37" s="852">
        <f t="shared" si="8"/>
        <v>0</v>
      </c>
      <c r="AH37" s="852">
        <f t="shared" si="8"/>
        <v>0</v>
      </c>
      <c r="AI37" s="852">
        <f t="shared" si="8"/>
        <v>0</v>
      </c>
      <c r="AJ37" s="852">
        <f t="shared" si="8"/>
        <v>2</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388" priority="2">
      <formula>$AQ11=2</formula>
    </cfRule>
  </conditionalFormatting>
  <conditionalFormatting sqref="Y29:AB29">
    <cfRule type="expression" dxfId="387" priority="11">
      <formula>$AQ28=2</formula>
    </cfRule>
  </conditionalFormatting>
  <conditionalFormatting sqref="Y30:AB31">
    <cfRule type="expression" dxfId="386" priority="9">
      <formula>$AQ28=2</formula>
    </cfRule>
  </conditionalFormatting>
  <conditionalFormatting sqref="Y32:AB32">
    <cfRule type="expression" dxfId="385" priority="7">
      <formula>$AQ29=2</formula>
    </cfRule>
  </conditionalFormatting>
  <conditionalFormatting sqref="Y33:AB33">
    <cfRule type="expression" dxfId="384" priority="5">
      <formula>$AQ29=2</formula>
    </cfRule>
  </conditionalFormatting>
  <conditionalFormatting sqref="Y34:AB34">
    <cfRule type="expression" dxfId="383" priority="3">
      <formula>$AQ29=2</formula>
    </cfRule>
  </conditionalFormatting>
  <conditionalFormatting sqref="Y11:AF28">
    <cfRule type="expression" dxfId="382" priority="1">
      <formula>$AQ11=3</formula>
    </cfRule>
  </conditionalFormatting>
  <conditionalFormatting sqref="Y29:AF29">
    <cfRule type="expression" dxfId="381" priority="12">
      <formula>$AQ28=3</formula>
    </cfRule>
  </conditionalFormatting>
  <conditionalFormatting sqref="Y30:AF31">
    <cfRule type="expression" dxfId="380" priority="10">
      <formula>$AQ28=3</formula>
    </cfRule>
  </conditionalFormatting>
  <conditionalFormatting sqref="Y32:AF32">
    <cfRule type="expression" dxfId="379" priority="8">
      <formula>$AQ29=3</formula>
    </cfRule>
  </conditionalFormatting>
  <conditionalFormatting sqref="Y33:AF33">
    <cfRule type="expression" dxfId="378" priority="6">
      <formula>$AQ29=3</formula>
    </cfRule>
  </conditionalFormatting>
  <conditionalFormatting sqref="Y34:AF34">
    <cfRule type="expression" dxfId="377" priority="4">
      <formula>$AQ29=3</formula>
    </cfRule>
  </conditionalFormatting>
  <conditionalFormatting sqref="AC11:AJ28">
    <cfRule type="expression" dxfId="376" priority="13">
      <formula>$AQ11=1</formula>
    </cfRule>
  </conditionalFormatting>
  <conditionalFormatting sqref="AC29:AJ29">
    <cfRule type="expression" dxfId="375" priority="24">
      <formula>$AQ28=1</formula>
    </cfRule>
  </conditionalFormatting>
  <conditionalFormatting sqref="AC30:AJ31">
    <cfRule type="expression" dxfId="374" priority="22">
      <formula>$AQ28=1</formula>
    </cfRule>
  </conditionalFormatting>
  <conditionalFormatting sqref="AC32:AJ32">
    <cfRule type="expression" dxfId="373" priority="20">
      <formula>$AQ29=1</formula>
    </cfRule>
  </conditionalFormatting>
  <conditionalFormatting sqref="AC33:AJ33">
    <cfRule type="expression" dxfId="372" priority="18">
      <formula>$AQ29=1</formula>
    </cfRule>
  </conditionalFormatting>
  <conditionalFormatting sqref="AC34:AJ34">
    <cfRule type="expression" dxfId="371" priority="16">
      <formula>$AQ29=1</formula>
    </cfRule>
  </conditionalFormatting>
  <conditionalFormatting sqref="AG11:AJ28">
    <cfRule type="expression" dxfId="370" priority="14">
      <formula>$AQ11=2</formula>
    </cfRule>
  </conditionalFormatting>
  <conditionalFormatting sqref="AG29:AJ29">
    <cfRule type="expression" dxfId="369" priority="23">
      <formula>$AQ28=2</formula>
    </cfRule>
  </conditionalFormatting>
  <conditionalFormatting sqref="AG30:AJ31">
    <cfRule type="expression" dxfId="368" priority="21">
      <formula>$AQ28=2</formula>
    </cfRule>
  </conditionalFormatting>
  <conditionalFormatting sqref="AG32:AJ32">
    <cfRule type="expression" dxfId="367" priority="19">
      <formula>$AQ29=2</formula>
    </cfRule>
  </conditionalFormatting>
  <conditionalFormatting sqref="AG33:AJ33">
    <cfRule type="expression" dxfId="366" priority="17">
      <formula>$AQ29=2</formula>
    </cfRule>
  </conditionalFormatting>
  <conditionalFormatting sqref="AG34:AJ34">
    <cfRule type="expression" dxfId="365" priority="15">
      <formula>$AQ29=2</formula>
    </cfRule>
  </conditionalFormatting>
  <dataValidations count="1">
    <dataValidation type="list" allowBlank="1" showInputMessage="1" showErrorMessage="1" sqref="Y11:AB34" xr:uid="{8E763DC8-F93B-40B0-AA96-1A50D8751CA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FA7BF7A2-DB05-4948-8077-68E9EA42E57B}">
          <x14:formula1>
            <xm:f>'(参考)リスト'!$F$16:$F$21</xm:f>
          </x14:formula1>
          <xm:sqref>U11:X34</xm:sqref>
        </x14:dataValidation>
        <x14:dataValidation type="list" allowBlank="1" showInputMessage="1" showErrorMessage="1" xr:uid="{D043D814-2CB2-4532-801D-AF70A93CD61C}">
          <x14:formula1>
            <xm:f>'(参考)リスト'!$D$16:$D$18</xm:f>
          </x14:formula1>
          <xm:sqref>P11:Q34</xm:sqref>
        </x14:dataValidation>
        <x14:dataValidation type="list" allowBlank="1" showInputMessage="1" showErrorMessage="1" xr:uid="{2570E930-4946-4775-B769-391EE558D607}">
          <x14:formula1>
            <xm:f>'(参考)リスト'!$E$16:$E$27</xm:f>
          </x14:formula1>
          <xm:sqref>R11:T34</xm:sqref>
        </x14:dataValidation>
        <x14:dataValidation type="list" allowBlank="1" showInputMessage="1" showErrorMessage="1" xr:uid="{9CCD9D1A-80C5-4D6E-8B6B-A90714D37831}">
          <x14:formula1>
            <xm:f>'(参考)リスト'!$B$16:$B$21</xm:f>
          </x14:formula1>
          <xm:sqref>L11:M34</xm:sqref>
        </x14:dataValidation>
        <x14:dataValidation type="list" allowBlank="1" showInputMessage="1" showErrorMessage="1" xr:uid="{244CC359-7DA7-4F4D-915E-B72465BD5B0C}">
          <x14:formula1>
            <xm:f>'(参考)リスト'!$G$16:$G$19</xm:f>
          </x14:formula1>
          <xm:sqref>AM35:AO38</xm:sqref>
        </x14:dataValidation>
        <x14:dataValidation type="list" allowBlank="1" showInputMessage="1" showErrorMessage="1" xr:uid="{94B71B64-E64F-4293-A28C-2CCA05DEACCC}">
          <x14:formula1>
            <xm:f>'(参考)リスト'!$C$16:$C$47</xm:f>
          </x14:formula1>
          <xm:sqref>N11:O34</xm:sqref>
        </x14:dataValidation>
      </x14:dataValidations>
    </ext>
  </extLs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F0E87-B005-4A14-B6DF-1C42C87EDBAF}">
  <sheetPr codeName="Sheet105">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S027</v>
      </c>
      <c r="AW5" s="36">
        <f>R7</f>
        <v>9.1</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0</v>
      </c>
      <c r="BJ5" s="45">
        <f t="shared" si="0"/>
        <v>2</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0.1</v>
      </c>
      <c r="BS5" s="45">
        <f>AG35</f>
        <v>0</v>
      </c>
      <c r="BT5" s="45">
        <f>AH35</f>
        <v>0</v>
      </c>
      <c r="BU5" s="45">
        <f>AI35</f>
        <v>0</v>
      </c>
      <c r="BV5" s="45">
        <f>AJ35</f>
        <v>6.3000000000000007</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654</v>
      </c>
      <c r="O7" s="897"/>
      <c r="P7" s="864" t="s">
        <v>342</v>
      </c>
      <c r="Q7" s="866"/>
      <c r="R7" s="898">
        <v>9.1</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597</v>
      </c>
      <c r="O11" s="879"/>
      <c r="P11" s="877" t="s">
        <v>536</v>
      </c>
      <c r="Q11" s="879"/>
      <c r="R11" s="795" t="s">
        <v>442</v>
      </c>
      <c r="S11" s="795"/>
      <c r="T11" s="795"/>
      <c r="U11" s="877" t="s">
        <v>537</v>
      </c>
      <c r="V11" s="879"/>
      <c r="W11" s="877" t="s">
        <v>524</v>
      </c>
      <c r="X11" s="879"/>
      <c r="Y11" s="233"/>
      <c r="Z11" s="233"/>
      <c r="AA11" s="233"/>
      <c r="AB11" s="233"/>
      <c r="AC11" s="232"/>
      <c r="AD11" s="232"/>
      <c r="AE11" s="232"/>
      <c r="AF11" s="232"/>
      <c r="AG11" s="232"/>
      <c r="AH11" s="232"/>
      <c r="AI11" s="232"/>
      <c r="AJ11" s="232"/>
      <c r="AK11" s="877" t="s">
        <v>525</v>
      </c>
      <c r="AL11" s="878"/>
      <c r="AM11" s="878"/>
      <c r="AN11" s="878"/>
      <c r="AO11" s="879"/>
      <c r="AP11" s="2"/>
      <c r="AQ11" s="47">
        <f>IF(P11="材質劣化",2,IF(P11="漏水",3,1))</f>
        <v>2</v>
      </c>
      <c r="AS11" s="35" t="str">
        <f>IF(Y11&lt;&gt;"",1,"")</f>
        <v/>
      </c>
    </row>
    <row r="12" spans="2:86" ht="12" customHeight="1" x14ac:dyDescent="0.15">
      <c r="B12" s="884"/>
      <c r="C12" s="889"/>
      <c r="D12" s="887"/>
      <c r="E12" s="887"/>
      <c r="F12" s="887"/>
      <c r="G12" s="887"/>
      <c r="H12" s="887"/>
      <c r="I12" s="887"/>
      <c r="J12" s="888"/>
      <c r="K12" s="231">
        <v>2</v>
      </c>
      <c r="L12" s="877" t="s">
        <v>522</v>
      </c>
      <c r="M12" s="879"/>
      <c r="N12" s="877" t="s">
        <v>626</v>
      </c>
      <c r="O12" s="879"/>
      <c r="P12" s="877" t="s">
        <v>470</v>
      </c>
      <c r="Q12" s="879"/>
      <c r="R12" s="795" t="s">
        <v>470</v>
      </c>
      <c r="S12" s="795"/>
      <c r="T12" s="795"/>
      <c r="U12" s="877" t="s">
        <v>587</v>
      </c>
      <c r="V12" s="879"/>
      <c r="W12" s="877" t="s">
        <v>587</v>
      </c>
      <c r="X12" s="879"/>
      <c r="Y12" s="233"/>
      <c r="Z12" s="233"/>
      <c r="AA12" s="233"/>
      <c r="AB12" s="233"/>
      <c r="AC12" s="232"/>
      <c r="AD12" s="232"/>
      <c r="AE12" s="232"/>
      <c r="AF12" s="232"/>
      <c r="AG12" s="259"/>
      <c r="AH12" s="259"/>
      <c r="AI12" s="259"/>
      <c r="AJ12" s="259">
        <v>3.85</v>
      </c>
      <c r="AK12" s="877" t="s">
        <v>669</v>
      </c>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v>3</v>
      </c>
      <c r="L13" s="877" t="s">
        <v>522</v>
      </c>
      <c r="M13" s="879"/>
      <c r="N13" s="877" t="s">
        <v>596</v>
      </c>
      <c r="O13" s="879"/>
      <c r="P13" s="877" t="s">
        <v>536</v>
      </c>
      <c r="Q13" s="879"/>
      <c r="R13" s="880" t="s">
        <v>442</v>
      </c>
      <c r="S13" s="881"/>
      <c r="T13" s="882"/>
      <c r="U13" s="877" t="s">
        <v>526</v>
      </c>
      <c r="V13" s="879"/>
      <c r="W13" s="877" t="s">
        <v>589</v>
      </c>
      <c r="X13" s="879"/>
      <c r="Y13" s="233"/>
      <c r="Z13" s="233"/>
      <c r="AA13" s="233"/>
      <c r="AB13" s="233"/>
      <c r="AC13" s="259"/>
      <c r="AD13" s="259"/>
      <c r="AE13" s="259"/>
      <c r="AF13" s="259"/>
      <c r="AG13" s="232"/>
      <c r="AH13" s="232"/>
      <c r="AI13" s="232"/>
      <c r="AJ13" s="232"/>
      <c r="AK13" s="877" t="s">
        <v>685</v>
      </c>
      <c r="AL13" s="878"/>
      <c r="AM13" s="878"/>
      <c r="AN13" s="878"/>
      <c r="AO13" s="879"/>
      <c r="AP13" s="2"/>
      <c r="AQ13" s="47">
        <f t="shared" ref="AQ13:AQ27" si="2">IF(P13="材質劣化",2,IF(P13="漏水",3,1))</f>
        <v>2</v>
      </c>
    </row>
    <row r="14" spans="2:86" ht="12" customHeight="1" x14ac:dyDescent="0.15">
      <c r="B14" s="884"/>
      <c r="C14" s="889"/>
      <c r="D14" s="887"/>
      <c r="E14" s="887"/>
      <c r="F14" s="887"/>
      <c r="G14" s="887"/>
      <c r="H14" s="887"/>
      <c r="I14" s="887"/>
      <c r="J14" s="888"/>
      <c r="K14" s="231">
        <v>4</v>
      </c>
      <c r="L14" s="877" t="s">
        <v>522</v>
      </c>
      <c r="M14" s="879"/>
      <c r="N14" s="877" t="s">
        <v>596</v>
      </c>
      <c r="O14" s="879"/>
      <c r="P14" s="877" t="s">
        <v>470</v>
      </c>
      <c r="Q14" s="879"/>
      <c r="R14" s="880" t="s">
        <v>470</v>
      </c>
      <c r="S14" s="881"/>
      <c r="T14" s="882"/>
      <c r="U14" s="877" t="s">
        <v>587</v>
      </c>
      <c r="V14" s="879"/>
      <c r="W14" s="877" t="s">
        <v>587</v>
      </c>
      <c r="X14" s="879"/>
      <c r="Y14" s="233"/>
      <c r="Z14" s="233"/>
      <c r="AA14" s="233"/>
      <c r="AB14" s="233"/>
      <c r="AC14" s="232"/>
      <c r="AD14" s="232"/>
      <c r="AE14" s="232"/>
      <c r="AF14" s="232"/>
      <c r="AG14" s="259"/>
      <c r="AH14" s="259"/>
      <c r="AI14" s="259"/>
      <c r="AJ14" s="259">
        <v>2.4500000000000002</v>
      </c>
      <c r="AK14" s="877"/>
      <c r="AL14" s="878"/>
      <c r="AM14" s="878"/>
      <c r="AN14" s="878"/>
      <c r="AO14" s="879"/>
      <c r="AP14" s="2"/>
      <c r="AQ14" s="47">
        <f t="shared" si="2"/>
        <v>3</v>
      </c>
    </row>
    <row r="15" spans="2:86" ht="12" customHeight="1" x14ac:dyDescent="0.15">
      <c r="B15" s="884"/>
      <c r="C15" s="889"/>
      <c r="D15" s="887"/>
      <c r="E15" s="887"/>
      <c r="F15" s="887"/>
      <c r="G15" s="887"/>
      <c r="H15" s="887"/>
      <c r="I15" s="887"/>
      <c r="J15" s="888"/>
      <c r="K15" s="231">
        <v>5</v>
      </c>
      <c r="L15" s="877" t="s">
        <v>522</v>
      </c>
      <c r="M15" s="879"/>
      <c r="N15" s="877" t="s">
        <v>626</v>
      </c>
      <c r="O15" s="879"/>
      <c r="P15" s="877" t="s">
        <v>536</v>
      </c>
      <c r="Q15" s="879"/>
      <c r="R15" s="880" t="s">
        <v>442</v>
      </c>
      <c r="S15" s="881"/>
      <c r="T15" s="882"/>
      <c r="U15" s="877" t="s">
        <v>587</v>
      </c>
      <c r="V15" s="879"/>
      <c r="W15" s="877" t="s">
        <v>587</v>
      </c>
      <c r="X15" s="879"/>
      <c r="Y15" s="233"/>
      <c r="Z15" s="233"/>
      <c r="AA15" s="233"/>
      <c r="AB15" s="233"/>
      <c r="AC15" s="259"/>
      <c r="AD15" s="259"/>
      <c r="AE15" s="259"/>
      <c r="AF15" s="259">
        <v>0.1</v>
      </c>
      <c r="AG15" s="232"/>
      <c r="AH15" s="232"/>
      <c r="AI15" s="232"/>
      <c r="AJ15" s="232"/>
      <c r="AK15" s="877"/>
      <c r="AL15" s="878"/>
      <c r="AM15" s="878"/>
      <c r="AN15" s="878"/>
      <c r="AO15" s="879"/>
      <c r="AP15" s="2"/>
      <c r="AQ15" s="47">
        <f t="shared" si="2"/>
        <v>2</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0.1</v>
      </c>
      <c r="AG35" s="89">
        <f t="shared" si="7"/>
        <v>0</v>
      </c>
      <c r="AH35" s="89">
        <f t="shared" si="7"/>
        <v>0</v>
      </c>
      <c r="AI35" s="89">
        <f t="shared" si="7"/>
        <v>0</v>
      </c>
      <c r="AJ35" s="90">
        <f t="shared" si="7"/>
        <v>6.3000000000000007</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1</v>
      </c>
      <c r="AG37" s="852">
        <f t="shared" si="8"/>
        <v>0</v>
      </c>
      <c r="AH37" s="852">
        <f t="shared" si="8"/>
        <v>0</v>
      </c>
      <c r="AI37" s="852">
        <f t="shared" si="8"/>
        <v>0</v>
      </c>
      <c r="AJ37" s="852">
        <f t="shared" si="8"/>
        <v>2</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364" priority="2">
      <formula>$AQ11=2</formula>
    </cfRule>
  </conditionalFormatting>
  <conditionalFormatting sqref="Y29:AB29">
    <cfRule type="expression" dxfId="363" priority="11">
      <formula>$AQ28=2</formula>
    </cfRule>
  </conditionalFormatting>
  <conditionalFormatting sqref="Y30:AB31">
    <cfRule type="expression" dxfId="362" priority="9">
      <formula>$AQ28=2</formula>
    </cfRule>
  </conditionalFormatting>
  <conditionalFormatting sqref="Y32:AB32">
    <cfRule type="expression" dxfId="361" priority="7">
      <formula>$AQ29=2</formula>
    </cfRule>
  </conditionalFormatting>
  <conditionalFormatting sqref="Y33:AB33">
    <cfRule type="expression" dxfId="360" priority="5">
      <formula>$AQ29=2</formula>
    </cfRule>
  </conditionalFormatting>
  <conditionalFormatting sqref="Y34:AB34">
    <cfRule type="expression" dxfId="359" priority="3">
      <formula>$AQ29=2</formula>
    </cfRule>
  </conditionalFormatting>
  <conditionalFormatting sqref="Y11:AF28">
    <cfRule type="expression" dxfId="358" priority="1">
      <formula>$AQ11=3</formula>
    </cfRule>
  </conditionalFormatting>
  <conditionalFormatting sqref="Y29:AF29">
    <cfRule type="expression" dxfId="357" priority="12">
      <formula>$AQ28=3</formula>
    </cfRule>
  </conditionalFormatting>
  <conditionalFormatting sqref="Y30:AF31">
    <cfRule type="expression" dxfId="356" priority="10">
      <formula>$AQ28=3</formula>
    </cfRule>
  </conditionalFormatting>
  <conditionalFormatting sqref="Y32:AF32">
    <cfRule type="expression" dxfId="355" priority="8">
      <formula>$AQ29=3</formula>
    </cfRule>
  </conditionalFormatting>
  <conditionalFormatting sqref="Y33:AF33">
    <cfRule type="expression" dxfId="354" priority="6">
      <formula>$AQ29=3</formula>
    </cfRule>
  </conditionalFormatting>
  <conditionalFormatting sqref="Y34:AF34">
    <cfRule type="expression" dxfId="353" priority="4">
      <formula>$AQ29=3</formula>
    </cfRule>
  </conditionalFormatting>
  <conditionalFormatting sqref="AC11:AJ28">
    <cfRule type="expression" dxfId="352" priority="13">
      <formula>$AQ11=1</formula>
    </cfRule>
  </conditionalFormatting>
  <conditionalFormatting sqref="AC29:AJ29">
    <cfRule type="expression" dxfId="351" priority="24">
      <formula>$AQ28=1</formula>
    </cfRule>
  </conditionalFormatting>
  <conditionalFormatting sqref="AC30:AJ31">
    <cfRule type="expression" dxfId="350" priority="22">
      <formula>$AQ28=1</formula>
    </cfRule>
  </conditionalFormatting>
  <conditionalFormatting sqref="AC32:AJ32">
    <cfRule type="expression" dxfId="349" priority="20">
      <formula>$AQ29=1</formula>
    </cfRule>
  </conditionalFormatting>
  <conditionalFormatting sqref="AC33:AJ33">
    <cfRule type="expression" dxfId="348" priority="18">
      <formula>$AQ29=1</formula>
    </cfRule>
  </conditionalFormatting>
  <conditionalFormatting sqref="AC34:AJ34">
    <cfRule type="expression" dxfId="347" priority="16">
      <formula>$AQ29=1</formula>
    </cfRule>
  </conditionalFormatting>
  <conditionalFormatting sqref="AG11:AJ28">
    <cfRule type="expression" dxfId="346" priority="14">
      <formula>$AQ11=2</formula>
    </cfRule>
  </conditionalFormatting>
  <conditionalFormatting sqref="AG29:AJ29">
    <cfRule type="expression" dxfId="345" priority="23">
      <formula>$AQ28=2</formula>
    </cfRule>
  </conditionalFormatting>
  <conditionalFormatting sqref="AG30:AJ31">
    <cfRule type="expression" dxfId="344" priority="21">
      <formula>$AQ28=2</formula>
    </cfRule>
  </conditionalFormatting>
  <conditionalFormatting sqref="AG32:AJ32">
    <cfRule type="expression" dxfId="343" priority="19">
      <formula>$AQ29=2</formula>
    </cfRule>
  </conditionalFormatting>
  <conditionalFormatting sqref="AG33:AJ33">
    <cfRule type="expression" dxfId="342" priority="17">
      <formula>$AQ29=2</formula>
    </cfRule>
  </conditionalFormatting>
  <conditionalFormatting sqref="AG34:AJ34">
    <cfRule type="expression" dxfId="341" priority="15">
      <formula>$AQ29=2</formula>
    </cfRule>
  </conditionalFormatting>
  <dataValidations count="1">
    <dataValidation type="list" allowBlank="1" showInputMessage="1" showErrorMessage="1" sqref="Y11:AB34" xr:uid="{C6F4B670-F158-4B53-BE5A-D69321E15BB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4B797DD6-846C-4EBB-B213-B973B6C37ED3}">
          <x14:formula1>
            <xm:f>'(参考)リスト'!$C$16:$C$47</xm:f>
          </x14:formula1>
          <xm:sqref>N11:O34</xm:sqref>
        </x14:dataValidation>
        <x14:dataValidation type="list" allowBlank="1" showInputMessage="1" showErrorMessage="1" xr:uid="{FE7091AE-D5B2-49BE-862E-98C9C4642B94}">
          <x14:formula1>
            <xm:f>'(参考)リスト'!$G$16:$G$19</xm:f>
          </x14:formula1>
          <xm:sqref>AM35:AO38</xm:sqref>
        </x14:dataValidation>
        <x14:dataValidation type="list" allowBlank="1" showInputMessage="1" showErrorMessage="1" xr:uid="{A366C643-CD04-4A16-9402-580A2AB8D731}">
          <x14:formula1>
            <xm:f>'(参考)リスト'!$B$16:$B$21</xm:f>
          </x14:formula1>
          <xm:sqref>L11:M34</xm:sqref>
        </x14:dataValidation>
        <x14:dataValidation type="list" allowBlank="1" showInputMessage="1" showErrorMessage="1" xr:uid="{E1D024E4-57B6-4890-BCA8-7E6832AA0A4E}">
          <x14:formula1>
            <xm:f>'(参考)リスト'!$E$16:$E$27</xm:f>
          </x14:formula1>
          <xm:sqref>R11:T34</xm:sqref>
        </x14:dataValidation>
        <x14:dataValidation type="list" allowBlank="1" showInputMessage="1" showErrorMessage="1" xr:uid="{533B36E8-6FBE-480D-9549-215A49E26C01}">
          <x14:formula1>
            <xm:f>'(参考)リスト'!$D$16:$D$18</xm:f>
          </x14:formula1>
          <xm:sqref>P11:Q34</xm:sqref>
        </x14:dataValidation>
        <x14:dataValidation type="list" allowBlank="1" showInputMessage="1" showErrorMessage="1" xr:uid="{E06E861B-9A05-44DD-B907-B78F570D7FEA}">
          <x14:formula1>
            <xm:f>'(参考)リスト'!$F$16:$F$21</xm:f>
          </x14:formula1>
          <xm:sqref>U11:X34</xm:sqref>
        </x14:dataValidation>
      </x14:dataValidations>
    </ext>
  </extLst>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A5A35-C123-49F1-95AF-8CA9450D56AB}">
  <sheetPr codeName="Sheet106">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S028</v>
      </c>
      <c r="AW5" s="36">
        <f>R7</f>
        <v>8.9</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4</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11</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655</v>
      </c>
      <c r="O7" s="897"/>
      <c r="P7" s="864" t="s">
        <v>342</v>
      </c>
      <c r="Q7" s="866"/>
      <c r="R7" s="898">
        <v>8.9</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597</v>
      </c>
      <c r="O11" s="879"/>
      <c r="P11" s="877" t="s">
        <v>470</v>
      </c>
      <c r="Q11" s="879"/>
      <c r="R11" s="795" t="s">
        <v>470</v>
      </c>
      <c r="S11" s="795"/>
      <c r="T11" s="795"/>
      <c r="U11" s="877" t="s">
        <v>587</v>
      </c>
      <c r="V11" s="879"/>
      <c r="W11" s="877" t="s">
        <v>587</v>
      </c>
      <c r="X11" s="879"/>
      <c r="Y11" s="233"/>
      <c r="Z11" s="233"/>
      <c r="AA11" s="233"/>
      <c r="AB11" s="233"/>
      <c r="AC11" s="232"/>
      <c r="AD11" s="232"/>
      <c r="AE11" s="232"/>
      <c r="AF11" s="232"/>
      <c r="AG11" s="259"/>
      <c r="AH11" s="259"/>
      <c r="AI11" s="259"/>
      <c r="AJ11" s="259">
        <v>2.2000000000000002</v>
      </c>
      <c r="AK11" s="877"/>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522</v>
      </c>
      <c r="M12" s="879"/>
      <c r="N12" s="877" t="s">
        <v>595</v>
      </c>
      <c r="O12" s="879"/>
      <c r="P12" s="877" t="s">
        <v>470</v>
      </c>
      <c r="Q12" s="879"/>
      <c r="R12" s="795" t="s">
        <v>470</v>
      </c>
      <c r="S12" s="795"/>
      <c r="T12" s="795"/>
      <c r="U12" s="877" t="s">
        <v>587</v>
      </c>
      <c r="V12" s="879"/>
      <c r="W12" s="877" t="s">
        <v>587</v>
      </c>
      <c r="X12" s="879"/>
      <c r="Y12" s="233"/>
      <c r="Z12" s="233"/>
      <c r="AA12" s="233"/>
      <c r="AB12" s="233"/>
      <c r="AC12" s="232"/>
      <c r="AD12" s="232"/>
      <c r="AE12" s="232"/>
      <c r="AF12" s="232"/>
      <c r="AG12" s="259"/>
      <c r="AH12" s="259"/>
      <c r="AI12" s="259"/>
      <c r="AJ12" s="259">
        <v>3.2</v>
      </c>
      <c r="AK12" s="877"/>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v>3</v>
      </c>
      <c r="L13" s="877" t="s">
        <v>522</v>
      </c>
      <c r="M13" s="879"/>
      <c r="N13" s="877" t="s">
        <v>596</v>
      </c>
      <c r="O13" s="879"/>
      <c r="P13" s="877" t="s">
        <v>470</v>
      </c>
      <c r="Q13" s="879"/>
      <c r="R13" s="880" t="s">
        <v>470</v>
      </c>
      <c r="S13" s="881"/>
      <c r="T13" s="882"/>
      <c r="U13" s="877" t="s">
        <v>587</v>
      </c>
      <c r="V13" s="879"/>
      <c r="W13" s="877" t="s">
        <v>587</v>
      </c>
      <c r="X13" s="879"/>
      <c r="Y13" s="233"/>
      <c r="Z13" s="233"/>
      <c r="AA13" s="233"/>
      <c r="AB13" s="233"/>
      <c r="AC13" s="232"/>
      <c r="AD13" s="232"/>
      <c r="AE13" s="232"/>
      <c r="AF13" s="232"/>
      <c r="AG13" s="259"/>
      <c r="AH13" s="259"/>
      <c r="AI13" s="259"/>
      <c r="AJ13" s="259">
        <v>3.75</v>
      </c>
      <c r="AK13" s="877" t="s">
        <v>669</v>
      </c>
      <c r="AL13" s="878"/>
      <c r="AM13" s="878"/>
      <c r="AN13" s="878"/>
      <c r="AO13" s="879"/>
      <c r="AP13" s="2"/>
      <c r="AQ13" s="47">
        <f t="shared" ref="AQ13:AQ27" si="2">IF(P13="材質劣化",2,IF(P13="漏水",3,1))</f>
        <v>3</v>
      </c>
    </row>
    <row r="14" spans="2:86" ht="12" customHeight="1" x14ac:dyDescent="0.15">
      <c r="B14" s="884"/>
      <c r="C14" s="889"/>
      <c r="D14" s="887"/>
      <c r="E14" s="887"/>
      <c r="F14" s="887"/>
      <c r="G14" s="887"/>
      <c r="H14" s="887"/>
      <c r="I14" s="887"/>
      <c r="J14" s="888"/>
      <c r="K14" s="231">
        <v>4</v>
      </c>
      <c r="L14" s="877" t="s">
        <v>522</v>
      </c>
      <c r="M14" s="879"/>
      <c r="N14" s="877" t="s">
        <v>626</v>
      </c>
      <c r="O14" s="879"/>
      <c r="P14" s="877" t="s">
        <v>470</v>
      </c>
      <c r="Q14" s="879"/>
      <c r="R14" s="880" t="s">
        <v>470</v>
      </c>
      <c r="S14" s="881"/>
      <c r="T14" s="882"/>
      <c r="U14" s="877" t="s">
        <v>587</v>
      </c>
      <c r="V14" s="879"/>
      <c r="W14" s="877" t="s">
        <v>587</v>
      </c>
      <c r="X14" s="879"/>
      <c r="Y14" s="233"/>
      <c r="Z14" s="233"/>
      <c r="AA14" s="233"/>
      <c r="AB14" s="233"/>
      <c r="AC14" s="232"/>
      <c r="AD14" s="232"/>
      <c r="AE14" s="232"/>
      <c r="AF14" s="232"/>
      <c r="AG14" s="259"/>
      <c r="AH14" s="259"/>
      <c r="AI14" s="259"/>
      <c r="AJ14" s="259">
        <v>1.85</v>
      </c>
      <c r="AK14" s="877" t="s">
        <v>669</v>
      </c>
      <c r="AL14" s="878"/>
      <c r="AM14" s="878"/>
      <c r="AN14" s="878"/>
      <c r="AO14" s="879"/>
      <c r="AP14" s="2"/>
      <c r="AQ14" s="47">
        <f t="shared" si="2"/>
        <v>3</v>
      </c>
    </row>
    <row r="15" spans="2:86" ht="12" customHeight="1" x14ac:dyDescent="0.15">
      <c r="B15" s="884"/>
      <c r="C15" s="889"/>
      <c r="D15" s="887"/>
      <c r="E15" s="887"/>
      <c r="F15" s="887"/>
      <c r="G15" s="887"/>
      <c r="H15" s="887"/>
      <c r="I15" s="887"/>
      <c r="J15" s="888"/>
      <c r="K15" s="231"/>
      <c r="L15" s="877"/>
      <c r="M15" s="879"/>
      <c r="N15" s="877"/>
      <c r="O15" s="879"/>
      <c r="P15" s="877"/>
      <c r="Q15" s="879"/>
      <c r="R15" s="880"/>
      <c r="S15" s="881"/>
      <c r="T15" s="882"/>
      <c r="U15" s="877"/>
      <c r="V15" s="879"/>
      <c r="W15" s="877"/>
      <c r="X15" s="879"/>
      <c r="Y15" s="233"/>
      <c r="Z15" s="233"/>
      <c r="AA15" s="233"/>
      <c r="AB15" s="233"/>
      <c r="AC15" s="232"/>
      <c r="AD15" s="232"/>
      <c r="AE15" s="232"/>
      <c r="AF15" s="232"/>
      <c r="AG15" s="232"/>
      <c r="AH15" s="232"/>
      <c r="AI15" s="232"/>
      <c r="AJ15" s="232"/>
      <c r="AK15" s="877"/>
      <c r="AL15" s="878"/>
      <c r="AM15" s="878"/>
      <c r="AN15" s="878"/>
      <c r="AO15" s="879"/>
      <c r="AP15" s="2"/>
      <c r="AQ15" s="47">
        <f t="shared" si="2"/>
        <v>1</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v>
      </c>
      <c r="AG35" s="89">
        <f t="shared" si="7"/>
        <v>0</v>
      </c>
      <c r="AH35" s="89">
        <f t="shared" si="7"/>
        <v>0</v>
      </c>
      <c r="AI35" s="89">
        <f t="shared" si="7"/>
        <v>0</v>
      </c>
      <c r="AJ35" s="90">
        <f t="shared" si="7"/>
        <v>11</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0</v>
      </c>
      <c r="AG37" s="852">
        <f t="shared" si="8"/>
        <v>0</v>
      </c>
      <c r="AH37" s="852">
        <f t="shared" si="8"/>
        <v>0</v>
      </c>
      <c r="AI37" s="852">
        <f t="shared" si="8"/>
        <v>0</v>
      </c>
      <c r="AJ37" s="852">
        <f t="shared" si="8"/>
        <v>4</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340" priority="2">
      <formula>$AQ11=2</formula>
    </cfRule>
  </conditionalFormatting>
  <conditionalFormatting sqref="Y29:AB29">
    <cfRule type="expression" dxfId="339" priority="11">
      <formula>$AQ28=2</formula>
    </cfRule>
  </conditionalFormatting>
  <conditionalFormatting sqref="Y30:AB31">
    <cfRule type="expression" dxfId="338" priority="9">
      <formula>$AQ28=2</formula>
    </cfRule>
  </conditionalFormatting>
  <conditionalFormatting sqref="Y32:AB32">
    <cfRule type="expression" dxfId="337" priority="7">
      <formula>$AQ29=2</formula>
    </cfRule>
  </conditionalFormatting>
  <conditionalFormatting sqref="Y33:AB33">
    <cfRule type="expression" dxfId="336" priority="5">
      <formula>$AQ29=2</formula>
    </cfRule>
  </conditionalFormatting>
  <conditionalFormatting sqref="Y34:AB34">
    <cfRule type="expression" dxfId="335" priority="3">
      <formula>$AQ29=2</formula>
    </cfRule>
  </conditionalFormatting>
  <conditionalFormatting sqref="Y11:AF28">
    <cfRule type="expression" dxfId="334" priority="1">
      <formula>$AQ11=3</formula>
    </cfRule>
  </conditionalFormatting>
  <conditionalFormatting sqref="Y29:AF29">
    <cfRule type="expression" dxfId="333" priority="12">
      <formula>$AQ28=3</formula>
    </cfRule>
  </conditionalFormatting>
  <conditionalFormatting sqref="Y30:AF31">
    <cfRule type="expression" dxfId="332" priority="10">
      <formula>$AQ28=3</formula>
    </cfRule>
  </conditionalFormatting>
  <conditionalFormatting sqref="Y32:AF32">
    <cfRule type="expression" dxfId="331" priority="8">
      <formula>$AQ29=3</formula>
    </cfRule>
  </conditionalFormatting>
  <conditionalFormatting sqref="Y33:AF33">
    <cfRule type="expression" dxfId="330" priority="6">
      <formula>$AQ29=3</formula>
    </cfRule>
  </conditionalFormatting>
  <conditionalFormatting sqref="Y34:AF34">
    <cfRule type="expression" dxfId="329" priority="4">
      <formula>$AQ29=3</formula>
    </cfRule>
  </conditionalFormatting>
  <conditionalFormatting sqref="AC11:AJ28">
    <cfRule type="expression" dxfId="328" priority="13">
      <formula>$AQ11=1</formula>
    </cfRule>
  </conditionalFormatting>
  <conditionalFormatting sqref="AC29:AJ29">
    <cfRule type="expression" dxfId="327" priority="24">
      <formula>$AQ28=1</formula>
    </cfRule>
  </conditionalFormatting>
  <conditionalFormatting sqref="AC30:AJ31">
    <cfRule type="expression" dxfId="326" priority="22">
      <formula>$AQ28=1</formula>
    </cfRule>
  </conditionalFormatting>
  <conditionalFormatting sqref="AC32:AJ32">
    <cfRule type="expression" dxfId="325" priority="20">
      <formula>$AQ29=1</formula>
    </cfRule>
  </conditionalFormatting>
  <conditionalFormatting sqref="AC33:AJ33">
    <cfRule type="expression" dxfId="324" priority="18">
      <formula>$AQ29=1</formula>
    </cfRule>
  </conditionalFormatting>
  <conditionalFormatting sqref="AC34:AJ34">
    <cfRule type="expression" dxfId="323" priority="16">
      <formula>$AQ29=1</formula>
    </cfRule>
  </conditionalFormatting>
  <conditionalFormatting sqref="AG11:AJ28">
    <cfRule type="expression" dxfId="322" priority="14">
      <formula>$AQ11=2</formula>
    </cfRule>
  </conditionalFormatting>
  <conditionalFormatting sqref="AG29:AJ29">
    <cfRule type="expression" dxfId="321" priority="23">
      <formula>$AQ28=2</formula>
    </cfRule>
  </conditionalFormatting>
  <conditionalFormatting sqref="AG30:AJ31">
    <cfRule type="expression" dxfId="320" priority="21">
      <formula>$AQ28=2</formula>
    </cfRule>
  </conditionalFormatting>
  <conditionalFormatting sqref="AG32:AJ32">
    <cfRule type="expression" dxfId="319" priority="19">
      <formula>$AQ29=2</formula>
    </cfRule>
  </conditionalFormatting>
  <conditionalFormatting sqref="AG33:AJ33">
    <cfRule type="expression" dxfId="318" priority="17">
      <formula>$AQ29=2</formula>
    </cfRule>
  </conditionalFormatting>
  <conditionalFormatting sqref="AG34:AJ34">
    <cfRule type="expression" dxfId="317" priority="15">
      <formula>$AQ29=2</formula>
    </cfRule>
  </conditionalFormatting>
  <dataValidations count="1">
    <dataValidation type="list" allowBlank="1" showInputMessage="1" showErrorMessage="1" sqref="Y11:AB34" xr:uid="{7348E2DB-FDD7-477D-A63D-854789A2D93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6970D342-F797-4DB2-A8D7-4469042D93EA}">
          <x14:formula1>
            <xm:f>'(参考)リスト'!$F$16:$F$21</xm:f>
          </x14:formula1>
          <xm:sqref>U11:X34</xm:sqref>
        </x14:dataValidation>
        <x14:dataValidation type="list" allowBlank="1" showInputMessage="1" showErrorMessage="1" xr:uid="{F384E672-D4C8-46ED-81BA-871B4AC79D49}">
          <x14:formula1>
            <xm:f>'(参考)リスト'!$D$16:$D$18</xm:f>
          </x14:formula1>
          <xm:sqref>P11:Q34</xm:sqref>
        </x14:dataValidation>
        <x14:dataValidation type="list" allowBlank="1" showInputMessage="1" showErrorMessage="1" xr:uid="{8D3A60F1-8A81-4D01-8625-E5EF1D65B5B7}">
          <x14:formula1>
            <xm:f>'(参考)リスト'!$E$16:$E$27</xm:f>
          </x14:formula1>
          <xm:sqref>R11:T34</xm:sqref>
        </x14:dataValidation>
        <x14:dataValidation type="list" allowBlank="1" showInputMessage="1" showErrorMessage="1" xr:uid="{CD25F812-13F2-42A1-B7B4-BF700D6B67A9}">
          <x14:formula1>
            <xm:f>'(参考)リスト'!$B$16:$B$21</xm:f>
          </x14:formula1>
          <xm:sqref>L11:M34</xm:sqref>
        </x14:dataValidation>
        <x14:dataValidation type="list" allowBlank="1" showInputMessage="1" showErrorMessage="1" xr:uid="{6BB6F6B8-D924-4A40-8372-976C2DEF8BC4}">
          <x14:formula1>
            <xm:f>'(参考)リスト'!$G$16:$G$19</xm:f>
          </x14:formula1>
          <xm:sqref>AM35:AO38</xm:sqref>
        </x14:dataValidation>
        <x14:dataValidation type="list" allowBlank="1" showInputMessage="1" showErrorMessage="1" xr:uid="{AC26BB47-3DBD-41B0-97E3-B1CBA316E17F}">
          <x14:formula1>
            <xm:f>'(参考)リスト'!$C$16:$C$47</xm:f>
          </x14:formula1>
          <xm:sqref>N11:O34</xm:sqref>
        </x14:dataValidation>
      </x14:dataValidations>
    </ext>
  </extLst>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01842-3355-4670-A7D6-BB3349DA4130}">
  <sheetPr codeName="Sheet107">
    <pageSetUpPr fitToPage="1"/>
  </sheetPr>
  <dimension ref="B1:CH53"/>
  <sheetViews>
    <sheetView showGridLines="0" showZeros="0" view="pageBreakPreview" zoomScaleNormal="85" zoomScaleSheetLayoutView="100" workbookViewId="0">
      <selection activeCell="F1" sqref="F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S029</v>
      </c>
      <c r="AW5" s="36">
        <f>R7</f>
        <v>9.1</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3</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8.5499999999999989</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656</v>
      </c>
      <c r="O7" s="897"/>
      <c r="P7" s="864" t="s">
        <v>342</v>
      </c>
      <c r="Q7" s="866"/>
      <c r="R7" s="898">
        <v>9.1</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595</v>
      </c>
      <c r="O11" s="879"/>
      <c r="P11" s="877" t="s">
        <v>470</v>
      </c>
      <c r="Q11" s="879"/>
      <c r="R11" s="795" t="s">
        <v>470</v>
      </c>
      <c r="S11" s="795"/>
      <c r="T11" s="795"/>
      <c r="U11" s="877" t="s">
        <v>587</v>
      </c>
      <c r="V11" s="879"/>
      <c r="W11" s="877" t="s">
        <v>587</v>
      </c>
      <c r="X11" s="879"/>
      <c r="Y11" s="233"/>
      <c r="Z11" s="233"/>
      <c r="AA11" s="233"/>
      <c r="AB11" s="233"/>
      <c r="AC11" s="232"/>
      <c r="AD11" s="232"/>
      <c r="AE11" s="232"/>
      <c r="AF11" s="232"/>
      <c r="AG11" s="259"/>
      <c r="AH11" s="259"/>
      <c r="AI11" s="259"/>
      <c r="AJ11" s="259">
        <v>2.65</v>
      </c>
      <c r="AK11" s="877"/>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522</v>
      </c>
      <c r="M12" s="879"/>
      <c r="N12" s="877" t="s">
        <v>596</v>
      </c>
      <c r="O12" s="879"/>
      <c r="P12" s="877" t="s">
        <v>470</v>
      </c>
      <c r="Q12" s="879"/>
      <c r="R12" s="795" t="s">
        <v>470</v>
      </c>
      <c r="S12" s="795"/>
      <c r="T12" s="795"/>
      <c r="U12" s="877" t="s">
        <v>526</v>
      </c>
      <c r="V12" s="879"/>
      <c r="W12" s="877" t="s">
        <v>587</v>
      </c>
      <c r="X12" s="879"/>
      <c r="Y12" s="233"/>
      <c r="Z12" s="233"/>
      <c r="AA12" s="233"/>
      <c r="AB12" s="233"/>
      <c r="AC12" s="232"/>
      <c r="AD12" s="232"/>
      <c r="AE12" s="232"/>
      <c r="AF12" s="232"/>
      <c r="AG12" s="259"/>
      <c r="AH12" s="259"/>
      <c r="AI12" s="259"/>
      <c r="AJ12" s="259">
        <v>3.55</v>
      </c>
      <c r="AK12" s="877"/>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v>3</v>
      </c>
      <c r="L13" s="877" t="s">
        <v>522</v>
      </c>
      <c r="M13" s="879"/>
      <c r="N13" s="877" t="s">
        <v>626</v>
      </c>
      <c r="O13" s="879"/>
      <c r="P13" s="877" t="s">
        <v>470</v>
      </c>
      <c r="Q13" s="879"/>
      <c r="R13" s="880" t="s">
        <v>470</v>
      </c>
      <c r="S13" s="881"/>
      <c r="T13" s="882"/>
      <c r="U13" s="877" t="s">
        <v>587</v>
      </c>
      <c r="V13" s="879"/>
      <c r="W13" s="877" t="s">
        <v>587</v>
      </c>
      <c r="X13" s="879"/>
      <c r="Y13" s="233"/>
      <c r="Z13" s="233"/>
      <c r="AA13" s="233"/>
      <c r="AB13" s="233"/>
      <c r="AC13" s="232"/>
      <c r="AD13" s="232"/>
      <c r="AE13" s="232"/>
      <c r="AF13" s="232"/>
      <c r="AG13" s="259"/>
      <c r="AH13" s="259"/>
      <c r="AI13" s="259"/>
      <c r="AJ13" s="259">
        <v>2.35</v>
      </c>
      <c r="AK13" s="877"/>
      <c r="AL13" s="878"/>
      <c r="AM13" s="878"/>
      <c r="AN13" s="878"/>
      <c r="AO13" s="879"/>
      <c r="AP13" s="2"/>
      <c r="AQ13" s="47">
        <f t="shared" ref="AQ13:AQ27" si="2">IF(P13="材質劣化",2,IF(P13="漏水",3,1))</f>
        <v>3</v>
      </c>
    </row>
    <row r="14" spans="2:86" ht="12" customHeight="1" x14ac:dyDescent="0.15">
      <c r="B14" s="884"/>
      <c r="C14" s="889"/>
      <c r="D14" s="887"/>
      <c r="E14" s="887"/>
      <c r="F14" s="887"/>
      <c r="G14" s="887"/>
      <c r="H14" s="887"/>
      <c r="I14" s="887"/>
      <c r="J14" s="888"/>
      <c r="K14" s="231"/>
      <c r="L14" s="877"/>
      <c r="M14" s="879"/>
      <c r="N14" s="877"/>
      <c r="O14" s="879"/>
      <c r="P14" s="877"/>
      <c r="Q14" s="879"/>
      <c r="R14" s="880"/>
      <c r="S14" s="881"/>
      <c r="T14" s="882"/>
      <c r="U14" s="877"/>
      <c r="V14" s="879"/>
      <c r="W14" s="877"/>
      <c r="X14" s="879"/>
      <c r="Y14" s="233"/>
      <c r="Z14" s="233"/>
      <c r="AA14" s="233"/>
      <c r="AB14" s="233"/>
      <c r="AC14" s="232"/>
      <c r="AD14" s="232"/>
      <c r="AE14" s="232"/>
      <c r="AF14" s="232"/>
      <c r="AG14" s="232"/>
      <c r="AH14" s="232"/>
      <c r="AI14" s="232"/>
      <c r="AJ14" s="232"/>
      <c r="AK14" s="877"/>
      <c r="AL14" s="878"/>
      <c r="AM14" s="878"/>
      <c r="AN14" s="878"/>
      <c r="AO14" s="879"/>
      <c r="AP14" s="2"/>
      <c r="AQ14" s="47">
        <f t="shared" si="2"/>
        <v>1</v>
      </c>
    </row>
    <row r="15" spans="2:86" ht="12" customHeight="1" x14ac:dyDescent="0.15">
      <c r="B15" s="884"/>
      <c r="C15" s="889"/>
      <c r="D15" s="887"/>
      <c r="E15" s="887"/>
      <c r="F15" s="887"/>
      <c r="G15" s="887"/>
      <c r="H15" s="887"/>
      <c r="I15" s="887"/>
      <c r="J15" s="888"/>
      <c r="K15" s="231"/>
      <c r="L15" s="877"/>
      <c r="M15" s="879"/>
      <c r="N15" s="877"/>
      <c r="O15" s="879"/>
      <c r="P15" s="877"/>
      <c r="Q15" s="879"/>
      <c r="R15" s="880"/>
      <c r="S15" s="881"/>
      <c r="T15" s="882"/>
      <c r="U15" s="877"/>
      <c r="V15" s="879"/>
      <c r="W15" s="877"/>
      <c r="X15" s="879"/>
      <c r="Y15" s="233"/>
      <c r="Z15" s="233"/>
      <c r="AA15" s="233"/>
      <c r="AB15" s="233"/>
      <c r="AC15" s="232"/>
      <c r="AD15" s="232"/>
      <c r="AE15" s="232"/>
      <c r="AF15" s="232"/>
      <c r="AG15" s="232"/>
      <c r="AH15" s="232"/>
      <c r="AI15" s="232"/>
      <c r="AJ15" s="232"/>
      <c r="AK15" s="877"/>
      <c r="AL15" s="878"/>
      <c r="AM15" s="878"/>
      <c r="AN15" s="878"/>
      <c r="AO15" s="879"/>
      <c r="AP15" s="2"/>
      <c r="AQ15" s="47">
        <f t="shared" si="2"/>
        <v>1</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v>
      </c>
      <c r="AG35" s="89">
        <f t="shared" si="7"/>
        <v>0</v>
      </c>
      <c r="AH35" s="89">
        <f t="shared" si="7"/>
        <v>0</v>
      </c>
      <c r="AI35" s="89">
        <f t="shared" si="7"/>
        <v>0</v>
      </c>
      <c r="AJ35" s="90">
        <f t="shared" si="7"/>
        <v>8.5499999999999989</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0</v>
      </c>
      <c r="AG37" s="852">
        <f t="shared" si="8"/>
        <v>0</v>
      </c>
      <c r="AH37" s="852">
        <f t="shared" si="8"/>
        <v>0</v>
      </c>
      <c r="AI37" s="852">
        <f t="shared" si="8"/>
        <v>0</v>
      </c>
      <c r="AJ37" s="852">
        <f t="shared" si="8"/>
        <v>3</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316" priority="2">
      <formula>$AQ11=2</formula>
    </cfRule>
  </conditionalFormatting>
  <conditionalFormatting sqref="Y29:AB29">
    <cfRule type="expression" dxfId="315" priority="11">
      <formula>$AQ28=2</formula>
    </cfRule>
  </conditionalFormatting>
  <conditionalFormatting sqref="Y30:AB31">
    <cfRule type="expression" dxfId="314" priority="9">
      <formula>$AQ28=2</formula>
    </cfRule>
  </conditionalFormatting>
  <conditionalFormatting sqref="Y32:AB32">
    <cfRule type="expression" dxfId="313" priority="7">
      <formula>$AQ29=2</formula>
    </cfRule>
  </conditionalFormatting>
  <conditionalFormatting sqref="Y33:AB33">
    <cfRule type="expression" dxfId="312" priority="5">
      <formula>$AQ29=2</formula>
    </cfRule>
  </conditionalFormatting>
  <conditionalFormatting sqref="Y34:AB34">
    <cfRule type="expression" dxfId="311" priority="3">
      <formula>$AQ29=2</formula>
    </cfRule>
  </conditionalFormatting>
  <conditionalFormatting sqref="Y11:AF28">
    <cfRule type="expression" dxfId="310" priority="1">
      <formula>$AQ11=3</formula>
    </cfRule>
  </conditionalFormatting>
  <conditionalFormatting sqref="Y29:AF29">
    <cfRule type="expression" dxfId="309" priority="12">
      <formula>$AQ28=3</formula>
    </cfRule>
  </conditionalFormatting>
  <conditionalFormatting sqref="Y30:AF31">
    <cfRule type="expression" dxfId="308" priority="10">
      <formula>$AQ28=3</formula>
    </cfRule>
  </conditionalFormatting>
  <conditionalFormatting sqref="Y32:AF32">
    <cfRule type="expression" dxfId="307" priority="8">
      <formula>$AQ29=3</formula>
    </cfRule>
  </conditionalFormatting>
  <conditionalFormatting sqref="Y33:AF33">
    <cfRule type="expression" dxfId="306" priority="6">
      <formula>$AQ29=3</formula>
    </cfRule>
  </conditionalFormatting>
  <conditionalFormatting sqref="Y34:AF34">
    <cfRule type="expression" dxfId="305" priority="4">
      <formula>$AQ29=3</formula>
    </cfRule>
  </conditionalFormatting>
  <conditionalFormatting sqref="AC11:AJ28">
    <cfRule type="expression" dxfId="304" priority="13">
      <formula>$AQ11=1</formula>
    </cfRule>
  </conditionalFormatting>
  <conditionalFormatting sqref="AC29:AJ29">
    <cfRule type="expression" dxfId="303" priority="24">
      <formula>$AQ28=1</formula>
    </cfRule>
  </conditionalFormatting>
  <conditionalFormatting sqref="AC30:AJ31">
    <cfRule type="expression" dxfId="302" priority="22">
      <formula>$AQ28=1</formula>
    </cfRule>
  </conditionalFormatting>
  <conditionalFormatting sqref="AC32:AJ32">
    <cfRule type="expression" dxfId="301" priority="20">
      <formula>$AQ29=1</formula>
    </cfRule>
  </conditionalFormatting>
  <conditionalFormatting sqref="AC33:AJ33">
    <cfRule type="expression" dxfId="300" priority="18">
      <formula>$AQ29=1</formula>
    </cfRule>
  </conditionalFormatting>
  <conditionalFormatting sqref="AC34:AJ34">
    <cfRule type="expression" dxfId="299" priority="16">
      <formula>$AQ29=1</formula>
    </cfRule>
  </conditionalFormatting>
  <conditionalFormatting sqref="AG11:AJ28">
    <cfRule type="expression" dxfId="298" priority="14">
      <formula>$AQ11=2</formula>
    </cfRule>
  </conditionalFormatting>
  <conditionalFormatting sqref="AG29:AJ29">
    <cfRule type="expression" dxfId="297" priority="23">
      <formula>$AQ28=2</formula>
    </cfRule>
  </conditionalFormatting>
  <conditionalFormatting sqref="AG30:AJ31">
    <cfRule type="expression" dxfId="296" priority="21">
      <formula>$AQ28=2</formula>
    </cfRule>
  </conditionalFormatting>
  <conditionalFormatting sqref="AG32:AJ32">
    <cfRule type="expression" dxfId="295" priority="19">
      <formula>$AQ29=2</formula>
    </cfRule>
  </conditionalFormatting>
  <conditionalFormatting sqref="AG33:AJ33">
    <cfRule type="expression" dxfId="294" priority="17">
      <formula>$AQ29=2</formula>
    </cfRule>
  </conditionalFormatting>
  <conditionalFormatting sqref="AG34:AJ34">
    <cfRule type="expression" dxfId="293" priority="15">
      <formula>$AQ29=2</formula>
    </cfRule>
  </conditionalFormatting>
  <dataValidations count="1">
    <dataValidation type="list" allowBlank="1" showInputMessage="1" showErrorMessage="1" sqref="Y11:AB34" xr:uid="{BCF3B41F-1077-4693-99E0-925B0A2F433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552482E0-C2F2-4F5F-A30A-139C1182087A}">
          <x14:formula1>
            <xm:f>'(参考)リスト'!$C$16:$C$47</xm:f>
          </x14:formula1>
          <xm:sqref>N11:O34</xm:sqref>
        </x14:dataValidation>
        <x14:dataValidation type="list" allowBlank="1" showInputMessage="1" showErrorMessage="1" xr:uid="{50FD5197-0F77-4FD7-9FEA-B082CB663481}">
          <x14:formula1>
            <xm:f>'(参考)リスト'!$G$16:$G$19</xm:f>
          </x14:formula1>
          <xm:sqref>AM35:AO38</xm:sqref>
        </x14:dataValidation>
        <x14:dataValidation type="list" allowBlank="1" showInputMessage="1" showErrorMessage="1" xr:uid="{1300296D-18C5-499C-AD61-60C88E80164B}">
          <x14:formula1>
            <xm:f>'(参考)リスト'!$B$16:$B$21</xm:f>
          </x14:formula1>
          <xm:sqref>L11:M34</xm:sqref>
        </x14:dataValidation>
        <x14:dataValidation type="list" allowBlank="1" showInputMessage="1" showErrorMessage="1" xr:uid="{9A9BDA42-3FC5-45E2-83EA-53E9AB19824C}">
          <x14:formula1>
            <xm:f>'(参考)リスト'!$E$16:$E$27</xm:f>
          </x14:formula1>
          <xm:sqref>R11:T34</xm:sqref>
        </x14:dataValidation>
        <x14:dataValidation type="list" allowBlank="1" showInputMessage="1" showErrorMessage="1" xr:uid="{9BE32139-6DDE-4A1A-B5AE-A8F21651B21E}">
          <x14:formula1>
            <xm:f>'(参考)リスト'!$D$16:$D$18</xm:f>
          </x14:formula1>
          <xm:sqref>P11:Q34</xm:sqref>
        </x14:dataValidation>
        <x14:dataValidation type="list" allowBlank="1" showInputMessage="1" showErrorMessage="1" xr:uid="{30938674-9833-4CD2-90D4-B5A2BFF26D9E}">
          <x14:formula1>
            <xm:f>'(参考)リスト'!$F$16:$F$21</xm:f>
          </x14:formula1>
          <xm:sqref>U11:X34</xm:sqref>
        </x14:dataValidation>
      </x14:dataValidations>
    </ext>
  </extLst>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BA17D-C629-498A-A272-74ED65011F7A}">
  <sheetPr codeName="Sheet108">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S030</v>
      </c>
      <c r="AW5" s="36">
        <f>R7</f>
        <v>8.9</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1</v>
      </c>
      <c r="BJ5" s="45">
        <f t="shared" si="0"/>
        <v>1</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4.4000000000000004</v>
      </c>
      <c r="BV5" s="45">
        <f>AJ35</f>
        <v>4.25</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657</v>
      </c>
      <c r="O7" s="897"/>
      <c r="P7" s="864" t="s">
        <v>342</v>
      </c>
      <c r="Q7" s="866"/>
      <c r="R7" s="898">
        <v>8.9</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595</v>
      </c>
      <c r="O11" s="879"/>
      <c r="P11" s="877" t="s">
        <v>470</v>
      </c>
      <c r="Q11" s="879"/>
      <c r="R11" s="795" t="s">
        <v>470</v>
      </c>
      <c r="S11" s="795"/>
      <c r="T11" s="795"/>
      <c r="U11" s="877" t="s">
        <v>587</v>
      </c>
      <c r="V11" s="879"/>
      <c r="W11" s="877" t="s">
        <v>587</v>
      </c>
      <c r="X11" s="879"/>
      <c r="Y11" s="233"/>
      <c r="Z11" s="233"/>
      <c r="AA11" s="233"/>
      <c r="AB11" s="233"/>
      <c r="AC11" s="232"/>
      <c r="AD11" s="232"/>
      <c r="AE11" s="232"/>
      <c r="AF11" s="232"/>
      <c r="AG11" s="259"/>
      <c r="AH11" s="259"/>
      <c r="AI11" s="259"/>
      <c r="AJ11" s="259">
        <v>4.25</v>
      </c>
      <c r="AK11" s="877" t="s">
        <v>669</v>
      </c>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522</v>
      </c>
      <c r="M12" s="879"/>
      <c r="N12" s="877" t="s">
        <v>626</v>
      </c>
      <c r="O12" s="879"/>
      <c r="P12" s="877" t="s">
        <v>470</v>
      </c>
      <c r="Q12" s="879"/>
      <c r="R12" s="795" t="s">
        <v>470</v>
      </c>
      <c r="S12" s="795"/>
      <c r="T12" s="795"/>
      <c r="U12" s="877" t="s">
        <v>589</v>
      </c>
      <c r="V12" s="879"/>
      <c r="W12" s="877" t="s">
        <v>589</v>
      </c>
      <c r="X12" s="879"/>
      <c r="Y12" s="233"/>
      <c r="Z12" s="233"/>
      <c r="AA12" s="233"/>
      <c r="AB12" s="233"/>
      <c r="AC12" s="232"/>
      <c r="AD12" s="232"/>
      <c r="AE12" s="232"/>
      <c r="AF12" s="232"/>
      <c r="AG12" s="259"/>
      <c r="AH12" s="259"/>
      <c r="AI12" s="259">
        <v>4.4000000000000004</v>
      </c>
      <c r="AJ12" s="259"/>
      <c r="AK12" s="877" t="s">
        <v>670</v>
      </c>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c r="L13" s="877"/>
      <c r="M13" s="879"/>
      <c r="N13" s="877"/>
      <c r="O13" s="879"/>
      <c r="P13" s="877"/>
      <c r="Q13" s="879"/>
      <c r="R13" s="880"/>
      <c r="S13" s="881"/>
      <c r="T13" s="882"/>
      <c r="U13" s="877"/>
      <c r="V13" s="879"/>
      <c r="W13" s="877"/>
      <c r="X13" s="879"/>
      <c r="Y13" s="233"/>
      <c r="Z13" s="233"/>
      <c r="AA13" s="233"/>
      <c r="AB13" s="233"/>
      <c r="AC13" s="232"/>
      <c r="AD13" s="232"/>
      <c r="AE13" s="232"/>
      <c r="AF13" s="232"/>
      <c r="AG13" s="232"/>
      <c r="AH13" s="232"/>
      <c r="AI13" s="232"/>
      <c r="AJ13" s="232"/>
      <c r="AK13" s="877"/>
      <c r="AL13" s="878"/>
      <c r="AM13" s="878"/>
      <c r="AN13" s="878"/>
      <c r="AO13" s="879"/>
      <c r="AP13" s="2"/>
      <c r="AQ13" s="47">
        <f t="shared" ref="AQ13:AQ27" si="2">IF(P13="材質劣化",2,IF(P13="漏水",3,1))</f>
        <v>1</v>
      </c>
    </row>
    <row r="14" spans="2:86" ht="12" customHeight="1" x14ac:dyDescent="0.15">
      <c r="B14" s="884"/>
      <c r="C14" s="889"/>
      <c r="D14" s="887"/>
      <c r="E14" s="887"/>
      <c r="F14" s="887"/>
      <c r="G14" s="887"/>
      <c r="H14" s="887"/>
      <c r="I14" s="887"/>
      <c r="J14" s="888"/>
      <c r="K14" s="231"/>
      <c r="L14" s="877"/>
      <c r="M14" s="879"/>
      <c r="N14" s="877"/>
      <c r="O14" s="879"/>
      <c r="P14" s="877"/>
      <c r="Q14" s="879"/>
      <c r="R14" s="880"/>
      <c r="S14" s="881"/>
      <c r="T14" s="882"/>
      <c r="U14" s="877"/>
      <c r="V14" s="879"/>
      <c r="W14" s="877"/>
      <c r="X14" s="879"/>
      <c r="Y14" s="233"/>
      <c r="Z14" s="233"/>
      <c r="AA14" s="233"/>
      <c r="AB14" s="233"/>
      <c r="AC14" s="232"/>
      <c r="AD14" s="232"/>
      <c r="AE14" s="232"/>
      <c r="AF14" s="232"/>
      <c r="AG14" s="232"/>
      <c r="AH14" s="232"/>
      <c r="AI14" s="232"/>
      <c r="AJ14" s="232"/>
      <c r="AK14" s="877"/>
      <c r="AL14" s="878"/>
      <c r="AM14" s="878"/>
      <c r="AN14" s="878"/>
      <c r="AO14" s="879"/>
      <c r="AP14" s="2"/>
      <c r="AQ14" s="47">
        <f t="shared" si="2"/>
        <v>1</v>
      </c>
    </row>
    <row r="15" spans="2:86" ht="12" customHeight="1" x14ac:dyDescent="0.15">
      <c r="B15" s="884"/>
      <c r="C15" s="889"/>
      <c r="D15" s="887"/>
      <c r="E15" s="887"/>
      <c r="F15" s="887"/>
      <c r="G15" s="887"/>
      <c r="H15" s="887"/>
      <c r="I15" s="887"/>
      <c r="J15" s="888"/>
      <c r="K15" s="231"/>
      <c r="L15" s="877"/>
      <c r="M15" s="879"/>
      <c r="N15" s="877"/>
      <c r="O15" s="879"/>
      <c r="P15" s="877"/>
      <c r="Q15" s="879"/>
      <c r="R15" s="880"/>
      <c r="S15" s="881"/>
      <c r="T15" s="882"/>
      <c r="U15" s="877"/>
      <c r="V15" s="879"/>
      <c r="W15" s="877"/>
      <c r="X15" s="879"/>
      <c r="Y15" s="233"/>
      <c r="Z15" s="233"/>
      <c r="AA15" s="233"/>
      <c r="AB15" s="233"/>
      <c r="AC15" s="232"/>
      <c r="AD15" s="232"/>
      <c r="AE15" s="232"/>
      <c r="AF15" s="232"/>
      <c r="AG15" s="232"/>
      <c r="AH15" s="232"/>
      <c r="AI15" s="232"/>
      <c r="AJ15" s="232"/>
      <c r="AK15" s="877"/>
      <c r="AL15" s="878"/>
      <c r="AM15" s="878"/>
      <c r="AN15" s="878"/>
      <c r="AO15" s="879"/>
      <c r="AP15" s="2"/>
      <c r="AQ15" s="47">
        <f t="shared" si="2"/>
        <v>1</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v>
      </c>
      <c r="AG35" s="89">
        <f t="shared" si="7"/>
        <v>0</v>
      </c>
      <c r="AH35" s="89">
        <f t="shared" si="7"/>
        <v>0</v>
      </c>
      <c r="AI35" s="89">
        <f t="shared" si="7"/>
        <v>4.4000000000000004</v>
      </c>
      <c r="AJ35" s="90">
        <f t="shared" si="7"/>
        <v>4.25</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0</v>
      </c>
      <c r="AG37" s="852">
        <f t="shared" si="8"/>
        <v>0</v>
      </c>
      <c r="AH37" s="852">
        <f t="shared" si="8"/>
        <v>0</v>
      </c>
      <c r="AI37" s="852">
        <f t="shared" si="8"/>
        <v>1</v>
      </c>
      <c r="AJ37" s="852">
        <f t="shared" si="8"/>
        <v>1</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292" priority="2">
      <formula>$AQ11=2</formula>
    </cfRule>
  </conditionalFormatting>
  <conditionalFormatting sqref="Y29:AB29">
    <cfRule type="expression" dxfId="291" priority="11">
      <formula>$AQ28=2</formula>
    </cfRule>
  </conditionalFormatting>
  <conditionalFormatting sqref="Y30:AB31">
    <cfRule type="expression" dxfId="290" priority="9">
      <formula>$AQ28=2</formula>
    </cfRule>
  </conditionalFormatting>
  <conditionalFormatting sqref="Y32:AB32">
    <cfRule type="expression" dxfId="289" priority="7">
      <formula>$AQ29=2</formula>
    </cfRule>
  </conditionalFormatting>
  <conditionalFormatting sqref="Y33:AB33">
    <cfRule type="expression" dxfId="288" priority="5">
      <formula>$AQ29=2</formula>
    </cfRule>
  </conditionalFormatting>
  <conditionalFormatting sqref="Y34:AB34">
    <cfRule type="expression" dxfId="287" priority="3">
      <formula>$AQ29=2</formula>
    </cfRule>
  </conditionalFormatting>
  <conditionalFormatting sqref="Y11:AF28">
    <cfRule type="expression" dxfId="286" priority="1">
      <formula>$AQ11=3</formula>
    </cfRule>
  </conditionalFormatting>
  <conditionalFormatting sqref="Y29:AF29">
    <cfRule type="expression" dxfId="285" priority="12">
      <formula>$AQ28=3</formula>
    </cfRule>
  </conditionalFormatting>
  <conditionalFormatting sqref="Y30:AF31">
    <cfRule type="expression" dxfId="284" priority="10">
      <formula>$AQ28=3</formula>
    </cfRule>
  </conditionalFormatting>
  <conditionalFormatting sqref="Y32:AF32">
    <cfRule type="expression" dxfId="283" priority="8">
      <formula>$AQ29=3</formula>
    </cfRule>
  </conditionalFormatting>
  <conditionalFormatting sqref="Y33:AF33">
    <cfRule type="expression" dxfId="282" priority="6">
      <formula>$AQ29=3</formula>
    </cfRule>
  </conditionalFormatting>
  <conditionalFormatting sqref="Y34:AF34">
    <cfRule type="expression" dxfId="281" priority="4">
      <formula>$AQ29=3</formula>
    </cfRule>
  </conditionalFormatting>
  <conditionalFormatting sqref="AC11:AJ28">
    <cfRule type="expression" dxfId="280" priority="13">
      <formula>$AQ11=1</formula>
    </cfRule>
  </conditionalFormatting>
  <conditionalFormatting sqref="AC29:AJ29">
    <cfRule type="expression" dxfId="279" priority="24">
      <formula>$AQ28=1</formula>
    </cfRule>
  </conditionalFormatting>
  <conditionalFormatting sqref="AC30:AJ31">
    <cfRule type="expression" dxfId="278" priority="22">
      <formula>$AQ28=1</formula>
    </cfRule>
  </conditionalFormatting>
  <conditionalFormatting sqref="AC32:AJ32">
    <cfRule type="expression" dxfId="277" priority="20">
      <formula>$AQ29=1</formula>
    </cfRule>
  </conditionalFormatting>
  <conditionalFormatting sqref="AC33:AJ33">
    <cfRule type="expression" dxfId="276" priority="18">
      <formula>$AQ29=1</formula>
    </cfRule>
  </conditionalFormatting>
  <conditionalFormatting sqref="AC34:AJ34">
    <cfRule type="expression" dxfId="275" priority="16">
      <formula>$AQ29=1</formula>
    </cfRule>
  </conditionalFormatting>
  <conditionalFormatting sqref="AG11:AJ28">
    <cfRule type="expression" dxfId="274" priority="14">
      <formula>$AQ11=2</formula>
    </cfRule>
  </conditionalFormatting>
  <conditionalFormatting sqref="AG29:AJ29">
    <cfRule type="expression" dxfId="273" priority="23">
      <formula>$AQ28=2</formula>
    </cfRule>
  </conditionalFormatting>
  <conditionalFormatting sqref="AG30:AJ31">
    <cfRule type="expression" dxfId="272" priority="21">
      <formula>$AQ28=2</formula>
    </cfRule>
  </conditionalFormatting>
  <conditionalFormatting sqref="AG32:AJ32">
    <cfRule type="expression" dxfId="271" priority="19">
      <formula>$AQ29=2</formula>
    </cfRule>
  </conditionalFormatting>
  <conditionalFormatting sqref="AG33:AJ33">
    <cfRule type="expression" dxfId="270" priority="17">
      <formula>$AQ29=2</formula>
    </cfRule>
  </conditionalFormatting>
  <conditionalFormatting sqref="AG34:AJ34">
    <cfRule type="expression" dxfId="269" priority="15">
      <formula>$AQ29=2</formula>
    </cfRule>
  </conditionalFormatting>
  <dataValidations count="1">
    <dataValidation type="list" allowBlank="1" showInputMessage="1" showErrorMessage="1" sqref="Y11:AB34" xr:uid="{97C12D71-CD45-42C0-972F-79F47BDC5BE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E0B115B2-D050-44E4-AA1E-DF6A5992BBA4}">
          <x14:formula1>
            <xm:f>'(参考)リスト'!$F$16:$F$21</xm:f>
          </x14:formula1>
          <xm:sqref>U11:X34</xm:sqref>
        </x14:dataValidation>
        <x14:dataValidation type="list" allowBlank="1" showInputMessage="1" showErrorMessage="1" xr:uid="{3D0698FE-1FFF-437C-A0D2-6E5D628C298D}">
          <x14:formula1>
            <xm:f>'(参考)リスト'!$D$16:$D$18</xm:f>
          </x14:formula1>
          <xm:sqref>P11:Q34</xm:sqref>
        </x14:dataValidation>
        <x14:dataValidation type="list" allowBlank="1" showInputMessage="1" showErrorMessage="1" xr:uid="{2912D2B6-9A5C-4E53-85AA-DC3A0A0751A8}">
          <x14:formula1>
            <xm:f>'(参考)リスト'!$E$16:$E$27</xm:f>
          </x14:formula1>
          <xm:sqref>R11:T34</xm:sqref>
        </x14:dataValidation>
        <x14:dataValidation type="list" allowBlank="1" showInputMessage="1" showErrorMessage="1" xr:uid="{B64E1576-4EDE-4476-A4A3-61B114C67BDB}">
          <x14:formula1>
            <xm:f>'(参考)リスト'!$B$16:$B$21</xm:f>
          </x14:formula1>
          <xm:sqref>L11:M34</xm:sqref>
        </x14:dataValidation>
        <x14:dataValidation type="list" allowBlank="1" showInputMessage="1" showErrorMessage="1" xr:uid="{827432E4-92B8-41D8-A424-A38D07E93D9E}">
          <x14:formula1>
            <xm:f>'(参考)リスト'!$G$16:$G$19</xm:f>
          </x14:formula1>
          <xm:sqref>AM35:AO38</xm:sqref>
        </x14:dataValidation>
        <x14:dataValidation type="list" allowBlank="1" showInputMessage="1" showErrorMessage="1" xr:uid="{543C85CA-03AD-48BF-9DE2-AE4590B4AAF4}">
          <x14:formula1>
            <xm:f>'(参考)リスト'!$C$16:$C$47</xm:f>
          </x14:formula1>
          <xm:sqref>N11:O34</xm:sqref>
        </x14:dataValidation>
      </x14:dataValidations>
    </ext>
  </extLst>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C7172-AEF6-4844-9BD3-9F8F382D6B18}">
  <sheetPr codeName="Sheet109">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S031</v>
      </c>
      <c r="AW5" s="36">
        <f>R7</f>
        <v>8.8000000000000007</v>
      </c>
      <c r="AX5" s="45" t="str">
        <f>AM35</f>
        <v>Ⅲ</v>
      </c>
      <c r="AY5" s="45">
        <f>Y37</f>
        <v>0</v>
      </c>
      <c r="AZ5" s="45">
        <f t="shared" ref="AZ5:BJ5" si="0">Z37</f>
        <v>0</v>
      </c>
      <c r="BA5" s="45">
        <f t="shared" si="0"/>
        <v>0</v>
      </c>
      <c r="BB5" s="45">
        <f>AB37</f>
        <v>0</v>
      </c>
      <c r="BC5" s="45">
        <f t="shared" si="0"/>
        <v>0</v>
      </c>
      <c r="BD5" s="45">
        <f>AD37</f>
        <v>1</v>
      </c>
      <c r="BE5" s="45">
        <f>AE37</f>
        <v>0</v>
      </c>
      <c r="BF5" s="45">
        <f t="shared" si="0"/>
        <v>0</v>
      </c>
      <c r="BG5" s="45">
        <f t="shared" si="0"/>
        <v>0</v>
      </c>
      <c r="BH5" s="45">
        <f t="shared" si="0"/>
        <v>0</v>
      </c>
      <c r="BI5" s="45">
        <f>AI37</f>
        <v>3</v>
      </c>
      <c r="BJ5" s="45">
        <f t="shared" si="0"/>
        <v>3</v>
      </c>
      <c r="BK5" s="234" t="str">
        <f>IF(Y37&gt;0,R7,"")</f>
        <v/>
      </c>
      <c r="BL5" s="234" t="str">
        <f>IF(Y37&gt;0,"",IF(Z37&gt;0,R7,""))</f>
        <v/>
      </c>
      <c r="BM5" s="234" t="str">
        <f>IF(Y37+Z37&gt;0,"",IF(AA37&gt;0,R7,""))</f>
        <v/>
      </c>
      <c r="BN5" s="234" t="str">
        <f>IF(Y37+Z37+AA37&gt;0,"",IF(AB37&gt;0,R7,""))</f>
        <v/>
      </c>
      <c r="BO5" s="45">
        <f>AC35</f>
        <v>0</v>
      </c>
      <c r="BP5" s="45">
        <f t="shared" ref="BP5:BQ5" si="1">AD35</f>
        <v>8.0000000000000016E-2</v>
      </c>
      <c r="BQ5" s="45">
        <f t="shared" si="1"/>
        <v>0</v>
      </c>
      <c r="BR5" s="45">
        <f>AF35</f>
        <v>0</v>
      </c>
      <c r="BS5" s="45">
        <f>AG35</f>
        <v>0</v>
      </c>
      <c r="BT5" s="45">
        <f>AH35</f>
        <v>0</v>
      </c>
      <c r="BU5" s="45">
        <f>AI35</f>
        <v>12.510000000000002</v>
      </c>
      <c r="BV5" s="45">
        <f>AJ35</f>
        <v>11.6</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658</v>
      </c>
      <c r="O7" s="897"/>
      <c r="P7" s="864" t="s">
        <v>342</v>
      </c>
      <c r="Q7" s="866"/>
      <c r="R7" s="898">
        <v>8.8000000000000007</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597</v>
      </c>
      <c r="O11" s="879"/>
      <c r="P11" s="877" t="s">
        <v>470</v>
      </c>
      <c r="Q11" s="879"/>
      <c r="R11" s="795" t="s">
        <v>470</v>
      </c>
      <c r="S11" s="795"/>
      <c r="T11" s="795"/>
      <c r="U11" s="877" t="s">
        <v>526</v>
      </c>
      <c r="V11" s="879"/>
      <c r="W11" s="877" t="s">
        <v>589</v>
      </c>
      <c r="X11" s="879"/>
      <c r="Y11" s="233"/>
      <c r="Z11" s="233"/>
      <c r="AA11" s="233"/>
      <c r="AB11" s="233"/>
      <c r="AC11" s="232"/>
      <c r="AD11" s="232"/>
      <c r="AE11" s="232"/>
      <c r="AF11" s="232"/>
      <c r="AG11" s="259"/>
      <c r="AH11" s="259"/>
      <c r="AI11" s="259">
        <v>2.5499999999999998</v>
      </c>
      <c r="AJ11" s="259"/>
      <c r="AK11" s="877" t="s">
        <v>670</v>
      </c>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522</v>
      </c>
      <c r="M12" s="879"/>
      <c r="N12" s="877" t="s">
        <v>597</v>
      </c>
      <c r="O12" s="879"/>
      <c r="P12" s="877" t="s">
        <v>470</v>
      </c>
      <c r="Q12" s="879"/>
      <c r="R12" s="795" t="s">
        <v>470</v>
      </c>
      <c r="S12" s="795"/>
      <c r="T12" s="795"/>
      <c r="U12" s="877" t="s">
        <v>587</v>
      </c>
      <c r="V12" s="879"/>
      <c r="W12" s="877" t="s">
        <v>587</v>
      </c>
      <c r="X12" s="879"/>
      <c r="Y12" s="233"/>
      <c r="Z12" s="233"/>
      <c r="AA12" s="233"/>
      <c r="AB12" s="233"/>
      <c r="AC12" s="232"/>
      <c r="AD12" s="232"/>
      <c r="AE12" s="232"/>
      <c r="AF12" s="232"/>
      <c r="AG12" s="259"/>
      <c r="AH12" s="259"/>
      <c r="AI12" s="259"/>
      <c r="AJ12" s="259">
        <v>3.8</v>
      </c>
      <c r="AK12" s="877" t="s">
        <v>669</v>
      </c>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v>3</v>
      </c>
      <c r="L13" s="877" t="s">
        <v>522</v>
      </c>
      <c r="M13" s="879"/>
      <c r="N13" s="877" t="s">
        <v>626</v>
      </c>
      <c r="O13" s="879"/>
      <c r="P13" s="877" t="s">
        <v>470</v>
      </c>
      <c r="Q13" s="879"/>
      <c r="R13" s="880" t="s">
        <v>470</v>
      </c>
      <c r="S13" s="881"/>
      <c r="T13" s="882"/>
      <c r="U13" s="877" t="s">
        <v>587</v>
      </c>
      <c r="V13" s="879"/>
      <c r="W13" s="877" t="s">
        <v>589</v>
      </c>
      <c r="X13" s="879"/>
      <c r="Y13" s="233"/>
      <c r="Z13" s="233"/>
      <c r="AA13" s="233"/>
      <c r="AB13" s="233"/>
      <c r="AC13" s="232"/>
      <c r="AD13" s="232"/>
      <c r="AE13" s="232"/>
      <c r="AF13" s="232"/>
      <c r="AG13" s="259"/>
      <c r="AH13" s="259"/>
      <c r="AI13" s="259">
        <v>4.2</v>
      </c>
      <c r="AJ13" s="259"/>
      <c r="AK13" s="877" t="s">
        <v>670</v>
      </c>
      <c r="AL13" s="878"/>
      <c r="AM13" s="878"/>
      <c r="AN13" s="878"/>
      <c r="AO13" s="879"/>
      <c r="AP13" s="2"/>
      <c r="AQ13" s="47">
        <f t="shared" ref="AQ13:AQ27" si="2">IF(P13="材質劣化",2,IF(P13="漏水",3,1))</f>
        <v>3</v>
      </c>
    </row>
    <row r="14" spans="2:86" ht="12" customHeight="1" x14ac:dyDescent="0.15">
      <c r="B14" s="884"/>
      <c r="C14" s="889"/>
      <c r="D14" s="887"/>
      <c r="E14" s="887"/>
      <c r="F14" s="887"/>
      <c r="G14" s="887"/>
      <c r="H14" s="887"/>
      <c r="I14" s="887"/>
      <c r="J14" s="888"/>
      <c r="K14" s="231">
        <v>4</v>
      </c>
      <c r="L14" s="877" t="s">
        <v>522</v>
      </c>
      <c r="M14" s="879"/>
      <c r="N14" s="877" t="s">
        <v>596</v>
      </c>
      <c r="O14" s="879"/>
      <c r="P14" s="877" t="s">
        <v>470</v>
      </c>
      <c r="Q14" s="879"/>
      <c r="R14" s="880" t="s">
        <v>470</v>
      </c>
      <c r="S14" s="881"/>
      <c r="T14" s="882"/>
      <c r="U14" s="877" t="s">
        <v>587</v>
      </c>
      <c r="V14" s="879"/>
      <c r="W14" s="877" t="s">
        <v>587</v>
      </c>
      <c r="X14" s="879"/>
      <c r="Y14" s="233"/>
      <c r="Z14" s="233"/>
      <c r="AA14" s="233"/>
      <c r="AB14" s="233"/>
      <c r="AC14" s="232"/>
      <c r="AD14" s="232"/>
      <c r="AE14" s="232"/>
      <c r="AF14" s="232"/>
      <c r="AG14" s="259"/>
      <c r="AH14" s="259"/>
      <c r="AI14" s="259"/>
      <c r="AJ14" s="259">
        <v>4.7</v>
      </c>
      <c r="AK14" s="877"/>
      <c r="AL14" s="878"/>
      <c r="AM14" s="878"/>
      <c r="AN14" s="878"/>
      <c r="AO14" s="879"/>
      <c r="AP14" s="2"/>
      <c r="AQ14" s="47">
        <f t="shared" si="2"/>
        <v>3</v>
      </c>
    </row>
    <row r="15" spans="2:86" ht="12" customHeight="1" x14ac:dyDescent="0.15">
      <c r="B15" s="884"/>
      <c r="C15" s="889"/>
      <c r="D15" s="887"/>
      <c r="E15" s="887"/>
      <c r="F15" s="887"/>
      <c r="G15" s="887"/>
      <c r="H15" s="887"/>
      <c r="I15" s="887"/>
      <c r="J15" s="888"/>
      <c r="K15" s="231">
        <v>5</v>
      </c>
      <c r="L15" s="877" t="s">
        <v>522</v>
      </c>
      <c r="M15" s="879"/>
      <c r="N15" s="877" t="s">
        <v>596</v>
      </c>
      <c r="O15" s="879"/>
      <c r="P15" s="877" t="s">
        <v>536</v>
      </c>
      <c r="Q15" s="879"/>
      <c r="R15" s="880" t="s">
        <v>442</v>
      </c>
      <c r="S15" s="881"/>
      <c r="T15" s="882"/>
      <c r="U15" s="877" t="s">
        <v>537</v>
      </c>
      <c r="V15" s="879"/>
      <c r="W15" s="877" t="s">
        <v>537</v>
      </c>
      <c r="X15" s="879"/>
      <c r="Y15" s="233"/>
      <c r="Z15" s="233"/>
      <c r="AA15" s="233"/>
      <c r="AB15" s="233"/>
      <c r="AC15" s="259"/>
      <c r="AD15" s="259">
        <v>8.0000000000000016E-2</v>
      </c>
      <c r="AE15" s="259"/>
      <c r="AF15" s="259"/>
      <c r="AG15" s="232"/>
      <c r="AH15" s="232"/>
      <c r="AI15" s="232"/>
      <c r="AJ15" s="232"/>
      <c r="AK15" s="877"/>
      <c r="AL15" s="878"/>
      <c r="AM15" s="878"/>
      <c r="AN15" s="878"/>
      <c r="AO15" s="879"/>
      <c r="AP15" s="2"/>
      <c r="AQ15" s="47">
        <f t="shared" si="2"/>
        <v>2</v>
      </c>
    </row>
    <row r="16" spans="2:86" ht="12" customHeight="1" x14ac:dyDescent="0.15">
      <c r="B16" s="884"/>
      <c r="C16" s="889"/>
      <c r="D16" s="887"/>
      <c r="E16" s="887"/>
      <c r="F16" s="887"/>
      <c r="G16" s="887"/>
      <c r="H16" s="887"/>
      <c r="I16" s="887"/>
      <c r="J16" s="888"/>
      <c r="K16" s="231">
        <v>6</v>
      </c>
      <c r="L16" s="877" t="s">
        <v>522</v>
      </c>
      <c r="M16" s="879"/>
      <c r="N16" s="877" t="s">
        <v>626</v>
      </c>
      <c r="O16" s="879"/>
      <c r="P16" s="877" t="s">
        <v>470</v>
      </c>
      <c r="Q16" s="879"/>
      <c r="R16" s="880" t="s">
        <v>470</v>
      </c>
      <c r="S16" s="881"/>
      <c r="T16" s="882"/>
      <c r="U16" s="877" t="s">
        <v>526</v>
      </c>
      <c r="V16" s="879"/>
      <c r="W16" s="877" t="s">
        <v>589</v>
      </c>
      <c r="X16" s="879"/>
      <c r="Y16" s="233"/>
      <c r="Z16" s="233"/>
      <c r="AA16" s="233"/>
      <c r="AB16" s="233"/>
      <c r="AC16" s="232"/>
      <c r="AD16" s="232"/>
      <c r="AE16" s="232"/>
      <c r="AF16" s="232"/>
      <c r="AG16" s="259"/>
      <c r="AH16" s="259"/>
      <c r="AI16" s="259">
        <v>5.7600000000000007</v>
      </c>
      <c r="AJ16" s="259"/>
      <c r="AK16" s="877" t="s">
        <v>670</v>
      </c>
      <c r="AL16" s="878"/>
      <c r="AM16" s="878"/>
      <c r="AN16" s="878"/>
      <c r="AO16" s="879"/>
      <c r="AP16" s="2"/>
      <c r="AQ16" s="47">
        <f t="shared" si="2"/>
        <v>3</v>
      </c>
    </row>
    <row r="17" spans="2:60" ht="12" customHeight="1" x14ac:dyDescent="0.15">
      <c r="B17" s="884"/>
      <c r="C17" s="889"/>
      <c r="D17" s="887"/>
      <c r="E17" s="887"/>
      <c r="F17" s="887"/>
      <c r="G17" s="887"/>
      <c r="H17" s="887"/>
      <c r="I17" s="887"/>
      <c r="J17" s="888"/>
      <c r="K17" s="231">
        <v>7</v>
      </c>
      <c r="L17" s="877" t="s">
        <v>522</v>
      </c>
      <c r="M17" s="879"/>
      <c r="N17" s="877" t="s">
        <v>596</v>
      </c>
      <c r="O17" s="879"/>
      <c r="P17" s="877" t="s">
        <v>470</v>
      </c>
      <c r="Q17" s="879"/>
      <c r="R17" s="880" t="s">
        <v>470</v>
      </c>
      <c r="S17" s="881"/>
      <c r="T17" s="882"/>
      <c r="U17" s="877" t="s">
        <v>526</v>
      </c>
      <c r="V17" s="879"/>
      <c r="W17" s="877" t="s">
        <v>587</v>
      </c>
      <c r="X17" s="879"/>
      <c r="Y17" s="233"/>
      <c r="Z17" s="233"/>
      <c r="AA17" s="233"/>
      <c r="AB17" s="233"/>
      <c r="AC17" s="232"/>
      <c r="AD17" s="232"/>
      <c r="AE17" s="232"/>
      <c r="AF17" s="232"/>
      <c r="AG17" s="259"/>
      <c r="AH17" s="259"/>
      <c r="AI17" s="259"/>
      <c r="AJ17" s="259">
        <v>3.1</v>
      </c>
      <c r="AK17" s="877"/>
      <c r="AL17" s="878"/>
      <c r="AM17" s="878"/>
      <c r="AN17" s="878"/>
      <c r="AO17" s="879"/>
      <c r="AP17" s="2"/>
      <c r="AQ17" s="47">
        <f t="shared" si="2"/>
        <v>3</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8.0000000000000016E-2</v>
      </c>
      <c r="AE35" s="89">
        <f t="shared" si="7"/>
        <v>0</v>
      </c>
      <c r="AF35" s="89">
        <f t="shared" si="7"/>
        <v>0</v>
      </c>
      <c r="AG35" s="89">
        <f t="shared" si="7"/>
        <v>0</v>
      </c>
      <c r="AH35" s="89">
        <f t="shared" si="7"/>
        <v>0</v>
      </c>
      <c r="AI35" s="89">
        <f t="shared" si="7"/>
        <v>12.510000000000002</v>
      </c>
      <c r="AJ35" s="90">
        <f t="shared" si="7"/>
        <v>11.6</v>
      </c>
      <c r="AK35" s="863" t="s">
        <v>358</v>
      </c>
      <c r="AL35" s="863"/>
      <c r="AM35" s="867" t="s">
        <v>537</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1</v>
      </c>
      <c r="AE37" s="852">
        <f t="shared" si="8"/>
        <v>0</v>
      </c>
      <c r="AF37" s="852">
        <f t="shared" si="8"/>
        <v>0</v>
      </c>
      <c r="AG37" s="852">
        <f t="shared" si="8"/>
        <v>0</v>
      </c>
      <c r="AH37" s="852">
        <f t="shared" si="8"/>
        <v>0</v>
      </c>
      <c r="AI37" s="852">
        <f t="shared" si="8"/>
        <v>3</v>
      </c>
      <c r="AJ37" s="852">
        <f t="shared" si="8"/>
        <v>3</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268" priority="2">
      <formula>$AQ11=2</formula>
    </cfRule>
  </conditionalFormatting>
  <conditionalFormatting sqref="Y29:AB29">
    <cfRule type="expression" dxfId="267" priority="11">
      <formula>$AQ28=2</formula>
    </cfRule>
  </conditionalFormatting>
  <conditionalFormatting sqref="Y30:AB31">
    <cfRule type="expression" dxfId="266" priority="9">
      <formula>$AQ28=2</formula>
    </cfRule>
  </conditionalFormatting>
  <conditionalFormatting sqref="Y32:AB32">
    <cfRule type="expression" dxfId="265" priority="7">
      <formula>$AQ29=2</formula>
    </cfRule>
  </conditionalFormatting>
  <conditionalFormatting sqref="Y33:AB33">
    <cfRule type="expression" dxfId="264" priority="5">
      <formula>$AQ29=2</formula>
    </cfRule>
  </conditionalFormatting>
  <conditionalFormatting sqref="Y34:AB34">
    <cfRule type="expression" dxfId="263" priority="3">
      <formula>$AQ29=2</formula>
    </cfRule>
  </conditionalFormatting>
  <conditionalFormatting sqref="Y11:AF28">
    <cfRule type="expression" dxfId="262" priority="1">
      <formula>$AQ11=3</formula>
    </cfRule>
  </conditionalFormatting>
  <conditionalFormatting sqref="Y29:AF29">
    <cfRule type="expression" dxfId="261" priority="12">
      <formula>$AQ28=3</formula>
    </cfRule>
  </conditionalFormatting>
  <conditionalFormatting sqref="Y30:AF31">
    <cfRule type="expression" dxfId="260" priority="10">
      <formula>$AQ28=3</formula>
    </cfRule>
  </conditionalFormatting>
  <conditionalFormatting sqref="Y32:AF32">
    <cfRule type="expression" dxfId="259" priority="8">
      <formula>$AQ29=3</formula>
    </cfRule>
  </conditionalFormatting>
  <conditionalFormatting sqref="Y33:AF33">
    <cfRule type="expression" dxfId="258" priority="6">
      <formula>$AQ29=3</formula>
    </cfRule>
  </conditionalFormatting>
  <conditionalFormatting sqref="Y34:AF34">
    <cfRule type="expression" dxfId="257" priority="4">
      <formula>$AQ29=3</formula>
    </cfRule>
  </conditionalFormatting>
  <conditionalFormatting sqref="AC11:AJ28">
    <cfRule type="expression" dxfId="256" priority="13">
      <formula>$AQ11=1</formula>
    </cfRule>
  </conditionalFormatting>
  <conditionalFormatting sqref="AC29:AJ29">
    <cfRule type="expression" dxfId="255" priority="24">
      <formula>$AQ28=1</formula>
    </cfRule>
  </conditionalFormatting>
  <conditionalFormatting sqref="AC30:AJ31">
    <cfRule type="expression" dxfId="254" priority="22">
      <formula>$AQ28=1</formula>
    </cfRule>
  </conditionalFormatting>
  <conditionalFormatting sqref="AC32:AJ32">
    <cfRule type="expression" dxfId="253" priority="20">
      <formula>$AQ29=1</formula>
    </cfRule>
  </conditionalFormatting>
  <conditionalFormatting sqref="AC33:AJ33">
    <cfRule type="expression" dxfId="252" priority="18">
      <formula>$AQ29=1</formula>
    </cfRule>
  </conditionalFormatting>
  <conditionalFormatting sqref="AC34:AJ34">
    <cfRule type="expression" dxfId="251" priority="16">
      <formula>$AQ29=1</formula>
    </cfRule>
  </conditionalFormatting>
  <conditionalFormatting sqref="AG11:AJ28">
    <cfRule type="expression" dxfId="250" priority="14">
      <formula>$AQ11=2</formula>
    </cfRule>
  </conditionalFormatting>
  <conditionalFormatting sqref="AG29:AJ29">
    <cfRule type="expression" dxfId="249" priority="23">
      <formula>$AQ28=2</formula>
    </cfRule>
  </conditionalFormatting>
  <conditionalFormatting sqref="AG30:AJ31">
    <cfRule type="expression" dxfId="248" priority="21">
      <formula>$AQ28=2</formula>
    </cfRule>
  </conditionalFormatting>
  <conditionalFormatting sqref="AG32:AJ32">
    <cfRule type="expression" dxfId="247" priority="19">
      <formula>$AQ29=2</formula>
    </cfRule>
  </conditionalFormatting>
  <conditionalFormatting sqref="AG33:AJ33">
    <cfRule type="expression" dxfId="246" priority="17">
      <formula>$AQ29=2</formula>
    </cfRule>
  </conditionalFormatting>
  <conditionalFormatting sqref="AG34:AJ34">
    <cfRule type="expression" dxfId="245" priority="15">
      <formula>$AQ29=2</formula>
    </cfRule>
  </conditionalFormatting>
  <dataValidations count="1">
    <dataValidation type="list" allowBlank="1" showInputMessage="1" showErrorMessage="1" sqref="Y11:AB34" xr:uid="{8886B2A5-703F-4393-A39A-ADB0175A425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EAB33E54-DCF8-442F-8E3D-EAD194E971A4}">
          <x14:formula1>
            <xm:f>'(参考)リスト'!$C$16:$C$47</xm:f>
          </x14:formula1>
          <xm:sqref>N11:O34</xm:sqref>
        </x14:dataValidation>
        <x14:dataValidation type="list" allowBlank="1" showInputMessage="1" showErrorMessage="1" xr:uid="{9BB06D39-F1B1-4A0B-AF99-4FD0C4C0C8E2}">
          <x14:formula1>
            <xm:f>'(参考)リスト'!$G$16:$G$19</xm:f>
          </x14:formula1>
          <xm:sqref>AM35:AO38</xm:sqref>
        </x14:dataValidation>
        <x14:dataValidation type="list" allowBlank="1" showInputMessage="1" showErrorMessage="1" xr:uid="{6522A323-E13E-400B-810A-E99BC6B15A70}">
          <x14:formula1>
            <xm:f>'(参考)リスト'!$B$16:$B$21</xm:f>
          </x14:formula1>
          <xm:sqref>L11:M34</xm:sqref>
        </x14:dataValidation>
        <x14:dataValidation type="list" allowBlank="1" showInputMessage="1" showErrorMessage="1" xr:uid="{F15F7FAF-7357-4315-BBD0-96BC32587079}">
          <x14:formula1>
            <xm:f>'(参考)リスト'!$E$16:$E$27</xm:f>
          </x14:formula1>
          <xm:sqref>R11:T34</xm:sqref>
        </x14:dataValidation>
        <x14:dataValidation type="list" allowBlank="1" showInputMessage="1" showErrorMessage="1" xr:uid="{D0B2A7D0-F656-4350-8BB2-F040A718B5B6}">
          <x14:formula1>
            <xm:f>'(参考)リスト'!$D$16:$D$18</xm:f>
          </x14:formula1>
          <xm:sqref>P11:Q34</xm:sqref>
        </x14:dataValidation>
        <x14:dataValidation type="list" allowBlank="1" showInputMessage="1" showErrorMessage="1" xr:uid="{76FBA0F0-A368-44C6-B1EA-10079B843477}">
          <x14:formula1>
            <xm:f>'(参考)リスト'!$F$16:$F$21</xm:f>
          </x14:formula1>
          <xm:sqref>U11:X34</xm:sqref>
        </x14:dataValidation>
      </x14:dataValidations>
    </ext>
  </extLst>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DB207-53E9-470A-8D14-5C76A86830B9}">
  <sheetPr codeName="Sheet110">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S032</v>
      </c>
      <c r="AW5" s="36">
        <f>R7</f>
        <v>9.1</v>
      </c>
      <c r="AX5" s="45" t="str">
        <f>AM35</f>
        <v>Ⅲ</v>
      </c>
      <c r="AY5" s="45">
        <f>Y37</f>
        <v>0</v>
      </c>
      <c r="AZ5" s="45">
        <f t="shared" ref="AZ5:BJ5" si="0">Z37</f>
        <v>0</v>
      </c>
      <c r="BA5" s="45">
        <f t="shared" si="0"/>
        <v>0</v>
      </c>
      <c r="BB5" s="45">
        <f>AB37</f>
        <v>0</v>
      </c>
      <c r="BC5" s="45">
        <f t="shared" si="0"/>
        <v>0</v>
      </c>
      <c r="BD5" s="45">
        <f>AD37</f>
        <v>1</v>
      </c>
      <c r="BE5" s="45">
        <f>AE37</f>
        <v>0</v>
      </c>
      <c r="BF5" s="45">
        <f t="shared" si="0"/>
        <v>0</v>
      </c>
      <c r="BG5" s="45">
        <f t="shared" si="0"/>
        <v>0</v>
      </c>
      <c r="BH5" s="45">
        <f t="shared" si="0"/>
        <v>0</v>
      </c>
      <c r="BI5" s="45">
        <f>AI37</f>
        <v>1</v>
      </c>
      <c r="BJ5" s="45">
        <f t="shared" si="0"/>
        <v>3</v>
      </c>
      <c r="BK5" s="234" t="str">
        <f>IF(Y37&gt;0,R7,"")</f>
        <v/>
      </c>
      <c r="BL5" s="234" t="str">
        <f>IF(Y37&gt;0,"",IF(Z37&gt;0,R7,""))</f>
        <v/>
      </c>
      <c r="BM5" s="234" t="str">
        <f>IF(Y37+Z37&gt;0,"",IF(AA37&gt;0,R7,""))</f>
        <v/>
      </c>
      <c r="BN5" s="234" t="str">
        <f>IF(Y37+Z37+AA37&gt;0,"",IF(AB37&gt;0,R7,""))</f>
        <v/>
      </c>
      <c r="BO5" s="45">
        <f>AC35</f>
        <v>0</v>
      </c>
      <c r="BP5" s="45">
        <f t="shared" ref="BP5:BQ5" si="1">AD35</f>
        <v>0.16000000000000003</v>
      </c>
      <c r="BQ5" s="45">
        <f t="shared" si="1"/>
        <v>0</v>
      </c>
      <c r="BR5" s="45">
        <f>AF35</f>
        <v>0</v>
      </c>
      <c r="BS5" s="45">
        <f>AG35</f>
        <v>0</v>
      </c>
      <c r="BT5" s="45">
        <f>AH35</f>
        <v>0</v>
      </c>
      <c r="BU5" s="45">
        <f>AI35</f>
        <v>3.95</v>
      </c>
      <c r="BV5" s="45">
        <f>AJ35</f>
        <v>9.4</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659</v>
      </c>
      <c r="O7" s="897"/>
      <c r="P7" s="864" t="s">
        <v>342</v>
      </c>
      <c r="Q7" s="866"/>
      <c r="R7" s="898">
        <v>9.1</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597</v>
      </c>
      <c r="O11" s="879"/>
      <c r="P11" s="877" t="s">
        <v>536</v>
      </c>
      <c r="Q11" s="879"/>
      <c r="R11" s="795" t="s">
        <v>442</v>
      </c>
      <c r="S11" s="795"/>
      <c r="T11" s="795"/>
      <c r="U11" s="877" t="s">
        <v>537</v>
      </c>
      <c r="V11" s="879"/>
      <c r="W11" s="877" t="s">
        <v>537</v>
      </c>
      <c r="X11" s="879"/>
      <c r="Y11" s="233"/>
      <c r="Z11" s="233"/>
      <c r="AA11" s="233"/>
      <c r="AB11" s="233"/>
      <c r="AC11" s="259"/>
      <c r="AD11" s="259">
        <v>0.16000000000000003</v>
      </c>
      <c r="AE11" s="259"/>
      <c r="AF11" s="259"/>
      <c r="AG11" s="232"/>
      <c r="AH11" s="232"/>
      <c r="AI11" s="232"/>
      <c r="AJ11" s="232"/>
      <c r="AK11" s="877"/>
      <c r="AL11" s="878"/>
      <c r="AM11" s="878"/>
      <c r="AN11" s="878"/>
      <c r="AO11" s="879"/>
      <c r="AP11" s="2"/>
      <c r="AQ11" s="47">
        <f>IF(P11="材質劣化",2,IF(P11="漏水",3,1))</f>
        <v>2</v>
      </c>
      <c r="AS11" s="35" t="str">
        <f>IF(Y11&lt;&gt;"",1,"")</f>
        <v/>
      </c>
    </row>
    <row r="12" spans="2:86" ht="12" customHeight="1" x14ac:dyDescent="0.15">
      <c r="B12" s="884"/>
      <c r="C12" s="889"/>
      <c r="D12" s="887"/>
      <c r="E12" s="887"/>
      <c r="F12" s="887"/>
      <c r="G12" s="887"/>
      <c r="H12" s="887"/>
      <c r="I12" s="887"/>
      <c r="J12" s="888"/>
      <c r="K12" s="231">
        <v>2</v>
      </c>
      <c r="L12" s="877" t="s">
        <v>522</v>
      </c>
      <c r="M12" s="879"/>
      <c r="N12" s="877" t="s">
        <v>626</v>
      </c>
      <c r="O12" s="879"/>
      <c r="P12" s="877" t="s">
        <v>470</v>
      </c>
      <c r="Q12" s="879"/>
      <c r="R12" s="795" t="s">
        <v>470</v>
      </c>
      <c r="S12" s="795"/>
      <c r="T12" s="795"/>
      <c r="U12" s="877" t="s">
        <v>587</v>
      </c>
      <c r="V12" s="879"/>
      <c r="W12" s="877" t="s">
        <v>589</v>
      </c>
      <c r="X12" s="879"/>
      <c r="Y12" s="233"/>
      <c r="Z12" s="233"/>
      <c r="AA12" s="233"/>
      <c r="AB12" s="233"/>
      <c r="AC12" s="232"/>
      <c r="AD12" s="232"/>
      <c r="AE12" s="232"/>
      <c r="AF12" s="232"/>
      <c r="AG12" s="259"/>
      <c r="AH12" s="259"/>
      <c r="AI12" s="259">
        <v>3.95</v>
      </c>
      <c r="AJ12" s="259"/>
      <c r="AK12" s="877" t="s">
        <v>670</v>
      </c>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v>3</v>
      </c>
      <c r="L13" s="877" t="s">
        <v>522</v>
      </c>
      <c r="M13" s="879"/>
      <c r="N13" s="877" t="s">
        <v>596</v>
      </c>
      <c r="O13" s="879"/>
      <c r="P13" s="877" t="s">
        <v>470</v>
      </c>
      <c r="Q13" s="879"/>
      <c r="R13" s="880" t="s">
        <v>470</v>
      </c>
      <c r="S13" s="881"/>
      <c r="T13" s="882"/>
      <c r="U13" s="877" t="s">
        <v>587</v>
      </c>
      <c r="V13" s="879"/>
      <c r="W13" s="877" t="s">
        <v>587</v>
      </c>
      <c r="X13" s="879"/>
      <c r="Y13" s="233"/>
      <c r="Z13" s="233"/>
      <c r="AA13" s="233"/>
      <c r="AB13" s="233"/>
      <c r="AC13" s="232"/>
      <c r="AD13" s="232"/>
      <c r="AE13" s="232"/>
      <c r="AF13" s="232"/>
      <c r="AG13" s="259"/>
      <c r="AH13" s="259"/>
      <c r="AI13" s="259"/>
      <c r="AJ13" s="259">
        <v>4.0999999999999996</v>
      </c>
      <c r="AK13" s="877" t="s">
        <v>669</v>
      </c>
      <c r="AL13" s="878"/>
      <c r="AM13" s="878"/>
      <c r="AN13" s="878"/>
      <c r="AO13" s="879"/>
      <c r="AP13" s="2"/>
      <c r="AQ13" s="47">
        <f t="shared" ref="AQ13:AQ27" si="2">IF(P13="材質劣化",2,IF(P13="漏水",3,1))</f>
        <v>3</v>
      </c>
    </row>
    <row r="14" spans="2:86" ht="12" customHeight="1" x14ac:dyDescent="0.15">
      <c r="B14" s="884"/>
      <c r="C14" s="889"/>
      <c r="D14" s="887"/>
      <c r="E14" s="887"/>
      <c r="F14" s="887"/>
      <c r="G14" s="887"/>
      <c r="H14" s="887"/>
      <c r="I14" s="887"/>
      <c r="J14" s="888"/>
      <c r="K14" s="231">
        <v>4</v>
      </c>
      <c r="L14" s="877" t="s">
        <v>522</v>
      </c>
      <c r="M14" s="879"/>
      <c r="N14" s="877" t="s">
        <v>626</v>
      </c>
      <c r="O14" s="879"/>
      <c r="P14" s="877" t="s">
        <v>470</v>
      </c>
      <c r="Q14" s="879"/>
      <c r="R14" s="880" t="s">
        <v>470</v>
      </c>
      <c r="S14" s="881"/>
      <c r="T14" s="882"/>
      <c r="U14" s="877" t="s">
        <v>587</v>
      </c>
      <c r="V14" s="879"/>
      <c r="W14" s="877" t="s">
        <v>587</v>
      </c>
      <c r="X14" s="879"/>
      <c r="Y14" s="233"/>
      <c r="Z14" s="233"/>
      <c r="AA14" s="233"/>
      <c r="AB14" s="233"/>
      <c r="AC14" s="232"/>
      <c r="AD14" s="232"/>
      <c r="AE14" s="232"/>
      <c r="AF14" s="232"/>
      <c r="AG14" s="259"/>
      <c r="AH14" s="259"/>
      <c r="AI14" s="259"/>
      <c r="AJ14" s="259">
        <v>2.95</v>
      </c>
      <c r="AK14" s="877" t="s">
        <v>669</v>
      </c>
      <c r="AL14" s="878"/>
      <c r="AM14" s="878"/>
      <c r="AN14" s="878"/>
      <c r="AO14" s="879"/>
      <c r="AP14" s="2"/>
      <c r="AQ14" s="47">
        <f t="shared" si="2"/>
        <v>3</v>
      </c>
    </row>
    <row r="15" spans="2:86" ht="12" customHeight="1" x14ac:dyDescent="0.15">
      <c r="B15" s="884"/>
      <c r="C15" s="889"/>
      <c r="D15" s="887"/>
      <c r="E15" s="887"/>
      <c r="F15" s="887"/>
      <c r="G15" s="887"/>
      <c r="H15" s="887"/>
      <c r="I15" s="887"/>
      <c r="J15" s="888"/>
      <c r="K15" s="231">
        <v>5</v>
      </c>
      <c r="L15" s="877" t="s">
        <v>522</v>
      </c>
      <c r="M15" s="879"/>
      <c r="N15" s="877" t="s">
        <v>596</v>
      </c>
      <c r="O15" s="879"/>
      <c r="P15" s="877" t="s">
        <v>470</v>
      </c>
      <c r="Q15" s="879"/>
      <c r="R15" s="880" t="s">
        <v>470</v>
      </c>
      <c r="S15" s="881"/>
      <c r="T15" s="882"/>
      <c r="U15" s="877" t="s">
        <v>526</v>
      </c>
      <c r="V15" s="879"/>
      <c r="W15" s="877" t="s">
        <v>587</v>
      </c>
      <c r="X15" s="879"/>
      <c r="Y15" s="233"/>
      <c r="Z15" s="233"/>
      <c r="AA15" s="233"/>
      <c r="AB15" s="233"/>
      <c r="AC15" s="232"/>
      <c r="AD15" s="232"/>
      <c r="AE15" s="232"/>
      <c r="AF15" s="232"/>
      <c r="AG15" s="259"/>
      <c r="AH15" s="259"/>
      <c r="AI15" s="259"/>
      <c r="AJ15" s="259">
        <v>2.35</v>
      </c>
      <c r="AK15" s="877"/>
      <c r="AL15" s="878"/>
      <c r="AM15" s="878"/>
      <c r="AN15" s="878"/>
      <c r="AO15" s="879"/>
      <c r="AP15" s="2"/>
      <c r="AQ15" s="47">
        <f t="shared" si="2"/>
        <v>3</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0.16000000000000003</v>
      </c>
      <c r="AE35" s="89">
        <f t="shared" si="7"/>
        <v>0</v>
      </c>
      <c r="AF35" s="89">
        <f t="shared" si="7"/>
        <v>0</v>
      </c>
      <c r="AG35" s="89">
        <f t="shared" si="7"/>
        <v>0</v>
      </c>
      <c r="AH35" s="89">
        <f t="shared" si="7"/>
        <v>0</v>
      </c>
      <c r="AI35" s="89">
        <f t="shared" si="7"/>
        <v>3.95</v>
      </c>
      <c r="AJ35" s="90">
        <f t="shared" si="7"/>
        <v>9.4</v>
      </c>
      <c r="AK35" s="863" t="s">
        <v>358</v>
      </c>
      <c r="AL35" s="863"/>
      <c r="AM35" s="867" t="s">
        <v>537</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1</v>
      </c>
      <c r="AE37" s="852">
        <f t="shared" si="8"/>
        <v>0</v>
      </c>
      <c r="AF37" s="852">
        <f t="shared" si="8"/>
        <v>0</v>
      </c>
      <c r="AG37" s="852">
        <f t="shared" si="8"/>
        <v>0</v>
      </c>
      <c r="AH37" s="852">
        <f t="shared" si="8"/>
        <v>0</v>
      </c>
      <c r="AI37" s="852">
        <f t="shared" si="8"/>
        <v>1</v>
      </c>
      <c r="AJ37" s="852">
        <f t="shared" si="8"/>
        <v>3</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244" priority="2">
      <formula>$AQ11=2</formula>
    </cfRule>
  </conditionalFormatting>
  <conditionalFormatting sqref="Y29:AB29">
    <cfRule type="expression" dxfId="243" priority="11">
      <formula>$AQ28=2</formula>
    </cfRule>
  </conditionalFormatting>
  <conditionalFormatting sqref="Y30:AB31">
    <cfRule type="expression" dxfId="242" priority="9">
      <formula>$AQ28=2</formula>
    </cfRule>
  </conditionalFormatting>
  <conditionalFormatting sqref="Y32:AB32">
    <cfRule type="expression" dxfId="241" priority="7">
      <formula>$AQ29=2</formula>
    </cfRule>
  </conditionalFormatting>
  <conditionalFormatting sqref="Y33:AB33">
    <cfRule type="expression" dxfId="240" priority="5">
      <formula>$AQ29=2</formula>
    </cfRule>
  </conditionalFormatting>
  <conditionalFormatting sqref="Y34:AB34">
    <cfRule type="expression" dxfId="239" priority="3">
      <formula>$AQ29=2</formula>
    </cfRule>
  </conditionalFormatting>
  <conditionalFormatting sqref="Y11:AF28">
    <cfRule type="expression" dxfId="238" priority="1">
      <formula>$AQ11=3</formula>
    </cfRule>
  </conditionalFormatting>
  <conditionalFormatting sqref="Y29:AF29">
    <cfRule type="expression" dxfId="237" priority="12">
      <formula>$AQ28=3</formula>
    </cfRule>
  </conditionalFormatting>
  <conditionalFormatting sqref="Y30:AF31">
    <cfRule type="expression" dxfId="236" priority="10">
      <formula>$AQ28=3</formula>
    </cfRule>
  </conditionalFormatting>
  <conditionalFormatting sqref="Y32:AF32">
    <cfRule type="expression" dxfId="235" priority="8">
      <formula>$AQ29=3</formula>
    </cfRule>
  </conditionalFormatting>
  <conditionalFormatting sqref="Y33:AF33">
    <cfRule type="expression" dxfId="234" priority="6">
      <formula>$AQ29=3</formula>
    </cfRule>
  </conditionalFormatting>
  <conditionalFormatting sqref="Y34:AF34">
    <cfRule type="expression" dxfId="233" priority="4">
      <formula>$AQ29=3</formula>
    </cfRule>
  </conditionalFormatting>
  <conditionalFormatting sqref="AC11:AJ28">
    <cfRule type="expression" dxfId="232" priority="13">
      <formula>$AQ11=1</formula>
    </cfRule>
  </conditionalFormatting>
  <conditionalFormatting sqref="AC29:AJ29">
    <cfRule type="expression" dxfId="231" priority="24">
      <formula>$AQ28=1</formula>
    </cfRule>
  </conditionalFormatting>
  <conditionalFormatting sqref="AC30:AJ31">
    <cfRule type="expression" dxfId="230" priority="22">
      <formula>$AQ28=1</formula>
    </cfRule>
  </conditionalFormatting>
  <conditionalFormatting sqref="AC32:AJ32">
    <cfRule type="expression" dxfId="229" priority="20">
      <formula>$AQ29=1</formula>
    </cfRule>
  </conditionalFormatting>
  <conditionalFormatting sqref="AC33:AJ33">
    <cfRule type="expression" dxfId="228" priority="18">
      <formula>$AQ29=1</formula>
    </cfRule>
  </conditionalFormatting>
  <conditionalFormatting sqref="AC34:AJ34">
    <cfRule type="expression" dxfId="227" priority="16">
      <formula>$AQ29=1</formula>
    </cfRule>
  </conditionalFormatting>
  <conditionalFormatting sqref="AG11:AJ28">
    <cfRule type="expression" dxfId="226" priority="14">
      <formula>$AQ11=2</formula>
    </cfRule>
  </conditionalFormatting>
  <conditionalFormatting sqref="AG29:AJ29">
    <cfRule type="expression" dxfId="225" priority="23">
      <formula>$AQ28=2</formula>
    </cfRule>
  </conditionalFormatting>
  <conditionalFormatting sqref="AG30:AJ31">
    <cfRule type="expression" dxfId="224" priority="21">
      <formula>$AQ28=2</formula>
    </cfRule>
  </conditionalFormatting>
  <conditionalFormatting sqref="AG32:AJ32">
    <cfRule type="expression" dxfId="223" priority="19">
      <formula>$AQ29=2</formula>
    </cfRule>
  </conditionalFormatting>
  <conditionalFormatting sqref="AG33:AJ33">
    <cfRule type="expression" dxfId="222" priority="17">
      <formula>$AQ29=2</formula>
    </cfRule>
  </conditionalFormatting>
  <conditionalFormatting sqref="AG34:AJ34">
    <cfRule type="expression" dxfId="221" priority="15">
      <formula>$AQ29=2</formula>
    </cfRule>
  </conditionalFormatting>
  <dataValidations count="1">
    <dataValidation type="list" allowBlank="1" showInputMessage="1" showErrorMessage="1" sqref="Y11:AB34" xr:uid="{935DCC1A-44AE-4CAB-A4B4-0718E9165D2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4D367441-07C3-47C9-ABE1-7915E1FCA37C}">
          <x14:formula1>
            <xm:f>'(参考)リスト'!$F$16:$F$21</xm:f>
          </x14:formula1>
          <xm:sqref>U11:X34</xm:sqref>
        </x14:dataValidation>
        <x14:dataValidation type="list" allowBlank="1" showInputMessage="1" showErrorMessage="1" xr:uid="{D1244340-E060-4C1F-A36F-17CAFFB4D898}">
          <x14:formula1>
            <xm:f>'(参考)リスト'!$D$16:$D$18</xm:f>
          </x14:formula1>
          <xm:sqref>P11:Q34</xm:sqref>
        </x14:dataValidation>
        <x14:dataValidation type="list" allowBlank="1" showInputMessage="1" showErrorMessage="1" xr:uid="{6B3CDEDC-E43A-404E-B919-65832B056360}">
          <x14:formula1>
            <xm:f>'(参考)リスト'!$E$16:$E$27</xm:f>
          </x14:formula1>
          <xm:sqref>R11:T34</xm:sqref>
        </x14:dataValidation>
        <x14:dataValidation type="list" allowBlank="1" showInputMessage="1" showErrorMessage="1" xr:uid="{11667CB5-82F0-4256-BEA9-3C55DD691A78}">
          <x14:formula1>
            <xm:f>'(参考)リスト'!$B$16:$B$21</xm:f>
          </x14:formula1>
          <xm:sqref>L11:M34</xm:sqref>
        </x14:dataValidation>
        <x14:dataValidation type="list" allowBlank="1" showInputMessage="1" showErrorMessage="1" xr:uid="{D9A2A6B1-94E7-4927-A81B-55B527C21FF2}">
          <x14:formula1>
            <xm:f>'(参考)リスト'!$G$16:$G$19</xm:f>
          </x14:formula1>
          <xm:sqref>AM35:AO38</xm:sqref>
        </x14:dataValidation>
        <x14:dataValidation type="list" allowBlank="1" showInputMessage="1" showErrorMessage="1" xr:uid="{1A643B2E-C943-40FD-B7DD-B921CBF14C28}">
          <x14:formula1>
            <xm:f>'(参考)リスト'!$C$16:$C$47</xm:f>
          </x14:formula1>
          <xm:sqref>N11:O34</xm:sqref>
        </x14:dataValidation>
      </x14:dataValidations>
    </ext>
  </extLst>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7745F-8690-4837-A4C7-63B69F6C1FE8}">
  <sheetPr codeName="Sheet111">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S033</v>
      </c>
      <c r="AW5" s="36">
        <f>R7</f>
        <v>9</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2</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5.8900000000000006</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660</v>
      </c>
      <c r="O7" s="897"/>
      <c r="P7" s="864" t="s">
        <v>342</v>
      </c>
      <c r="Q7" s="866"/>
      <c r="R7" s="898">
        <v>9</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597</v>
      </c>
      <c r="O11" s="879"/>
      <c r="P11" s="877" t="s">
        <v>470</v>
      </c>
      <c r="Q11" s="879"/>
      <c r="R11" s="795" t="s">
        <v>470</v>
      </c>
      <c r="S11" s="795"/>
      <c r="T11" s="795"/>
      <c r="U11" s="877" t="s">
        <v>587</v>
      </c>
      <c r="V11" s="879"/>
      <c r="W11" s="877" t="s">
        <v>587</v>
      </c>
      <c r="X11" s="879"/>
      <c r="Y11" s="233"/>
      <c r="Z11" s="233"/>
      <c r="AA11" s="233"/>
      <c r="AB11" s="233"/>
      <c r="AC11" s="232"/>
      <c r="AD11" s="232"/>
      <c r="AE11" s="232"/>
      <c r="AF11" s="232"/>
      <c r="AG11" s="259"/>
      <c r="AH11" s="259"/>
      <c r="AI11" s="259"/>
      <c r="AJ11" s="259">
        <v>3.29</v>
      </c>
      <c r="AK11" s="877" t="s">
        <v>669</v>
      </c>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522</v>
      </c>
      <c r="M12" s="879"/>
      <c r="N12" s="877" t="s">
        <v>596</v>
      </c>
      <c r="O12" s="879"/>
      <c r="P12" s="877" t="s">
        <v>470</v>
      </c>
      <c r="Q12" s="879"/>
      <c r="R12" s="795" t="s">
        <v>470</v>
      </c>
      <c r="S12" s="795"/>
      <c r="T12" s="795"/>
      <c r="U12" s="877" t="s">
        <v>526</v>
      </c>
      <c r="V12" s="879"/>
      <c r="W12" s="877" t="s">
        <v>587</v>
      </c>
      <c r="X12" s="879"/>
      <c r="Y12" s="233"/>
      <c r="Z12" s="233"/>
      <c r="AA12" s="233"/>
      <c r="AB12" s="233"/>
      <c r="AC12" s="232"/>
      <c r="AD12" s="232"/>
      <c r="AE12" s="232"/>
      <c r="AF12" s="232"/>
      <c r="AG12" s="259"/>
      <c r="AH12" s="259"/>
      <c r="AI12" s="259"/>
      <c r="AJ12" s="259">
        <v>2.6</v>
      </c>
      <c r="AK12" s="877"/>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c r="L13" s="877"/>
      <c r="M13" s="879"/>
      <c r="N13" s="877"/>
      <c r="O13" s="879"/>
      <c r="P13" s="877"/>
      <c r="Q13" s="879"/>
      <c r="R13" s="880"/>
      <c r="S13" s="881"/>
      <c r="T13" s="882"/>
      <c r="U13" s="877"/>
      <c r="V13" s="879"/>
      <c r="W13" s="877"/>
      <c r="X13" s="879"/>
      <c r="Y13" s="233"/>
      <c r="Z13" s="233"/>
      <c r="AA13" s="233"/>
      <c r="AB13" s="233"/>
      <c r="AC13" s="232"/>
      <c r="AD13" s="232"/>
      <c r="AE13" s="232"/>
      <c r="AF13" s="232"/>
      <c r="AG13" s="232"/>
      <c r="AH13" s="232"/>
      <c r="AI13" s="232"/>
      <c r="AJ13" s="232"/>
      <c r="AK13" s="877"/>
      <c r="AL13" s="878"/>
      <c r="AM13" s="878"/>
      <c r="AN13" s="878"/>
      <c r="AO13" s="879"/>
      <c r="AP13" s="2"/>
      <c r="AQ13" s="47">
        <f t="shared" ref="AQ13:AQ27" si="2">IF(P13="材質劣化",2,IF(P13="漏水",3,1))</f>
        <v>1</v>
      </c>
    </row>
    <row r="14" spans="2:86" ht="12" customHeight="1" x14ac:dyDescent="0.15">
      <c r="B14" s="884"/>
      <c r="C14" s="889"/>
      <c r="D14" s="887"/>
      <c r="E14" s="887"/>
      <c r="F14" s="887"/>
      <c r="G14" s="887"/>
      <c r="H14" s="887"/>
      <c r="I14" s="887"/>
      <c r="J14" s="888"/>
      <c r="K14" s="231"/>
      <c r="L14" s="877"/>
      <c r="M14" s="879"/>
      <c r="N14" s="877"/>
      <c r="O14" s="879"/>
      <c r="P14" s="877"/>
      <c r="Q14" s="879"/>
      <c r="R14" s="880"/>
      <c r="S14" s="881"/>
      <c r="T14" s="882"/>
      <c r="U14" s="877"/>
      <c r="V14" s="879"/>
      <c r="W14" s="877"/>
      <c r="X14" s="879"/>
      <c r="Y14" s="233"/>
      <c r="Z14" s="233"/>
      <c r="AA14" s="233"/>
      <c r="AB14" s="233"/>
      <c r="AC14" s="232"/>
      <c r="AD14" s="232"/>
      <c r="AE14" s="232"/>
      <c r="AF14" s="232"/>
      <c r="AG14" s="232"/>
      <c r="AH14" s="232"/>
      <c r="AI14" s="232"/>
      <c r="AJ14" s="232"/>
      <c r="AK14" s="877"/>
      <c r="AL14" s="878"/>
      <c r="AM14" s="878"/>
      <c r="AN14" s="878"/>
      <c r="AO14" s="879"/>
      <c r="AP14" s="2"/>
      <c r="AQ14" s="47">
        <f t="shared" si="2"/>
        <v>1</v>
      </c>
    </row>
    <row r="15" spans="2:86" ht="12" customHeight="1" x14ac:dyDescent="0.15">
      <c r="B15" s="884"/>
      <c r="C15" s="889"/>
      <c r="D15" s="887"/>
      <c r="E15" s="887"/>
      <c r="F15" s="887"/>
      <c r="G15" s="887"/>
      <c r="H15" s="887"/>
      <c r="I15" s="887"/>
      <c r="J15" s="888"/>
      <c r="K15" s="231"/>
      <c r="L15" s="877"/>
      <c r="M15" s="879"/>
      <c r="N15" s="877"/>
      <c r="O15" s="879"/>
      <c r="P15" s="877"/>
      <c r="Q15" s="879"/>
      <c r="R15" s="880"/>
      <c r="S15" s="881"/>
      <c r="T15" s="882"/>
      <c r="U15" s="877"/>
      <c r="V15" s="879"/>
      <c r="W15" s="877"/>
      <c r="X15" s="879"/>
      <c r="Y15" s="233"/>
      <c r="Z15" s="233"/>
      <c r="AA15" s="233"/>
      <c r="AB15" s="233"/>
      <c r="AC15" s="232"/>
      <c r="AD15" s="232"/>
      <c r="AE15" s="232"/>
      <c r="AF15" s="232"/>
      <c r="AG15" s="232"/>
      <c r="AH15" s="232"/>
      <c r="AI15" s="232"/>
      <c r="AJ15" s="232"/>
      <c r="AK15" s="877"/>
      <c r="AL15" s="878"/>
      <c r="AM15" s="878"/>
      <c r="AN15" s="878"/>
      <c r="AO15" s="879"/>
      <c r="AP15" s="2"/>
      <c r="AQ15" s="47">
        <f t="shared" si="2"/>
        <v>1</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v>
      </c>
      <c r="AG35" s="89">
        <f t="shared" si="7"/>
        <v>0</v>
      </c>
      <c r="AH35" s="89">
        <f t="shared" si="7"/>
        <v>0</v>
      </c>
      <c r="AI35" s="89">
        <f t="shared" si="7"/>
        <v>0</v>
      </c>
      <c r="AJ35" s="90">
        <f t="shared" si="7"/>
        <v>5.8900000000000006</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0</v>
      </c>
      <c r="AG37" s="852">
        <f t="shared" si="8"/>
        <v>0</v>
      </c>
      <c r="AH37" s="852">
        <f t="shared" si="8"/>
        <v>0</v>
      </c>
      <c r="AI37" s="852">
        <f t="shared" si="8"/>
        <v>0</v>
      </c>
      <c r="AJ37" s="852">
        <f t="shared" si="8"/>
        <v>2</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220" priority="2">
      <formula>$AQ11=2</formula>
    </cfRule>
  </conditionalFormatting>
  <conditionalFormatting sqref="Y29:AB29">
    <cfRule type="expression" dxfId="219" priority="11">
      <formula>$AQ28=2</formula>
    </cfRule>
  </conditionalFormatting>
  <conditionalFormatting sqref="Y30:AB31">
    <cfRule type="expression" dxfId="218" priority="9">
      <formula>$AQ28=2</formula>
    </cfRule>
  </conditionalFormatting>
  <conditionalFormatting sqref="Y32:AB32">
    <cfRule type="expression" dxfId="217" priority="7">
      <formula>$AQ29=2</formula>
    </cfRule>
  </conditionalFormatting>
  <conditionalFormatting sqref="Y33:AB33">
    <cfRule type="expression" dxfId="216" priority="5">
      <formula>$AQ29=2</formula>
    </cfRule>
  </conditionalFormatting>
  <conditionalFormatting sqref="Y34:AB34">
    <cfRule type="expression" dxfId="215" priority="3">
      <formula>$AQ29=2</formula>
    </cfRule>
  </conditionalFormatting>
  <conditionalFormatting sqref="Y11:AF28">
    <cfRule type="expression" dxfId="214" priority="1">
      <formula>$AQ11=3</formula>
    </cfRule>
  </conditionalFormatting>
  <conditionalFormatting sqref="Y29:AF29">
    <cfRule type="expression" dxfId="213" priority="12">
      <formula>$AQ28=3</formula>
    </cfRule>
  </conditionalFormatting>
  <conditionalFormatting sqref="Y30:AF31">
    <cfRule type="expression" dxfId="212" priority="10">
      <formula>$AQ28=3</formula>
    </cfRule>
  </conditionalFormatting>
  <conditionalFormatting sqref="Y32:AF32">
    <cfRule type="expression" dxfId="211" priority="8">
      <formula>$AQ29=3</formula>
    </cfRule>
  </conditionalFormatting>
  <conditionalFormatting sqref="Y33:AF33">
    <cfRule type="expression" dxfId="210" priority="6">
      <formula>$AQ29=3</formula>
    </cfRule>
  </conditionalFormatting>
  <conditionalFormatting sqref="Y34:AF34">
    <cfRule type="expression" dxfId="209" priority="4">
      <formula>$AQ29=3</formula>
    </cfRule>
  </conditionalFormatting>
  <conditionalFormatting sqref="AC11:AJ28">
    <cfRule type="expression" dxfId="208" priority="13">
      <formula>$AQ11=1</formula>
    </cfRule>
  </conditionalFormatting>
  <conditionalFormatting sqref="AC29:AJ29">
    <cfRule type="expression" dxfId="207" priority="24">
      <formula>$AQ28=1</formula>
    </cfRule>
  </conditionalFormatting>
  <conditionalFormatting sqref="AC30:AJ31">
    <cfRule type="expression" dxfId="206" priority="22">
      <formula>$AQ28=1</formula>
    </cfRule>
  </conditionalFormatting>
  <conditionalFormatting sqref="AC32:AJ32">
    <cfRule type="expression" dxfId="205" priority="20">
      <formula>$AQ29=1</formula>
    </cfRule>
  </conditionalFormatting>
  <conditionalFormatting sqref="AC33:AJ33">
    <cfRule type="expression" dxfId="204" priority="18">
      <formula>$AQ29=1</formula>
    </cfRule>
  </conditionalFormatting>
  <conditionalFormatting sqref="AC34:AJ34">
    <cfRule type="expression" dxfId="203" priority="16">
      <formula>$AQ29=1</formula>
    </cfRule>
  </conditionalFormatting>
  <conditionalFormatting sqref="AG11:AJ28">
    <cfRule type="expression" dxfId="202" priority="14">
      <formula>$AQ11=2</formula>
    </cfRule>
  </conditionalFormatting>
  <conditionalFormatting sqref="AG29:AJ29">
    <cfRule type="expression" dxfId="201" priority="23">
      <formula>$AQ28=2</formula>
    </cfRule>
  </conditionalFormatting>
  <conditionalFormatting sqref="AG30:AJ31">
    <cfRule type="expression" dxfId="200" priority="21">
      <formula>$AQ28=2</formula>
    </cfRule>
  </conditionalFormatting>
  <conditionalFormatting sqref="AG32:AJ32">
    <cfRule type="expression" dxfId="199" priority="19">
      <formula>$AQ29=2</formula>
    </cfRule>
  </conditionalFormatting>
  <conditionalFormatting sqref="AG33:AJ33">
    <cfRule type="expression" dxfId="198" priority="17">
      <formula>$AQ29=2</formula>
    </cfRule>
  </conditionalFormatting>
  <conditionalFormatting sqref="AG34:AJ34">
    <cfRule type="expression" dxfId="197" priority="15">
      <formula>$AQ29=2</formula>
    </cfRule>
  </conditionalFormatting>
  <dataValidations count="1">
    <dataValidation type="list" allowBlank="1" showInputMessage="1" showErrorMessage="1" sqref="Y11:AB34" xr:uid="{EB8C57E5-1988-40A1-BCAC-9E958EAE415A}">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675EA2C0-E386-4656-A501-DA5997E6FCA9}">
          <x14:formula1>
            <xm:f>'(参考)リスト'!$C$16:$C$47</xm:f>
          </x14:formula1>
          <xm:sqref>N11:O34</xm:sqref>
        </x14:dataValidation>
        <x14:dataValidation type="list" allowBlank="1" showInputMessage="1" showErrorMessage="1" xr:uid="{DE80EF8F-62C1-4F50-9F31-3FB88FDB43B6}">
          <x14:formula1>
            <xm:f>'(参考)リスト'!$G$16:$G$19</xm:f>
          </x14:formula1>
          <xm:sqref>AM35:AO38</xm:sqref>
        </x14:dataValidation>
        <x14:dataValidation type="list" allowBlank="1" showInputMessage="1" showErrorMessage="1" xr:uid="{C004332D-3746-41B2-A19F-E94DB51001B1}">
          <x14:formula1>
            <xm:f>'(参考)リスト'!$B$16:$B$21</xm:f>
          </x14:formula1>
          <xm:sqref>L11:M34</xm:sqref>
        </x14:dataValidation>
        <x14:dataValidation type="list" allowBlank="1" showInputMessage="1" showErrorMessage="1" xr:uid="{E7D10749-49D1-44DD-9D07-9A8DFC18963E}">
          <x14:formula1>
            <xm:f>'(参考)リスト'!$E$16:$E$27</xm:f>
          </x14:formula1>
          <xm:sqref>R11:T34</xm:sqref>
        </x14:dataValidation>
        <x14:dataValidation type="list" allowBlank="1" showInputMessage="1" showErrorMessage="1" xr:uid="{37ED6EB2-66E2-474C-A35E-5468B2C85EB8}">
          <x14:formula1>
            <xm:f>'(参考)リスト'!$D$16:$D$18</xm:f>
          </x14:formula1>
          <xm:sqref>P11:Q34</xm:sqref>
        </x14:dataValidation>
        <x14:dataValidation type="list" allowBlank="1" showInputMessage="1" showErrorMessage="1" xr:uid="{869782DC-E30F-4ADD-8839-3CDBD3A0BCE0}">
          <x14:formula1>
            <xm:f>'(参考)リスト'!$F$16:$F$21</xm:f>
          </x14:formula1>
          <xm:sqref>U11:X34</xm:sqref>
        </x14:dataValidation>
      </x14:dataValidations>
    </ext>
  </extLst>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09AA0-37DF-4ECD-8E33-EE79E2E09BAF}">
  <sheetPr codeName="Sheet112">
    <pageSetUpPr fitToPage="1"/>
  </sheetPr>
  <dimension ref="B1:CH53"/>
  <sheetViews>
    <sheetView showGridLines="0" showZeros="0" view="pageBreakPreview" zoomScaleNormal="85" zoomScaleSheetLayoutView="100" workbookViewId="0">
      <selection activeCell="F1" sqref="F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S034</v>
      </c>
      <c r="AW5" s="36">
        <f>R7</f>
        <v>7.6</v>
      </c>
      <c r="AX5" s="45" t="str">
        <f>AM35</f>
        <v>Ⅰ</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0</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0</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661</v>
      </c>
      <c r="O7" s="897"/>
      <c r="P7" s="864" t="s">
        <v>342</v>
      </c>
      <c r="Q7" s="866"/>
      <c r="R7" s="898">
        <v>7.6</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596</v>
      </c>
      <c r="O11" s="879"/>
      <c r="P11" s="877" t="s">
        <v>536</v>
      </c>
      <c r="Q11" s="879"/>
      <c r="R11" s="795" t="s">
        <v>442</v>
      </c>
      <c r="S11" s="795"/>
      <c r="T11" s="795"/>
      <c r="U11" s="877" t="s">
        <v>537</v>
      </c>
      <c r="V11" s="879"/>
      <c r="W11" s="877" t="s">
        <v>524</v>
      </c>
      <c r="X11" s="879"/>
      <c r="Y11" s="233"/>
      <c r="Z11" s="233"/>
      <c r="AA11" s="233"/>
      <c r="AB11" s="233"/>
      <c r="AC11" s="232"/>
      <c r="AD11" s="232"/>
      <c r="AE11" s="232"/>
      <c r="AF11" s="232"/>
      <c r="AG11" s="232"/>
      <c r="AH11" s="232"/>
      <c r="AI11" s="232"/>
      <c r="AJ11" s="232"/>
      <c r="AK11" s="877" t="s">
        <v>525</v>
      </c>
      <c r="AL11" s="878"/>
      <c r="AM11" s="878"/>
      <c r="AN11" s="878"/>
      <c r="AO11" s="879"/>
      <c r="AP11" s="2"/>
      <c r="AQ11" s="47">
        <f>IF(P11="材質劣化",2,IF(P11="漏水",3,1))</f>
        <v>2</v>
      </c>
      <c r="AS11" s="35" t="str">
        <f>IF(Y11&lt;&gt;"",1,"")</f>
        <v/>
      </c>
    </row>
    <row r="12" spans="2:86" ht="12" customHeight="1" x14ac:dyDescent="0.15">
      <c r="B12" s="884"/>
      <c r="C12" s="889"/>
      <c r="D12" s="887"/>
      <c r="E12" s="887"/>
      <c r="F12" s="887"/>
      <c r="G12" s="887"/>
      <c r="H12" s="887"/>
      <c r="I12" s="887"/>
      <c r="J12" s="888"/>
      <c r="K12" s="231"/>
      <c r="L12" s="877"/>
      <c r="M12" s="879"/>
      <c r="N12" s="877"/>
      <c r="O12" s="879"/>
      <c r="P12" s="877"/>
      <c r="Q12" s="879"/>
      <c r="R12" s="795"/>
      <c r="S12" s="795"/>
      <c r="T12" s="795"/>
      <c r="U12" s="877"/>
      <c r="V12" s="879"/>
      <c r="W12" s="877"/>
      <c r="X12" s="879"/>
      <c r="Y12" s="233"/>
      <c r="Z12" s="233"/>
      <c r="AA12" s="233"/>
      <c r="AB12" s="233"/>
      <c r="AC12" s="232"/>
      <c r="AD12" s="232"/>
      <c r="AE12" s="232"/>
      <c r="AF12" s="232"/>
      <c r="AG12" s="232"/>
      <c r="AH12" s="232"/>
      <c r="AI12" s="232"/>
      <c r="AJ12" s="232"/>
      <c r="AK12" s="877"/>
      <c r="AL12" s="878"/>
      <c r="AM12" s="878"/>
      <c r="AN12" s="878"/>
      <c r="AO12" s="879"/>
      <c r="AP12" s="2"/>
      <c r="AQ12" s="47">
        <f>IF(P12="材質劣化",2,IF(P12="漏水",3,1))</f>
        <v>1</v>
      </c>
    </row>
    <row r="13" spans="2:86" ht="12" customHeight="1" x14ac:dyDescent="0.15">
      <c r="B13" s="884"/>
      <c r="C13" s="889"/>
      <c r="D13" s="887"/>
      <c r="E13" s="887"/>
      <c r="F13" s="887"/>
      <c r="G13" s="887"/>
      <c r="H13" s="887"/>
      <c r="I13" s="887"/>
      <c r="J13" s="888"/>
      <c r="K13" s="231"/>
      <c r="L13" s="877"/>
      <c r="M13" s="879"/>
      <c r="N13" s="877"/>
      <c r="O13" s="879"/>
      <c r="P13" s="877"/>
      <c r="Q13" s="879"/>
      <c r="R13" s="880"/>
      <c r="S13" s="881"/>
      <c r="T13" s="882"/>
      <c r="U13" s="877"/>
      <c r="V13" s="879"/>
      <c r="W13" s="877"/>
      <c r="X13" s="879"/>
      <c r="Y13" s="233"/>
      <c r="Z13" s="233"/>
      <c r="AA13" s="233"/>
      <c r="AB13" s="233"/>
      <c r="AC13" s="232"/>
      <c r="AD13" s="232"/>
      <c r="AE13" s="232"/>
      <c r="AF13" s="232"/>
      <c r="AG13" s="232"/>
      <c r="AH13" s="232"/>
      <c r="AI13" s="232"/>
      <c r="AJ13" s="232"/>
      <c r="AK13" s="877"/>
      <c r="AL13" s="878"/>
      <c r="AM13" s="878"/>
      <c r="AN13" s="878"/>
      <c r="AO13" s="879"/>
      <c r="AP13" s="2"/>
      <c r="AQ13" s="47">
        <f t="shared" ref="AQ13:AQ27" si="2">IF(P13="材質劣化",2,IF(P13="漏水",3,1))</f>
        <v>1</v>
      </c>
    </row>
    <row r="14" spans="2:86" ht="12" customHeight="1" x14ac:dyDescent="0.15">
      <c r="B14" s="884"/>
      <c r="C14" s="889"/>
      <c r="D14" s="887"/>
      <c r="E14" s="887"/>
      <c r="F14" s="887"/>
      <c r="G14" s="887"/>
      <c r="H14" s="887"/>
      <c r="I14" s="887"/>
      <c r="J14" s="888"/>
      <c r="K14" s="231"/>
      <c r="L14" s="877"/>
      <c r="M14" s="879"/>
      <c r="N14" s="877"/>
      <c r="O14" s="879"/>
      <c r="P14" s="877"/>
      <c r="Q14" s="879"/>
      <c r="R14" s="880"/>
      <c r="S14" s="881"/>
      <c r="T14" s="882"/>
      <c r="U14" s="877"/>
      <c r="V14" s="879"/>
      <c r="W14" s="877"/>
      <c r="X14" s="879"/>
      <c r="Y14" s="233"/>
      <c r="Z14" s="233"/>
      <c r="AA14" s="233"/>
      <c r="AB14" s="233"/>
      <c r="AC14" s="232"/>
      <c r="AD14" s="232"/>
      <c r="AE14" s="232"/>
      <c r="AF14" s="232"/>
      <c r="AG14" s="232"/>
      <c r="AH14" s="232"/>
      <c r="AI14" s="232"/>
      <c r="AJ14" s="232"/>
      <c r="AK14" s="877"/>
      <c r="AL14" s="878"/>
      <c r="AM14" s="878"/>
      <c r="AN14" s="878"/>
      <c r="AO14" s="879"/>
      <c r="AP14" s="2"/>
      <c r="AQ14" s="47">
        <f t="shared" si="2"/>
        <v>1</v>
      </c>
    </row>
    <row r="15" spans="2:86" ht="12" customHeight="1" x14ac:dyDescent="0.15">
      <c r="B15" s="884"/>
      <c r="C15" s="889"/>
      <c r="D15" s="887"/>
      <c r="E15" s="887"/>
      <c r="F15" s="887"/>
      <c r="G15" s="887"/>
      <c r="H15" s="887"/>
      <c r="I15" s="887"/>
      <c r="J15" s="888"/>
      <c r="K15" s="231"/>
      <c r="L15" s="877"/>
      <c r="M15" s="879"/>
      <c r="N15" s="877"/>
      <c r="O15" s="879"/>
      <c r="P15" s="877"/>
      <c r="Q15" s="879"/>
      <c r="R15" s="880"/>
      <c r="S15" s="881"/>
      <c r="T15" s="882"/>
      <c r="U15" s="877"/>
      <c r="V15" s="879"/>
      <c r="W15" s="877"/>
      <c r="X15" s="879"/>
      <c r="Y15" s="233"/>
      <c r="Z15" s="233"/>
      <c r="AA15" s="233"/>
      <c r="AB15" s="233"/>
      <c r="AC15" s="232"/>
      <c r="AD15" s="232"/>
      <c r="AE15" s="232"/>
      <c r="AF15" s="232"/>
      <c r="AG15" s="232"/>
      <c r="AH15" s="232"/>
      <c r="AI15" s="232"/>
      <c r="AJ15" s="232"/>
      <c r="AK15" s="877"/>
      <c r="AL15" s="878"/>
      <c r="AM15" s="878"/>
      <c r="AN15" s="878"/>
      <c r="AO15" s="879"/>
      <c r="AP15" s="2"/>
      <c r="AQ15" s="47">
        <f t="shared" si="2"/>
        <v>1</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v>
      </c>
      <c r="AG35" s="89">
        <f t="shared" si="7"/>
        <v>0</v>
      </c>
      <c r="AH35" s="89">
        <f t="shared" si="7"/>
        <v>0</v>
      </c>
      <c r="AI35" s="89">
        <f t="shared" si="7"/>
        <v>0</v>
      </c>
      <c r="AJ35" s="90">
        <f t="shared" si="7"/>
        <v>0</v>
      </c>
      <c r="AK35" s="863" t="s">
        <v>358</v>
      </c>
      <c r="AL35" s="863"/>
      <c r="AM35" s="867" t="s">
        <v>524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0</v>
      </c>
      <c r="AG37" s="852">
        <f t="shared" si="8"/>
        <v>0</v>
      </c>
      <c r="AH37" s="852">
        <f t="shared" si="8"/>
        <v>0</v>
      </c>
      <c r="AI37" s="852">
        <f t="shared" si="8"/>
        <v>0</v>
      </c>
      <c r="AJ37" s="852">
        <f t="shared" si="8"/>
        <v>0</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96" priority="2">
      <formula>$AQ11=2</formula>
    </cfRule>
  </conditionalFormatting>
  <conditionalFormatting sqref="Y29:AB29">
    <cfRule type="expression" dxfId="195" priority="11">
      <formula>$AQ28=2</formula>
    </cfRule>
  </conditionalFormatting>
  <conditionalFormatting sqref="Y30:AB31">
    <cfRule type="expression" dxfId="194" priority="9">
      <formula>$AQ28=2</formula>
    </cfRule>
  </conditionalFormatting>
  <conditionalFormatting sqref="Y32:AB32">
    <cfRule type="expression" dxfId="193" priority="7">
      <formula>$AQ29=2</formula>
    </cfRule>
  </conditionalFormatting>
  <conditionalFormatting sqref="Y33:AB33">
    <cfRule type="expression" dxfId="192" priority="5">
      <formula>$AQ29=2</formula>
    </cfRule>
  </conditionalFormatting>
  <conditionalFormatting sqref="Y34:AB34">
    <cfRule type="expression" dxfId="191" priority="3">
      <formula>$AQ29=2</formula>
    </cfRule>
  </conditionalFormatting>
  <conditionalFormatting sqref="Y11:AF28">
    <cfRule type="expression" dxfId="190" priority="1">
      <formula>$AQ11=3</formula>
    </cfRule>
  </conditionalFormatting>
  <conditionalFormatting sqref="Y29:AF29">
    <cfRule type="expression" dxfId="189" priority="12">
      <formula>$AQ28=3</formula>
    </cfRule>
  </conditionalFormatting>
  <conditionalFormatting sqref="Y30:AF31">
    <cfRule type="expression" dxfId="188" priority="10">
      <formula>$AQ28=3</formula>
    </cfRule>
  </conditionalFormatting>
  <conditionalFormatting sqref="Y32:AF32">
    <cfRule type="expression" dxfId="187" priority="8">
      <formula>$AQ29=3</formula>
    </cfRule>
  </conditionalFormatting>
  <conditionalFormatting sqref="Y33:AF33">
    <cfRule type="expression" dxfId="186" priority="6">
      <formula>$AQ29=3</formula>
    </cfRule>
  </conditionalFormatting>
  <conditionalFormatting sqref="Y34:AF34">
    <cfRule type="expression" dxfId="185" priority="4">
      <formula>$AQ29=3</formula>
    </cfRule>
  </conditionalFormatting>
  <conditionalFormatting sqref="AC11:AJ28">
    <cfRule type="expression" dxfId="184" priority="13">
      <formula>$AQ11=1</formula>
    </cfRule>
  </conditionalFormatting>
  <conditionalFormatting sqref="AC29:AJ29">
    <cfRule type="expression" dxfId="183" priority="24">
      <formula>$AQ28=1</formula>
    </cfRule>
  </conditionalFormatting>
  <conditionalFormatting sqref="AC30:AJ31">
    <cfRule type="expression" dxfId="182" priority="22">
      <formula>$AQ28=1</formula>
    </cfRule>
  </conditionalFormatting>
  <conditionalFormatting sqref="AC32:AJ32">
    <cfRule type="expression" dxfId="181" priority="20">
      <formula>$AQ29=1</formula>
    </cfRule>
  </conditionalFormatting>
  <conditionalFormatting sqref="AC33:AJ33">
    <cfRule type="expression" dxfId="180" priority="18">
      <formula>$AQ29=1</formula>
    </cfRule>
  </conditionalFormatting>
  <conditionalFormatting sqref="AC34:AJ34">
    <cfRule type="expression" dxfId="179" priority="16">
      <formula>$AQ29=1</formula>
    </cfRule>
  </conditionalFormatting>
  <conditionalFormatting sqref="AG11:AJ28">
    <cfRule type="expression" dxfId="178" priority="14">
      <formula>$AQ11=2</formula>
    </cfRule>
  </conditionalFormatting>
  <conditionalFormatting sqref="AG29:AJ29">
    <cfRule type="expression" dxfId="177" priority="23">
      <formula>$AQ28=2</formula>
    </cfRule>
  </conditionalFormatting>
  <conditionalFormatting sqref="AG30:AJ31">
    <cfRule type="expression" dxfId="176" priority="21">
      <formula>$AQ28=2</formula>
    </cfRule>
  </conditionalFormatting>
  <conditionalFormatting sqref="AG32:AJ32">
    <cfRule type="expression" dxfId="175" priority="19">
      <formula>$AQ29=2</formula>
    </cfRule>
  </conditionalFormatting>
  <conditionalFormatting sqref="AG33:AJ33">
    <cfRule type="expression" dxfId="174" priority="17">
      <formula>$AQ29=2</formula>
    </cfRule>
  </conditionalFormatting>
  <conditionalFormatting sqref="AG34:AJ34">
    <cfRule type="expression" dxfId="173" priority="15">
      <formula>$AQ29=2</formula>
    </cfRule>
  </conditionalFormatting>
  <dataValidations count="1">
    <dataValidation type="list" allowBlank="1" showInputMessage="1" showErrorMessage="1" sqref="Y11:AB34" xr:uid="{BBE92C20-A6BF-440E-8435-2A726395450C}">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870ECE26-2276-4E28-B40B-CAA6E24380FE}">
          <x14:formula1>
            <xm:f>'(参考)リスト'!$F$16:$F$21</xm:f>
          </x14:formula1>
          <xm:sqref>U11:X34</xm:sqref>
        </x14:dataValidation>
        <x14:dataValidation type="list" allowBlank="1" showInputMessage="1" showErrorMessage="1" xr:uid="{EE368526-89D4-4927-B5F2-5742DC38DD92}">
          <x14:formula1>
            <xm:f>'(参考)リスト'!$D$16:$D$18</xm:f>
          </x14:formula1>
          <xm:sqref>P11:Q34</xm:sqref>
        </x14:dataValidation>
        <x14:dataValidation type="list" allowBlank="1" showInputMessage="1" showErrorMessage="1" xr:uid="{2F68C7CC-3A8C-4F9D-B607-B24AEE2E0D46}">
          <x14:formula1>
            <xm:f>'(参考)リスト'!$E$16:$E$27</xm:f>
          </x14:formula1>
          <xm:sqref>R11:T34</xm:sqref>
        </x14:dataValidation>
        <x14:dataValidation type="list" allowBlank="1" showInputMessage="1" showErrorMessage="1" xr:uid="{89C205A5-1A35-4E39-AEFD-73263CA6ADDB}">
          <x14:formula1>
            <xm:f>'(参考)リスト'!$B$16:$B$21</xm:f>
          </x14:formula1>
          <xm:sqref>L11:M34</xm:sqref>
        </x14:dataValidation>
        <x14:dataValidation type="list" allowBlank="1" showInputMessage="1" showErrorMessage="1" xr:uid="{9272F27B-F25C-419A-8349-D19487DFC063}">
          <x14:formula1>
            <xm:f>'(参考)リスト'!$G$16:$G$19</xm:f>
          </x14:formula1>
          <xm:sqref>AM35:AO38</xm:sqref>
        </x14:dataValidation>
        <x14:dataValidation type="list" allowBlank="1" showInputMessage="1" showErrorMessage="1" xr:uid="{CEA82DB7-B498-4A71-880C-E612DA6D9104}">
          <x14:formula1>
            <xm:f>'(参考)リスト'!$C$16:$C$47</xm:f>
          </x14:formula1>
          <xm:sqref>N11:O34</xm:sqref>
        </x14:dataValidation>
      </x14:dataValidations>
    </ext>
  </extLst>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A30A0-53B7-46C3-9CBA-222C2D3777E8}">
  <sheetPr codeName="Sheet113">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S035</v>
      </c>
      <c r="AW5" s="36">
        <f>R7</f>
        <v>9</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1</v>
      </c>
      <c r="BJ5" s="45">
        <f t="shared" si="0"/>
        <v>2</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0.3</v>
      </c>
      <c r="BS5" s="45">
        <f>AG35</f>
        <v>0</v>
      </c>
      <c r="BT5" s="45">
        <f>AH35</f>
        <v>0</v>
      </c>
      <c r="BU5" s="45">
        <f>AI35</f>
        <v>4.335</v>
      </c>
      <c r="BV5" s="45">
        <f>AJ35</f>
        <v>4.8499999999999996</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662</v>
      </c>
      <c r="O7" s="897"/>
      <c r="P7" s="864" t="s">
        <v>342</v>
      </c>
      <c r="Q7" s="866"/>
      <c r="R7" s="898">
        <v>9</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597</v>
      </c>
      <c r="O11" s="879"/>
      <c r="P11" s="877" t="s">
        <v>536</v>
      </c>
      <c r="Q11" s="879"/>
      <c r="R11" s="795" t="s">
        <v>442</v>
      </c>
      <c r="S11" s="795"/>
      <c r="T11" s="795"/>
      <c r="U11" s="877" t="s">
        <v>526</v>
      </c>
      <c r="V11" s="879"/>
      <c r="W11" s="877" t="s">
        <v>589</v>
      </c>
      <c r="X11" s="879"/>
      <c r="Y11" s="233"/>
      <c r="Z11" s="233"/>
      <c r="AA11" s="233"/>
      <c r="AB11" s="233"/>
      <c r="AC11" s="259"/>
      <c r="AD11" s="259"/>
      <c r="AE11" s="259"/>
      <c r="AF11" s="259"/>
      <c r="AG11" s="232"/>
      <c r="AH11" s="232"/>
      <c r="AI11" s="232"/>
      <c r="AJ11" s="232"/>
      <c r="AK11" s="877" t="s">
        <v>685</v>
      </c>
      <c r="AL11" s="878"/>
      <c r="AM11" s="878"/>
      <c r="AN11" s="878"/>
      <c r="AO11" s="879"/>
      <c r="AP11" s="2"/>
      <c r="AQ11" s="47">
        <f>IF(P11="材質劣化",2,IF(P11="漏水",3,1))</f>
        <v>2</v>
      </c>
      <c r="AS11" s="35" t="str">
        <f>IF(Y11&lt;&gt;"",1,"")</f>
        <v/>
      </c>
    </row>
    <row r="12" spans="2:86" ht="12" customHeight="1" x14ac:dyDescent="0.15">
      <c r="B12" s="884"/>
      <c r="C12" s="889"/>
      <c r="D12" s="887"/>
      <c r="E12" s="887"/>
      <c r="F12" s="887"/>
      <c r="G12" s="887"/>
      <c r="H12" s="887"/>
      <c r="I12" s="887"/>
      <c r="J12" s="888"/>
      <c r="K12" s="231">
        <v>2</v>
      </c>
      <c r="L12" s="877" t="s">
        <v>522</v>
      </c>
      <c r="M12" s="879"/>
      <c r="N12" s="877" t="s">
        <v>597</v>
      </c>
      <c r="O12" s="879"/>
      <c r="P12" s="877" t="s">
        <v>536</v>
      </c>
      <c r="Q12" s="879"/>
      <c r="R12" s="795" t="s">
        <v>442</v>
      </c>
      <c r="S12" s="795"/>
      <c r="T12" s="795"/>
      <c r="U12" s="877" t="s">
        <v>526</v>
      </c>
      <c r="V12" s="879"/>
      <c r="W12" s="877" t="s">
        <v>589</v>
      </c>
      <c r="X12" s="879"/>
      <c r="Y12" s="233"/>
      <c r="Z12" s="233"/>
      <c r="AA12" s="233"/>
      <c r="AB12" s="233"/>
      <c r="AC12" s="259"/>
      <c r="AD12" s="259"/>
      <c r="AE12" s="259"/>
      <c r="AF12" s="259"/>
      <c r="AG12" s="232"/>
      <c r="AH12" s="232"/>
      <c r="AI12" s="232"/>
      <c r="AJ12" s="232"/>
      <c r="AK12" s="877" t="s">
        <v>685</v>
      </c>
      <c r="AL12" s="878"/>
      <c r="AM12" s="878"/>
      <c r="AN12" s="878"/>
      <c r="AO12" s="879"/>
      <c r="AP12" s="2"/>
      <c r="AQ12" s="47">
        <f>IF(P12="材質劣化",2,IF(P12="漏水",3,1))</f>
        <v>2</v>
      </c>
    </row>
    <row r="13" spans="2:86" ht="12" customHeight="1" x14ac:dyDescent="0.15">
      <c r="B13" s="884"/>
      <c r="C13" s="889"/>
      <c r="D13" s="887"/>
      <c r="E13" s="887"/>
      <c r="F13" s="887"/>
      <c r="G13" s="887"/>
      <c r="H13" s="887"/>
      <c r="I13" s="887"/>
      <c r="J13" s="888"/>
      <c r="K13" s="231">
        <v>3</v>
      </c>
      <c r="L13" s="877" t="s">
        <v>522</v>
      </c>
      <c r="M13" s="879"/>
      <c r="N13" s="877" t="s">
        <v>597</v>
      </c>
      <c r="O13" s="879"/>
      <c r="P13" s="877" t="s">
        <v>470</v>
      </c>
      <c r="Q13" s="879"/>
      <c r="R13" s="880" t="s">
        <v>470</v>
      </c>
      <c r="S13" s="881"/>
      <c r="T13" s="882"/>
      <c r="U13" s="877" t="s">
        <v>587</v>
      </c>
      <c r="V13" s="879"/>
      <c r="W13" s="877" t="s">
        <v>587</v>
      </c>
      <c r="X13" s="879"/>
      <c r="Y13" s="233"/>
      <c r="Z13" s="233"/>
      <c r="AA13" s="233"/>
      <c r="AB13" s="233"/>
      <c r="AC13" s="232"/>
      <c r="AD13" s="232"/>
      <c r="AE13" s="232"/>
      <c r="AF13" s="232"/>
      <c r="AG13" s="259"/>
      <c r="AH13" s="259"/>
      <c r="AI13" s="259"/>
      <c r="AJ13" s="259">
        <v>3</v>
      </c>
      <c r="AK13" s="877" t="s">
        <v>669</v>
      </c>
      <c r="AL13" s="878"/>
      <c r="AM13" s="878"/>
      <c r="AN13" s="878"/>
      <c r="AO13" s="879"/>
      <c r="AP13" s="2"/>
      <c r="AQ13" s="47">
        <f t="shared" ref="AQ13:AQ27" si="2">IF(P13="材質劣化",2,IF(P13="漏水",3,1))</f>
        <v>3</v>
      </c>
    </row>
    <row r="14" spans="2:86" ht="12" customHeight="1" x14ac:dyDescent="0.15">
      <c r="B14" s="884"/>
      <c r="C14" s="889"/>
      <c r="D14" s="887"/>
      <c r="E14" s="887"/>
      <c r="F14" s="887"/>
      <c r="G14" s="887"/>
      <c r="H14" s="887"/>
      <c r="I14" s="887"/>
      <c r="J14" s="888"/>
      <c r="K14" s="231">
        <v>4</v>
      </c>
      <c r="L14" s="877" t="s">
        <v>522</v>
      </c>
      <c r="M14" s="879"/>
      <c r="N14" s="877" t="s">
        <v>597</v>
      </c>
      <c r="O14" s="879"/>
      <c r="P14" s="877" t="s">
        <v>536</v>
      </c>
      <c r="Q14" s="879"/>
      <c r="R14" s="880" t="s">
        <v>442</v>
      </c>
      <c r="S14" s="881"/>
      <c r="T14" s="882"/>
      <c r="U14" s="877" t="s">
        <v>537</v>
      </c>
      <c r="V14" s="879"/>
      <c r="W14" s="877" t="s">
        <v>524</v>
      </c>
      <c r="X14" s="879"/>
      <c r="Y14" s="233"/>
      <c r="Z14" s="233"/>
      <c r="AA14" s="233"/>
      <c r="AB14" s="233"/>
      <c r="AC14" s="232"/>
      <c r="AD14" s="232"/>
      <c r="AE14" s="232"/>
      <c r="AF14" s="232"/>
      <c r="AG14" s="232"/>
      <c r="AH14" s="232"/>
      <c r="AI14" s="232"/>
      <c r="AJ14" s="232"/>
      <c r="AK14" s="877" t="s">
        <v>525</v>
      </c>
      <c r="AL14" s="878"/>
      <c r="AM14" s="878"/>
      <c r="AN14" s="878"/>
      <c r="AO14" s="879"/>
      <c r="AP14" s="2"/>
      <c r="AQ14" s="47">
        <f t="shared" si="2"/>
        <v>2</v>
      </c>
    </row>
    <row r="15" spans="2:86" ht="12" customHeight="1" x14ac:dyDescent="0.15">
      <c r="B15" s="884"/>
      <c r="C15" s="889"/>
      <c r="D15" s="887"/>
      <c r="E15" s="887"/>
      <c r="F15" s="887"/>
      <c r="G15" s="887"/>
      <c r="H15" s="887"/>
      <c r="I15" s="887"/>
      <c r="J15" s="888"/>
      <c r="K15" s="231">
        <v>5</v>
      </c>
      <c r="L15" s="877" t="s">
        <v>522</v>
      </c>
      <c r="M15" s="879"/>
      <c r="N15" s="877" t="s">
        <v>626</v>
      </c>
      <c r="O15" s="879"/>
      <c r="P15" s="877" t="s">
        <v>536</v>
      </c>
      <c r="Q15" s="879"/>
      <c r="R15" s="880" t="s">
        <v>476</v>
      </c>
      <c r="S15" s="881"/>
      <c r="T15" s="882"/>
      <c r="U15" s="877" t="s">
        <v>587</v>
      </c>
      <c r="V15" s="879"/>
      <c r="W15" s="877" t="s">
        <v>587</v>
      </c>
      <c r="X15" s="879"/>
      <c r="Y15" s="233"/>
      <c r="Z15" s="233"/>
      <c r="AA15" s="233"/>
      <c r="AB15" s="233"/>
      <c r="AC15" s="259"/>
      <c r="AD15" s="259"/>
      <c r="AE15" s="259"/>
      <c r="AF15" s="259">
        <v>0.3</v>
      </c>
      <c r="AG15" s="232"/>
      <c r="AH15" s="232"/>
      <c r="AI15" s="232"/>
      <c r="AJ15" s="232"/>
      <c r="AK15" s="877" t="s">
        <v>627</v>
      </c>
      <c r="AL15" s="878"/>
      <c r="AM15" s="878"/>
      <c r="AN15" s="878"/>
      <c r="AO15" s="879"/>
      <c r="AP15" s="2"/>
      <c r="AQ15" s="47">
        <f t="shared" si="2"/>
        <v>2</v>
      </c>
    </row>
    <row r="16" spans="2:86" ht="12" customHeight="1" x14ac:dyDescent="0.15">
      <c r="B16" s="884"/>
      <c r="C16" s="889"/>
      <c r="D16" s="887"/>
      <c r="E16" s="887"/>
      <c r="F16" s="887"/>
      <c r="G16" s="887"/>
      <c r="H16" s="887"/>
      <c r="I16" s="887"/>
      <c r="J16" s="888"/>
      <c r="K16" s="231">
        <v>6</v>
      </c>
      <c r="L16" s="877" t="s">
        <v>522</v>
      </c>
      <c r="M16" s="879"/>
      <c r="N16" s="877" t="s">
        <v>626</v>
      </c>
      <c r="O16" s="879"/>
      <c r="P16" s="877" t="s">
        <v>470</v>
      </c>
      <c r="Q16" s="879"/>
      <c r="R16" s="880" t="s">
        <v>470</v>
      </c>
      <c r="S16" s="881"/>
      <c r="T16" s="882"/>
      <c r="U16" s="877" t="s">
        <v>589</v>
      </c>
      <c r="V16" s="879"/>
      <c r="W16" s="877" t="s">
        <v>589</v>
      </c>
      <c r="X16" s="879"/>
      <c r="Y16" s="233"/>
      <c r="Z16" s="233"/>
      <c r="AA16" s="233"/>
      <c r="AB16" s="233"/>
      <c r="AC16" s="232"/>
      <c r="AD16" s="232"/>
      <c r="AE16" s="232"/>
      <c r="AF16" s="232"/>
      <c r="AG16" s="259"/>
      <c r="AH16" s="259"/>
      <c r="AI16" s="259">
        <v>4.335</v>
      </c>
      <c r="AJ16" s="259"/>
      <c r="AK16" s="877" t="s">
        <v>670</v>
      </c>
      <c r="AL16" s="878"/>
      <c r="AM16" s="878"/>
      <c r="AN16" s="878"/>
      <c r="AO16" s="879"/>
      <c r="AP16" s="2"/>
      <c r="AQ16" s="47">
        <f t="shared" si="2"/>
        <v>3</v>
      </c>
    </row>
    <row r="17" spans="2:60" ht="12" customHeight="1" x14ac:dyDescent="0.15">
      <c r="B17" s="884"/>
      <c r="C17" s="889"/>
      <c r="D17" s="887"/>
      <c r="E17" s="887"/>
      <c r="F17" s="887"/>
      <c r="G17" s="887"/>
      <c r="H17" s="887"/>
      <c r="I17" s="887"/>
      <c r="J17" s="888"/>
      <c r="K17" s="231">
        <v>7</v>
      </c>
      <c r="L17" s="877" t="s">
        <v>522</v>
      </c>
      <c r="M17" s="879"/>
      <c r="N17" s="877" t="s">
        <v>626</v>
      </c>
      <c r="O17" s="879"/>
      <c r="P17" s="877" t="s">
        <v>536</v>
      </c>
      <c r="Q17" s="879"/>
      <c r="R17" s="880" t="s">
        <v>442</v>
      </c>
      <c r="S17" s="881"/>
      <c r="T17" s="882"/>
      <c r="U17" s="877" t="s">
        <v>537</v>
      </c>
      <c r="V17" s="879"/>
      <c r="W17" s="877" t="s">
        <v>524</v>
      </c>
      <c r="X17" s="879"/>
      <c r="Y17" s="233"/>
      <c r="Z17" s="233"/>
      <c r="AA17" s="233"/>
      <c r="AB17" s="233"/>
      <c r="AC17" s="232"/>
      <c r="AD17" s="232"/>
      <c r="AE17" s="232"/>
      <c r="AF17" s="232"/>
      <c r="AG17" s="232"/>
      <c r="AH17" s="232"/>
      <c r="AI17" s="232"/>
      <c r="AJ17" s="232"/>
      <c r="AK17" s="877" t="s">
        <v>525</v>
      </c>
      <c r="AL17" s="878"/>
      <c r="AM17" s="878"/>
      <c r="AN17" s="878"/>
      <c r="AO17" s="879"/>
      <c r="AP17" s="2"/>
      <c r="AQ17" s="47">
        <f t="shared" si="2"/>
        <v>2</v>
      </c>
    </row>
    <row r="18" spans="2:60" ht="12" customHeight="1" x14ac:dyDescent="0.15">
      <c r="B18" s="884"/>
      <c r="C18" s="889"/>
      <c r="D18" s="887"/>
      <c r="E18" s="887"/>
      <c r="F18" s="887"/>
      <c r="G18" s="887"/>
      <c r="H18" s="887"/>
      <c r="I18" s="887"/>
      <c r="J18" s="888"/>
      <c r="K18" s="231">
        <v>8</v>
      </c>
      <c r="L18" s="877" t="s">
        <v>522</v>
      </c>
      <c r="M18" s="879"/>
      <c r="N18" s="877" t="s">
        <v>626</v>
      </c>
      <c r="O18" s="879"/>
      <c r="P18" s="877" t="s">
        <v>470</v>
      </c>
      <c r="Q18" s="879"/>
      <c r="R18" s="880" t="s">
        <v>470</v>
      </c>
      <c r="S18" s="881"/>
      <c r="T18" s="882"/>
      <c r="U18" s="877" t="s">
        <v>526</v>
      </c>
      <c r="V18" s="879"/>
      <c r="W18" s="877" t="s">
        <v>587</v>
      </c>
      <c r="X18" s="879"/>
      <c r="Y18" s="233"/>
      <c r="Z18" s="233"/>
      <c r="AA18" s="233"/>
      <c r="AB18" s="233"/>
      <c r="AC18" s="232"/>
      <c r="AD18" s="232"/>
      <c r="AE18" s="232"/>
      <c r="AF18" s="232"/>
      <c r="AG18" s="259"/>
      <c r="AH18" s="259"/>
      <c r="AI18" s="259"/>
      <c r="AJ18" s="259">
        <v>1.85</v>
      </c>
      <c r="AK18" s="877"/>
      <c r="AL18" s="878"/>
      <c r="AM18" s="878"/>
      <c r="AN18" s="878"/>
      <c r="AO18" s="879"/>
      <c r="AP18" s="2"/>
      <c r="AQ18" s="47">
        <f t="shared" si="2"/>
        <v>3</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0.3</v>
      </c>
      <c r="AG35" s="89">
        <f t="shared" si="7"/>
        <v>0</v>
      </c>
      <c r="AH35" s="89">
        <f t="shared" si="7"/>
        <v>0</v>
      </c>
      <c r="AI35" s="89">
        <f t="shared" si="7"/>
        <v>4.335</v>
      </c>
      <c r="AJ35" s="90">
        <f t="shared" si="7"/>
        <v>4.8499999999999996</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1</v>
      </c>
      <c r="AG37" s="852">
        <f t="shared" si="8"/>
        <v>0</v>
      </c>
      <c r="AH37" s="852">
        <f t="shared" si="8"/>
        <v>0</v>
      </c>
      <c r="AI37" s="852">
        <f t="shared" si="8"/>
        <v>1</v>
      </c>
      <c r="AJ37" s="852">
        <f t="shared" si="8"/>
        <v>2</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72" priority="2">
      <formula>$AQ11=2</formula>
    </cfRule>
  </conditionalFormatting>
  <conditionalFormatting sqref="Y29:AB29">
    <cfRule type="expression" dxfId="171" priority="11">
      <formula>$AQ28=2</formula>
    </cfRule>
  </conditionalFormatting>
  <conditionalFormatting sqref="Y30:AB31">
    <cfRule type="expression" dxfId="170" priority="9">
      <formula>$AQ28=2</formula>
    </cfRule>
  </conditionalFormatting>
  <conditionalFormatting sqref="Y32:AB32">
    <cfRule type="expression" dxfId="169" priority="7">
      <formula>$AQ29=2</formula>
    </cfRule>
  </conditionalFormatting>
  <conditionalFormatting sqref="Y33:AB33">
    <cfRule type="expression" dxfId="168" priority="5">
      <formula>$AQ29=2</formula>
    </cfRule>
  </conditionalFormatting>
  <conditionalFormatting sqref="Y34:AB34">
    <cfRule type="expression" dxfId="167" priority="3">
      <formula>$AQ29=2</formula>
    </cfRule>
  </conditionalFormatting>
  <conditionalFormatting sqref="Y11:AF28">
    <cfRule type="expression" dxfId="166" priority="1">
      <formula>$AQ11=3</formula>
    </cfRule>
  </conditionalFormatting>
  <conditionalFormatting sqref="Y29:AF29">
    <cfRule type="expression" dxfId="165" priority="12">
      <formula>$AQ28=3</formula>
    </cfRule>
  </conditionalFormatting>
  <conditionalFormatting sqref="Y30:AF31">
    <cfRule type="expression" dxfId="164" priority="10">
      <formula>$AQ28=3</formula>
    </cfRule>
  </conditionalFormatting>
  <conditionalFormatting sqref="Y32:AF32">
    <cfRule type="expression" dxfId="163" priority="8">
      <formula>$AQ29=3</formula>
    </cfRule>
  </conditionalFormatting>
  <conditionalFormatting sqref="Y33:AF33">
    <cfRule type="expression" dxfId="162" priority="6">
      <formula>$AQ29=3</formula>
    </cfRule>
  </conditionalFormatting>
  <conditionalFormatting sqref="Y34:AF34">
    <cfRule type="expression" dxfId="161" priority="4">
      <formula>$AQ29=3</formula>
    </cfRule>
  </conditionalFormatting>
  <conditionalFormatting sqref="AC11:AJ28">
    <cfRule type="expression" dxfId="160" priority="13">
      <formula>$AQ11=1</formula>
    </cfRule>
  </conditionalFormatting>
  <conditionalFormatting sqref="AC29:AJ29">
    <cfRule type="expression" dxfId="159" priority="24">
      <formula>$AQ28=1</formula>
    </cfRule>
  </conditionalFormatting>
  <conditionalFormatting sqref="AC30:AJ31">
    <cfRule type="expression" dxfId="158" priority="22">
      <formula>$AQ28=1</formula>
    </cfRule>
  </conditionalFormatting>
  <conditionalFormatting sqref="AC32:AJ32">
    <cfRule type="expression" dxfId="157" priority="20">
      <formula>$AQ29=1</formula>
    </cfRule>
  </conditionalFormatting>
  <conditionalFormatting sqref="AC33:AJ33">
    <cfRule type="expression" dxfId="156" priority="18">
      <formula>$AQ29=1</formula>
    </cfRule>
  </conditionalFormatting>
  <conditionalFormatting sqref="AC34:AJ34">
    <cfRule type="expression" dxfId="155" priority="16">
      <formula>$AQ29=1</formula>
    </cfRule>
  </conditionalFormatting>
  <conditionalFormatting sqref="AG11:AJ28">
    <cfRule type="expression" dxfId="154" priority="14">
      <formula>$AQ11=2</formula>
    </cfRule>
  </conditionalFormatting>
  <conditionalFormatting sqref="AG29:AJ29">
    <cfRule type="expression" dxfId="153" priority="23">
      <formula>$AQ28=2</formula>
    </cfRule>
  </conditionalFormatting>
  <conditionalFormatting sqref="AG30:AJ31">
    <cfRule type="expression" dxfId="152" priority="21">
      <formula>$AQ28=2</formula>
    </cfRule>
  </conditionalFormatting>
  <conditionalFormatting sqref="AG32:AJ32">
    <cfRule type="expression" dxfId="151" priority="19">
      <formula>$AQ29=2</formula>
    </cfRule>
  </conditionalFormatting>
  <conditionalFormatting sqref="AG33:AJ33">
    <cfRule type="expression" dxfId="150" priority="17">
      <formula>$AQ29=2</formula>
    </cfRule>
  </conditionalFormatting>
  <conditionalFormatting sqref="AG34:AJ34">
    <cfRule type="expression" dxfId="149" priority="15">
      <formula>$AQ29=2</formula>
    </cfRule>
  </conditionalFormatting>
  <dataValidations count="1">
    <dataValidation type="list" allowBlank="1" showInputMessage="1" showErrorMessage="1" sqref="Y11:AB34" xr:uid="{9D5D5EF8-7858-4F23-960D-AB20C07AAD4A}">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7C92FE41-62FC-4199-87E1-91A803123996}">
          <x14:formula1>
            <xm:f>'(参考)リスト'!$C$16:$C$47</xm:f>
          </x14:formula1>
          <xm:sqref>N11:O34</xm:sqref>
        </x14:dataValidation>
        <x14:dataValidation type="list" allowBlank="1" showInputMessage="1" showErrorMessage="1" xr:uid="{CDE85E56-4575-4726-945C-2B4225153037}">
          <x14:formula1>
            <xm:f>'(参考)リスト'!$G$16:$G$19</xm:f>
          </x14:formula1>
          <xm:sqref>AM35:AO38</xm:sqref>
        </x14:dataValidation>
        <x14:dataValidation type="list" allowBlank="1" showInputMessage="1" showErrorMessage="1" xr:uid="{1D21ED6C-D125-4D5E-ADE6-1FBC1CE714A5}">
          <x14:formula1>
            <xm:f>'(参考)リスト'!$B$16:$B$21</xm:f>
          </x14:formula1>
          <xm:sqref>L11:M34</xm:sqref>
        </x14:dataValidation>
        <x14:dataValidation type="list" allowBlank="1" showInputMessage="1" showErrorMessage="1" xr:uid="{C56CC374-3DB8-414A-81EA-832E0DC88297}">
          <x14:formula1>
            <xm:f>'(参考)リスト'!$E$16:$E$27</xm:f>
          </x14:formula1>
          <xm:sqref>R11:T34</xm:sqref>
        </x14:dataValidation>
        <x14:dataValidation type="list" allowBlank="1" showInputMessage="1" showErrorMessage="1" xr:uid="{CE5BB0CE-27A1-4E69-B01D-6279922C9F64}">
          <x14:formula1>
            <xm:f>'(参考)リスト'!$D$16:$D$18</xm:f>
          </x14:formula1>
          <xm:sqref>P11:Q34</xm:sqref>
        </x14:dataValidation>
        <x14:dataValidation type="list" allowBlank="1" showInputMessage="1" showErrorMessage="1" xr:uid="{8B7A7D5A-E7F6-4F2C-B512-A700942E4A26}">
          <x14:formula1>
            <xm:f>'(参考)リスト'!$F$16:$F$21</xm:f>
          </x14:formula1>
          <xm:sqref>U11:X34</xm:sqref>
        </x14:dataValidation>
      </x14:dataValidations>
    </ext>
  </extLst>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D96F0-7904-4E23-AC8A-92D1F2477941}">
  <sheetPr codeName="Sheet114">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S036</v>
      </c>
      <c r="AW5" s="36">
        <f>R7</f>
        <v>10.4</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4</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13.549999999999999</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663</v>
      </c>
      <c r="O7" s="897"/>
      <c r="P7" s="864" t="s">
        <v>342</v>
      </c>
      <c r="Q7" s="866"/>
      <c r="R7" s="898">
        <v>10.4</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598</v>
      </c>
      <c r="O11" s="879"/>
      <c r="P11" s="877" t="s">
        <v>536</v>
      </c>
      <c r="Q11" s="879"/>
      <c r="R11" s="795" t="s">
        <v>442</v>
      </c>
      <c r="S11" s="795"/>
      <c r="T11" s="795"/>
      <c r="U11" s="877" t="s">
        <v>537</v>
      </c>
      <c r="V11" s="879"/>
      <c r="W11" s="877" t="s">
        <v>524</v>
      </c>
      <c r="X11" s="879"/>
      <c r="Y11" s="233"/>
      <c r="Z11" s="233"/>
      <c r="AA11" s="233"/>
      <c r="AB11" s="233"/>
      <c r="AC11" s="232"/>
      <c r="AD11" s="232"/>
      <c r="AE11" s="232"/>
      <c r="AF11" s="232"/>
      <c r="AG11" s="232"/>
      <c r="AH11" s="232"/>
      <c r="AI11" s="232"/>
      <c r="AJ11" s="232"/>
      <c r="AK11" s="877" t="s">
        <v>525</v>
      </c>
      <c r="AL11" s="878"/>
      <c r="AM11" s="878"/>
      <c r="AN11" s="878"/>
      <c r="AO11" s="879"/>
      <c r="AP11" s="2"/>
      <c r="AQ11" s="47">
        <f>IF(P11="材質劣化",2,IF(P11="漏水",3,1))</f>
        <v>2</v>
      </c>
      <c r="AS11" s="35" t="str">
        <f>IF(Y11&lt;&gt;"",1,"")</f>
        <v/>
      </c>
    </row>
    <row r="12" spans="2:86" ht="12" customHeight="1" x14ac:dyDescent="0.15">
      <c r="B12" s="884"/>
      <c r="C12" s="889"/>
      <c r="D12" s="887"/>
      <c r="E12" s="887"/>
      <c r="F12" s="887"/>
      <c r="G12" s="887"/>
      <c r="H12" s="887"/>
      <c r="I12" s="887"/>
      <c r="J12" s="888"/>
      <c r="K12" s="231">
        <v>2</v>
      </c>
      <c r="L12" s="877" t="s">
        <v>522</v>
      </c>
      <c r="M12" s="879"/>
      <c r="N12" s="877" t="s">
        <v>626</v>
      </c>
      <c r="O12" s="879"/>
      <c r="P12" s="877" t="s">
        <v>470</v>
      </c>
      <c r="Q12" s="879"/>
      <c r="R12" s="795" t="s">
        <v>470</v>
      </c>
      <c r="S12" s="795"/>
      <c r="T12" s="795"/>
      <c r="U12" s="877" t="s">
        <v>526</v>
      </c>
      <c r="V12" s="879"/>
      <c r="W12" s="877" t="s">
        <v>587</v>
      </c>
      <c r="X12" s="879"/>
      <c r="Y12" s="233"/>
      <c r="Z12" s="233"/>
      <c r="AA12" s="233"/>
      <c r="AB12" s="233"/>
      <c r="AC12" s="232"/>
      <c r="AD12" s="232"/>
      <c r="AE12" s="232"/>
      <c r="AF12" s="232"/>
      <c r="AG12" s="259"/>
      <c r="AH12" s="259"/>
      <c r="AI12" s="259"/>
      <c r="AJ12" s="259">
        <v>4</v>
      </c>
      <c r="AK12" s="877"/>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v>3</v>
      </c>
      <c r="L13" s="877" t="s">
        <v>522</v>
      </c>
      <c r="M13" s="879"/>
      <c r="N13" s="877" t="s">
        <v>626</v>
      </c>
      <c r="O13" s="879"/>
      <c r="P13" s="877" t="s">
        <v>470</v>
      </c>
      <c r="Q13" s="879"/>
      <c r="R13" s="880" t="s">
        <v>470</v>
      </c>
      <c r="S13" s="881"/>
      <c r="T13" s="882"/>
      <c r="U13" s="877" t="s">
        <v>526</v>
      </c>
      <c r="V13" s="879"/>
      <c r="W13" s="877" t="s">
        <v>587</v>
      </c>
      <c r="X13" s="879"/>
      <c r="Y13" s="233"/>
      <c r="Z13" s="233"/>
      <c r="AA13" s="233"/>
      <c r="AB13" s="233"/>
      <c r="AC13" s="232"/>
      <c r="AD13" s="232"/>
      <c r="AE13" s="232"/>
      <c r="AF13" s="232"/>
      <c r="AG13" s="259"/>
      <c r="AH13" s="259"/>
      <c r="AI13" s="259"/>
      <c r="AJ13" s="259">
        <v>3.6399999999999997</v>
      </c>
      <c r="AK13" s="877"/>
      <c r="AL13" s="878"/>
      <c r="AM13" s="878"/>
      <c r="AN13" s="878"/>
      <c r="AO13" s="879"/>
      <c r="AP13" s="2"/>
      <c r="AQ13" s="47">
        <f t="shared" ref="AQ13:AQ27" si="2">IF(P13="材質劣化",2,IF(P13="漏水",3,1))</f>
        <v>3</v>
      </c>
    </row>
    <row r="14" spans="2:86" ht="12" customHeight="1" x14ac:dyDescent="0.15">
      <c r="B14" s="884"/>
      <c r="C14" s="889"/>
      <c r="D14" s="887"/>
      <c r="E14" s="887"/>
      <c r="F14" s="887"/>
      <c r="G14" s="887"/>
      <c r="H14" s="887"/>
      <c r="I14" s="887"/>
      <c r="J14" s="888"/>
      <c r="K14" s="231">
        <v>4</v>
      </c>
      <c r="L14" s="877" t="s">
        <v>522</v>
      </c>
      <c r="M14" s="879"/>
      <c r="N14" s="877" t="s">
        <v>626</v>
      </c>
      <c r="O14" s="879"/>
      <c r="P14" s="877" t="s">
        <v>470</v>
      </c>
      <c r="Q14" s="879"/>
      <c r="R14" s="880" t="s">
        <v>470</v>
      </c>
      <c r="S14" s="881"/>
      <c r="T14" s="882"/>
      <c r="U14" s="877" t="s">
        <v>526</v>
      </c>
      <c r="V14" s="879"/>
      <c r="W14" s="877" t="s">
        <v>587</v>
      </c>
      <c r="X14" s="879"/>
      <c r="Y14" s="233"/>
      <c r="Z14" s="233"/>
      <c r="AA14" s="233"/>
      <c r="AB14" s="233"/>
      <c r="AC14" s="232"/>
      <c r="AD14" s="232"/>
      <c r="AE14" s="232"/>
      <c r="AF14" s="232"/>
      <c r="AG14" s="259"/>
      <c r="AH14" s="259"/>
      <c r="AI14" s="259"/>
      <c r="AJ14" s="259">
        <v>2.5499999999999998</v>
      </c>
      <c r="AK14" s="877"/>
      <c r="AL14" s="878"/>
      <c r="AM14" s="878"/>
      <c r="AN14" s="878"/>
      <c r="AO14" s="879"/>
      <c r="AP14" s="2"/>
      <c r="AQ14" s="47">
        <f t="shared" si="2"/>
        <v>3</v>
      </c>
    </row>
    <row r="15" spans="2:86" ht="12" customHeight="1" x14ac:dyDescent="0.15">
      <c r="B15" s="884"/>
      <c r="C15" s="889"/>
      <c r="D15" s="887"/>
      <c r="E15" s="887"/>
      <c r="F15" s="887"/>
      <c r="G15" s="887"/>
      <c r="H15" s="887"/>
      <c r="I15" s="887"/>
      <c r="J15" s="888"/>
      <c r="K15" s="231">
        <v>5</v>
      </c>
      <c r="L15" s="877" t="s">
        <v>522</v>
      </c>
      <c r="M15" s="879"/>
      <c r="N15" s="877" t="s">
        <v>626</v>
      </c>
      <c r="O15" s="879"/>
      <c r="P15" s="877" t="s">
        <v>470</v>
      </c>
      <c r="Q15" s="879"/>
      <c r="R15" s="880" t="s">
        <v>470</v>
      </c>
      <c r="S15" s="881"/>
      <c r="T15" s="882"/>
      <c r="U15" s="877" t="s">
        <v>526</v>
      </c>
      <c r="V15" s="879"/>
      <c r="W15" s="877" t="s">
        <v>587</v>
      </c>
      <c r="X15" s="879"/>
      <c r="Y15" s="233"/>
      <c r="Z15" s="233"/>
      <c r="AA15" s="233"/>
      <c r="AB15" s="233"/>
      <c r="AC15" s="232"/>
      <c r="AD15" s="232"/>
      <c r="AE15" s="232"/>
      <c r="AF15" s="232"/>
      <c r="AG15" s="259"/>
      <c r="AH15" s="259"/>
      <c r="AI15" s="259"/>
      <c r="AJ15" s="259">
        <v>3.36</v>
      </c>
      <c r="AK15" s="877"/>
      <c r="AL15" s="878"/>
      <c r="AM15" s="878"/>
      <c r="AN15" s="878"/>
      <c r="AO15" s="879"/>
      <c r="AP15" s="2"/>
      <c r="AQ15" s="47">
        <f t="shared" si="2"/>
        <v>3</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v>
      </c>
      <c r="AG35" s="89">
        <f t="shared" si="7"/>
        <v>0</v>
      </c>
      <c r="AH35" s="89">
        <f t="shared" si="7"/>
        <v>0</v>
      </c>
      <c r="AI35" s="89">
        <f t="shared" si="7"/>
        <v>0</v>
      </c>
      <c r="AJ35" s="90">
        <f t="shared" si="7"/>
        <v>13.549999999999999</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0</v>
      </c>
      <c r="AG37" s="852">
        <f t="shared" si="8"/>
        <v>0</v>
      </c>
      <c r="AH37" s="852">
        <f t="shared" si="8"/>
        <v>0</v>
      </c>
      <c r="AI37" s="852">
        <f t="shared" si="8"/>
        <v>0</v>
      </c>
      <c r="AJ37" s="852">
        <f t="shared" si="8"/>
        <v>4</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48" priority="2">
      <formula>$AQ11=2</formula>
    </cfRule>
  </conditionalFormatting>
  <conditionalFormatting sqref="Y29:AB29">
    <cfRule type="expression" dxfId="147" priority="11">
      <formula>$AQ28=2</formula>
    </cfRule>
  </conditionalFormatting>
  <conditionalFormatting sqref="Y30:AB31">
    <cfRule type="expression" dxfId="146" priority="9">
      <formula>$AQ28=2</formula>
    </cfRule>
  </conditionalFormatting>
  <conditionalFormatting sqref="Y32:AB32">
    <cfRule type="expression" dxfId="145" priority="7">
      <formula>$AQ29=2</formula>
    </cfRule>
  </conditionalFormatting>
  <conditionalFormatting sqref="Y33:AB33">
    <cfRule type="expression" dxfId="144" priority="5">
      <formula>$AQ29=2</formula>
    </cfRule>
  </conditionalFormatting>
  <conditionalFormatting sqref="Y34:AB34">
    <cfRule type="expression" dxfId="143" priority="3">
      <formula>$AQ29=2</formula>
    </cfRule>
  </conditionalFormatting>
  <conditionalFormatting sqref="Y11:AF28">
    <cfRule type="expression" dxfId="142" priority="1">
      <formula>$AQ11=3</formula>
    </cfRule>
  </conditionalFormatting>
  <conditionalFormatting sqref="Y29:AF29">
    <cfRule type="expression" dxfId="141" priority="12">
      <formula>$AQ28=3</formula>
    </cfRule>
  </conditionalFormatting>
  <conditionalFormatting sqref="Y30:AF31">
    <cfRule type="expression" dxfId="140" priority="10">
      <formula>$AQ28=3</formula>
    </cfRule>
  </conditionalFormatting>
  <conditionalFormatting sqref="Y32:AF32">
    <cfRule type="expression" dxfId="139" priority="8">
      <formula>$AQ29=3</formula>
    </cfRule>
  </conditionalFormatting>
  <conditionalFormatting sqref="Y33:AF33">
    <cfRule type="expression" dxfId="138" priority="6">
      <formula>$AQ29=3</formula>
    </cfRule>
  </conditionalFormatting>
  <conditionalFormatting sqref="Y34:AF34">
    <cfRule type="expression" dxfId="137" priority="4">
      <formula>$AQ29=3</formula>
    </cfRule>
  </conditionalFormatting>
  <conditionalFormatting sqref="AC11:AJ28">
    <cfRule type="expression" dxfId="136" priority="13">
      <formula>$AQ11=1</formula>
    </cfRule>
  </conditionalFormatting>
  <conditionalFormatting sqref="AC29:AJ29">
    <cfRule type="expression" dxfId="135" priority="24">
      <formula>$AQ28=1</formula>
    </cfRule>
  </conditionalFormatting>
  <conditionalFormatting sqref="AC30:AJ31">
    <cfRule type="expression" dxfId="134" priority="22">
      <formula>$AQ28=1</formula>
    </cfRule>
  </conditionalFormatting>
  <conditionalFormatting sqref="AC32:AJ32">
    <cfRule type="expression" dxfId="133" priority="20">
      <formula>$AQ29=1</formula>
    </cfRule>
  </conditionalFormatting>
  <conditionalFormatting sqref="AC33:AJ33">
    <cfRule type="expression" dxfId="132" priority="18">
      <formula>$AQ29=1</formula>
    </cfRule>
  </conditionalFormatting>
  <conditionalFormatting sqref="AC34:AJ34">
    <cfRule type="expression" dxfId="131" priority="16">
      <formula>$AQ29=1</formula>
    </cfRule>
  </conditionalFormatting>
  <conditionalFormatting sqref="AG11:AJ28">
    <cfRule type="expression" dxfId="130" priority="14">
      <formula>$AQ11=2</formula>
    </cfRule>
  </conditionalFormatting>
  <conditionalFormatting sqref="AG29:AJ29">
    <cfRule type="expression" dxfId="129" priority="23">
      <formula>$AQ28=2</formula>
    </cfRule>
  </conditionalFormatting>
  <conditionalFormatting sqref="AG30:AJ31">
    <cfRule type="expression" dxfId="128" priority="21">
      <formula>$AQ28=2</formula>
    </cfRule>
  </conditionalFormatting>
  <conditionalFormatting sqref="AG32:AJ32">
    <cfRule type="expression" dxfId="127" priority="19">
      <formula>$AQ29=2</formula>
    </cfRule>
  </conditionalFormatting>
  <conditionalFormatting sqref="AG33:AJ33">
    <cfRule type="expression" dxfId="126" priority="17">
      <formula>$AQ29=2</formula>
    </cfRule>
  </conditionalFormatting>
  <conditionalFormatting sqref="AG34:AJ34">
    <cfRule type="expression" dxfId="125" priority="15">
      <formula>$AQ29=2</formula>
    </cfRule>
  </conditionalFormatting>
  <dataValidations count="1">
    <dataValidation type="list" allowBlank="1" showInputMessage="1" showErrorMessage="1" sqref="Y11:AB34" xr:uid="{925449A4-50D6-4650-A50D-22F84C2ABB2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F415D7C-5D87-40E3-823E-7D0F4F981E4D}">
          <x14:formula1>
            <xm:f>'(参考)リスト'!$F$16:$F$21</xm:f>
          </x14:formula1>
          <xm:sqref>U11:X34</xm:sqref>
        </x14:dataValidation>
        <x14:dataValidation type="list" allowBlank="1" showInputMessage="1" showErrorMessage="1" xr:uid="{B723335B-3B29-4279-ADC6-EB07E1A97AEE}">
          <x14:formula1>
            <xm:f>'(参考)リスト'!$D$16:$D$18</xm:f>
          </x14:formula1>
          <xm:sqref>P11:Q34</xm:sqref>
        </x14:dataValidation>
        <x14:dataValidation type="list" allowBlank="1" showInputMessage="1" showErrorMessage="1" xr:uid="{DCCB7E54-1D11-4271-8928-03809425B1D2}">
          <x14:formula1>
            <xm:f>'(参考)リスト'!$E$16:$E$27</xm:f>
          </x14:formula1>
          <xm:sqref>R11:T34</xm:sqref>
        </x14:dataValidation>
        <x14:dataValidation type="list" allowBlank="1" showInputMessage="1" showErrorMessage="1" xr:uid="{C49B8093-CDAD-4829-9FA9-8AFFC6F30DD0}">
          <x14:formula1>
            <xm:f>'(参考)リスト'!$B$16:$B$21</xm:f>
          </x14:formula1>
          <xm:sqref>L11:M34</xm:sqref>
        </x14:dataValidation>
        <x14:dataValidation type="list" allowBlank="1" showInputMessage="1" showErrorMessage="1" xr:uid="{D61052D6-AE5C-489A-A5E1-D3CB6654BA4C}">
          <x14:formula1>
            <xm:f>'(参考)リスト'!$G$16:$G$19</xm:f>
          </x14:formula1>
          <xm:sqref>AM35:AO38</xm:sqref>
        </x14:dataValidation>
        <x14:dataValidation type="list" allowBlank="1" showInputMessage="1" showErrorMessage="1" xr:uid="{576A4D91-C3C9-4238-9243-D2C9152E63F5}">
          <x14:formula1>
            <xm:f>'(参考)リスト'!$C$16:$C$47</xm:f>
          </x14:formula1>
          <xm:sqref>N11:O34</xm:sqref>
        </x14:dataValidation>
      </x14:dataValidations>
    </ext>
  </extLst>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C13FE-3B67-494A-A57E-B2E3095EA94B}">
  <sheetPr codeName="Sheet115">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S037</v>
      </c>
      <c r="AW5" s="36">
        <f>R7</f>
        <v>8.9</v>
      </c>
      <c r="AX5" s="45" t="str">
        <f>AM35</f>
        <v>Ⅱ</v>
      </c>
      <c r="AY5" s="45">
        <f>Y37</f>
        <v>0</v>
      </c>
      <c r="AZ5" s="45">
        <f t="shared" ref="AZ5:BJ5" si="0">Z37</f>
        <v>0</v>
      </c>
      <c r="BA5" s="45">
        <f t="shared" si="0"/>
        <v>0</v>
      </c>
      <c r="BB5" s="45">
        <f>AB37</f>
        <v>0</v>
      </c>
      <c r="BC5" s="45">
        <f t="shared" si="0"/>
        <v>0</v>
      </c>
      <c r="BD5" s="45">
        <f>AD37</f>
        <v>0</v>
      </c>
      <c r="BE5" s="45">
        <f>AE37</f>
        <v>0</v>
      </c>
      <c r="BF5" s="45">
        <f t="shared" si="0"/>
        <v>1</v>
      </c>
      <c r="BG5" s="45">
        <f t="shared" si="0"/>
        <v>0</v>
      </c>
      <c r="BH5" s="45">
        <f t="shared" si="0"/>
        <v>0</v>
      </c>
      <c r="BI5" s="45">
        <f>AI37</f>
        <v>1</v>
      </c>
      <c r="BJ5" s="45">
        <f t="shared" si="0"/>
        <v>4</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0.05</v>
      </c>
      <c r="BS5" s="45">
        <f>AG35</f>
        <v>0</v>
      </c>
      <c r="BT5" s="45">
        <f>AH35</f>
        <v>0</v>
      </c>
      <c r="BU5" s="45">
        <f>AI35</f>
        <v>3.45</v>
      </c>
      <c r="BV5" s="45">
        <f>AJ35</f>
        <v>10.3</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664</v>
      </c>
      <c r="O7" s="897"/>
      <c r="P7" s="864" t="s">
        <v>342</v>
      </c>
      <c r="Q7" s="866"/>
      <c r="R7" s="898">
        <v>8.9</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683</v>
      </c>
      <c r="O11" s="879"/>
      <c r="P11" s="877" t="s">
        <v>470</v>
      </c>
      <c r="Q11" s="879"/>
      <c r="R11" s="795" t="s">
        <v>470</v>
      </c>
      <c r="S11" s="795"/>
      <c r="T11" s="795"/>
      <c r="U11" s="877" t="s">
        <v>589</v>
      </c>
      <c r="V11" s="879"/>
      <c r="W11" s="877" t="s">
        <v>587</v>
      </c>
      <c r="X11" s="879"/>
      <c r="Y11" s="233"/>
      <c r="Z11" s="233"/>
      <c r="AA11" s="233"/>
      <c r="AB11" s="233"/>
      <c r="AC11" s="232"/>
      <c r="AD11" s="232"/>
      <c r="AE11" s="232"/>
      <c r="AF11" s="232"/>
      <c r="AG11" s="259"/>
      <c r="AH11" s="259"/>
      <c r="AI11" s="259"/>
      <c r="AJ11" s="259">
        <v>1</v>
      </c>
      <c r="AK11" s="877"/>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522</v>
      </c>
      <c r="M12" s="879"/>
      <c r="N12" s="877" t="s">
        <v>597</v>
      </c>
      <c r="O12" s="879"/>
      <c r="P12" s="877" t="s">
        <v>470</v>
      </c>
      <c r="Q12" s="879"/>
      <c r="R12" s="795" t="s">
        <v>470</v>
      </c>
      <c r="S12" s="795"/>
      <c r="T12" s="795"/>
      <c r="U12" s="877" t="s">
        <v>587</v>
      </c>
      <c r="V12" s="879"/>
      <c r="W12" s="877" t="s">
        <v>587</v>
      </c>
      <c r="X12" s="879"/>
      <c r="Y12" s="233"/>
      <c r="Z12" s="233"/>
      <c r="AA12" s="233"/>
      <c r="AB12" s="233"/>
      <c r="AC12" s="232"/>
      <c r="AD12" s="232"/>
      <c r="AE12" s="232"/>
      <c r="AF12" s="232"/>
      <c r="AG12" s="259"/>
      <c r="AH12" s="259"/>
      <c r="AI12" s="259"/>
      <c r="AJ12" s="259">
        <v>2.95</v>
      </c>
      <c r="AK12" s="877" t="s">
        <v>669</v>
      </c>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v>3</v>
      </c>
      <c r="L13" s="877" t="s">
        <v>522</v>
      </c>
      <c r="M13" s="879"/>
      <c r="N13" s="877" t="s">
        <v>597</v>
      </c>
      <c r="O13" s="879"/>
      <c r="P13" s="877" t="s">
        <v>470</v>
      </c>
      <c r="Q13" s="879"/>
      <c r="R13" s="880" t="s">
        <v>470</v>
      </c>
      <c r="S13" s="881"/>
      <c r="T13" s="882"/>
      <c r="U13" s="877" t="s">
        <v>589</v>
      </c>
      <c r="V13" s="879"/>
      <c r="W13" s="877" t="s">
        <v>589</v>
      </c>
      <c r="X13" s="879"/>
      <c r="Y13" s="233"/>
      <c r="Z13" s="233"/>
      <c r="AA13" s="233"/>
      <c r="AB13" s="233"/>
      <c r="AC13" s="232"/>
      <c r="AD13" s="232"/>
      <c r="AE13" s="232"/>
      <c r="AF13" s="232"/>
      <c r="AG13" s="259"/>
      <c r="AH13" s="259"/>
      <c r="AI13" s="259">
        <v>3.45</v>
      </c>
      <c r="AJ13" s="259"/>
      <c r="AK13" s="877" t="s">
        <v>670</v>
      </c>
      <c r="AL13" s="878"/>
      <c r="AM13" s="878"/>
      <c r="AN13" s="878"/>
      <c r="AO13" s="879"/>
      <c r="AP13" s="2"/>
      <c r="AQ13" s="47">
        <f t="shared" ref="AQ13:AQ27" si="2">IF(P13="材質劣化",2,IF(P13="漏水",3,1))</f>
        <v>3</v>
      </c>
    </row>
    <row r="14" spans="2:86" ht="12" customHeight="1" x14ac:dyDescent="0.15">
      <c r="B14" s="884"/>
      <c r="C14" s="889"/>
      <c r="D14" s="887"/>
      <c r="E14" s="887"/>
      <c r="F14" s="887"/>
      <c r="G14" s="887"/>
      <c r="H14" s="887"/>
      <c r="I14" s="887"/>
      <c r="J14" s="888"/>
      <c r="K14" s="231">
        <v>4</v>
      </c>
      <c r="L14" s="877" t="s">
        <v>522</v>
      </c>
      <c r="M14" s="879"/>
      <c r="N14" s="877" t="s">
        <v>598</v>
      </c>
      <c r="O14" s="879"/>
      <c r="P14" s="877" t="s">
        <v>536</v>
      </c>
      <c r="Q14" s="879"/>
      <c r="R14" s="880" t="s">
        <v>442</v>
      </c>
      <c r="S14" s="881"/>
      <c r="T14" s="882"/>
      <c r="U14" s="877" t="s">
        <v>537</v>
      </c>
      <c r="V14" s="879"/>
      <c r="W14" s="877" t="s">
        <v>524</v>
      </c>
      <c r="X14" s="879"/>
      <c r="Y14" s="233"/>
      <c r="Z14" s="233"/>
      <c r="AA14" s="233"/>
      <c r="AB14" s="233"/>
      <c r="AC14" s="232"/>
      <c r="AD14" s="232"/>
      <c r="AE14" s="232"/>
      <c r="AF14" s="232"/>
      <c r="AG14" s="232"/>
      <c r="AH14" s="232"/>
      <c r="AI14" s="232"/>
      <c r="AJ14" s="232"/>
      <c r="AK14" s="877" t="s">
        <v>525</v>
      </c>
      <c r="AL14" s="878"/>
      <c r="AM14" s="878"/>
      <c r="AN14" s="878"/>
      <c r="AO14" s="879"/>
      <c r="AP14" s="2"/>
      <c r="AQ14" s="47">
        <f t="shared" si="2"/>
        <v>2</v>
      </c>
    </row>
    <row r="15" spans="2:86" ht="12" customHeight="1" x14ac:dyDescent="0.15">
      <c r="B15" s="884"/>
      <c r="C15" s="889"/>
      <c r="D15" s="887"/>
      <c r="E15" s="887"/>
      <c r="F15" s="887"/>
      <c r="G15" s="887"/>
      <c r="H15" s="887"/>
      <c r="I15" s="887"/>
      <c r="J15" s="888"/>
      <c r="K15" s="231">
        <v>5</v>
      </c>
      <c r="L15" s="877" t="s">
        <v>522</v>
      </c>
      <c r="M15" s="879"/>
      <c r="N15" s="877" t="s">
        <v>626</v>
      </c>
      <c r="O15" s="879"/>
      <c r="P15" s="877" t="s">
        <v>470</v>
      </c>
      <c r="Q15" s="879"/>
      <c r="R15" s="880" t="s">
        <v>470</v>
      </c>
      <c r="S15" s="881"/>
      <c r="T15" s="882"/>
      <c r="U15" s="877" t="s">
        <v>587</v>
      </c>
      <c r="V15" s="879"/>
      <c r="W15" s="877" t="s">
        <v>587</v>
      </c>
      <c r="X15" s="879"/>
      <c r="Y15" s="233"/>
      <c r="Z15" s="233"/>
      <c r="AA15" s="233"/>
      <c r="AB15" s="233"/>
      <c r="AC15" s="232"/>
      <c r="AD15" s="232"/>
      <c r="AE15" s="232"/>
      <c r="AF15" s="232"/>
      <c r="AG15" s="259"/>
      <c r="AH15" s="259"/>
      <c r="AI15" s="259"/>
      <c r="AJ15" s="259">
        <v>3.25</v>
      </c>
      <c r="AK15" s="877" t="s">
        <v>669</v>
      </c>
      <c r="AL15" s="878"/>
      <c r="AM15" s="878"/>
      <c r="AN15" s="878"/>
      <c r="AO15" s="879"/>
      <c r="AP15" s="2"/>
      <c r="AQ15" s="47">
        <f t="shared" si="2"/>
        <v>3</v>
      </c>
    </row>
    <row r="16" spans="2:86" ht="12" customHeight="1" x14ac:dyDescent="0.15">
      <c r="B16" s="884"/>
      <c r="C16" s="889"/>
      <c r="D16" s="887"/>
      <c r="E16" s="887"/>
      <c r="F16" s="887"/>
      <c r="G16" s="887"/>
      <c r="H16" s="887"/>
      <c r="I16" s="887"/>
      <c r="J16" s="888"/>
      <c r="K16" s="231">
        <v>6</v>
      </c>
      <c r="L16" s="877" t="s">
        <v>522</v>
      </c>
      <c r="M16" s="879"/>
      <c r="N16" s="877" t="s">
        <v>626</v>
      </c>
      <c r="O16" s="879"/>
      <c r="P16" s="877" t="s">
        <v>470</v>
      </c>
      <c r="Q16" s="879"/>
      <c r="R16" s="880" t="s">
        <v>470</v>
      </c>
      <c r="S16" s="881"/>
      <c r="T16" s="882"/>
      <c r="U16" s="877" t="s">
        <v>587</v>
      </c>
      <c r="V16" s="879"/>
      <c r="W16" s="877" t="s">
        <v>587</v>
      </c>
      <c r="X16" s="879"/>
      <c r="Y16" s="233"/>
      <c r="Z16" s="233"/>
      <c r="AA16" s="233"/>
      <c r="AB16" s="233"/>
      <c r="AC16" s="232"/>
      <c r="AD16" s="232"/>
      <c r="AE16" s="232"/>
      <c r="AF16" s="232"/>
      <c r="AG16" s="259"/>
      <c r="AH16" s="259"/>
      <c r="AI16" s="259"/>
      <c r="AJ16" s="259">
        <v>3.1</v>
      </c>
      <c r="AK16" s="877" t="s">
        <v>669</v>
      </c>
      <c r="AL16" s="878"/>
      <c r="AM16" s="878"/>
      <c r="AN16" s="878"/>
      <c r="AO16" s="879"/>
      <c r="AP16" s="2"/>
      <c r="AQ16" s="47">
        <f t="shared" si="2"/>
        <v>3</v>
      </c>
    </row>
    <row r="17" spans="2:60" ht="12" customHeight="1" x14ac:dyDescent="0.15">
      <c r="B17" s="884"/>
      <c r="C17" s="889"/>
      <c r="D17" s="887"/>
      <c r="E17" s="887"/>
      <c r="F17" s="887"/>
      <c r="G17" s="887"/>
      <c r="H17" s="887"/>
      <c r="I17" s="887"/>
      <c r="J17" s="888"/>
      <c r="K17" s="231">
        <v>7</v>
      </c>
      <c r="L17" s="877" t="s">
        <v>522</v>
      </c>
      <c r="M17" s="879"/>
      <c r="N17" s="877" t="s">
        <v>626</v>
      </c>
      <c r="O17" s="879"/>
      <c r="P17" s="877" t="s">
        <v>536</v>
      </c>
      <c r="Q17" s="879"/>
      <c r="R17" s="880" t="s">
        <v>442</v>
      </c>
      <c r="S17" s="881"/>
      <c r="T17" s="882"/>
      <c r="U17" s="877" t="s">
        <v>587</v>
      </c>
      <c r="V17" s="879"/>
      <c r="W17" s="877" t="s">
        <v>587</v>
      </c>
      <c r="X17" s="879"/>
      <c r="Y17" s="233"/>
      <c r="Z17" s="233"/>
      <c r="AA17" s="233"/>
      <c r="AB17" s="233"/>
      <c r="AC17" s="259"/>
      <c r="AD17" s="259"/>
      <c r="AE17" s="259"/>
      <c r="AF17" s="259">
        <v>0.05</v>
      </c>
      <c r="AG17" s="232"/>
      <c r="AH17" s="232"/>
      <c r="AI17" s="232"/>
      <c r="AJ17" s="232"/>
      <c r="AK17" s="877"/>
      <c r="AL17" s="878"/>
      <c r="AM17" s="878"/>
      <c r="AN17" s="878"/>
      <c r="AO17" s="879"/>
      <c r="AP17" s="2"/>
      <c r="AQ17" s="47">
        <f t="shared" si="2"/>
        <v>2</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0.05</v>
      </c>
      <c r="AG35" s="89">
        <f t="shared" si="7"/>
        <v>0</v>
      </c>
      <c r="AH35" s="89">
        <f t="shared" si="7"/>
        <v>0</v>
      </c>
      <c r="AI35" s="89">
        <f t="shared" si="7"/>
        <v>3.45</v>
      </c>
      <c r="AJ35" s="90">
        <f t="shared" si="7"/>
        <v>10.3</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1</v>
      </c>
      <c r="AG37" s="852">
        <f t="shared" si="8"/>
        <v>0</v>
      </c>
      <c r="AH37" s="852">
        <f t="shared" si="8"/>
        <v>0</v>
      </c>
      <c r="AI37" s="852">
        <f t="shared" si="8"/>
        <v>1</v>
      </c>
      <c r="AJ37" s="852">
        <f t="shared" si="8"/>
        <v>4</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24" priority="2">
      <formula>$AQ11=2</formula>
    </cfRule>
  </conditionalFormatting>
  <conditionalFormatting sqref="Y29:AB29">
    <cfRule type="expression" dxfId="123" priority="11">
      <formula>$AQ28=2</formula>
    </cfRule>
  </conditionalFormatting>
  <conditionalFormatting sqref="Y30:AB31">
    <cfRule type="expression" dxfId="122" priority="9">
      <formula>$AQ28=2</formula>
    </cfRule>
  </conditionalFormatting>
  <conditionalFormatting sqref="Y32:AB32">
    <cfRule type="expression" dxfId="121" priority="7">
      <formula>$AQ29=2</formula>
    </cfRule>
  </conditionalFormatting>
  <conditionalFormatting sqref="Y33:AB33">
    <cfRule type="expression" dxfId="120" priority="5">
      <formula>$AQ29=2</formula>
    </cfRule>
  </conditionalFormatting>
  <conditionalFormatting sqref="Y34:AB34">
    <cfRule type="expression" dxfId="119" priority="3">
      <formula>$AQ29=2</formula>
    </cfRule>
  </conditionalFormatting>
  <conditionalFormatting sqref="Y11:AF28">
    <cfRule type="expression" dxfId="118" priority="1">
      <formula>$AQ11=3</formula>
    </cfRule>
  </conditionalFormatting>
  <conditionalFormatting sqref="Y29:AF29">
    <cfRule type="expression" dxfId="117" priority="12">
      <formula>$AQ28=3</formula>
    </cfRule>
  </conditionalFormatting>
  <conditionalFormatting sqref="Y30:AF31">
    <cfRule type="expression" dxfId="116" priority="10">
      <formula>$AQ28=3</formula>
    </cfRule>
  </conditionalFormatting>
  <conditionalFormatting sqref="Y32:AF32">
    <cfRule type="expression" dxfId="115" priority="8">
      <formula>$AQ29=3</formula>
    </cfRule>
  </conditionalFormatting>
  <conditionalFormatting sqref="Y33:AF33">
    <cfRule type="expression" dxfId="114" priority="6">
      <formula>$AQ29=3</formula>
    </cfRule>
  </conditionalFormatting>
  <conditionalFormatting sqref="Y34:AF34">
    <cfRule type="expression" dxfId="113" priority="4">
      <formula>$AQ29=3</formula>
    </cfRule>
  </conditionalFormatting>
  <conditionalFormatting sqref="AC11:AJ28">
    <cfRule type="expression" dxfId="112" priority="13">
      <formula>$AQ11=1</formula>
    </cfRule>
  </conditionalFormatting>
  <conditionalFormatting sqref="AC29:AJ29">
    <cfRule type="expression" dxfId="111" priority="24">
      <formula>$AQ28=1</formula>
    </cfRule>
  </conditionalFormatting>
  <conditionalFormatting sqref="AC30:AJ31">
    <cfRule type="expression" dxfId="110" priority="22">
      <formula>$AQ28=1</formula>
    </cfRule>
  </conditionalFormatting>
  <conditionalFormatting sqref="AC32:AJ32">
    <cfRule type="expression" dxfId="109" priority="20">
      <formula>$AQ29=1</formula>
    </cfRule>
  </conditionalFormatting>
  <conditionalFormatting sqref="AC33:AJ33">
    <cfRule type="expression" dxfId="108" priority="18">
      <formula>$AQ29=1</formula>
    </cfRule>
  </conditionalFormatting>
  <conditionalFormatting sqref="AC34:AJ34">
    <cfRule type="expression" dxfId="107" priority="16">
      <formula>$AQ29=1</formula>
    </cfRule>
  </conditionalFormatting>
  <conditionalFormatting sqref="AG11:AJ28">
    <cfRule type="expression" dxfId="106" priority="14">
      <formula>$AQ11=2</formula>
    </cfRule>
  </conditionalFormatting>
  <conditionalFormatting sqref="AG29:AJ29">
    <cfRule type="expression" dxfId="105" priority="23">
      <formula>$AQ28=2</formula>
    </cfRule>
  </conditionalFormatting>
  <conditionalFormatting sqref="AG30:AJ31">
    <cfRule type="expression" dxfId="104" priority="21">
      <formula>$AQ28=2</formula>
    </cfRule>
  </conditionalFormatting>
  <conditionalFormatting sqref="AG32:AJ32">
    <cfRule type="expression" dxfId="103" priority="19">
      <formula>$AQ29=2</formula>
    </cfRule>
  </conditionalFormatting>
  <conditionalFormatting sqref="AG33:AJ33">
    <cfRule type="expression" dxfId="102" priority="17">
      <formula>$AQ29=2</formula>
    </cfRule>
  </conditionalFormatting>
  <conditionalFormatting sqref="AG34:AJ34">
    <cfRule type="expression" dxfId="101" priority="15">
      <formula>$AQ29=2</formula>
    </cfRule>
  </conditionalFormatting>
  <dataValidations count="1">
    <dataValidation type="list" allowBlank="1" showInputMessage="1" showErrorMessage="1" sqref="Y11:AB34" xr:uid="{EFDCF3EB-71F6-4C66-A3FC-0A7421388E1D}">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2774212F-2507-476F-B9D8-7FCD46A51E5B}">
          <x14:formula1>
            <xm:f>'(参考)リスト'!$C$16:$C$47</xm:f>
          </x14:formula1>
          <xm:sqref>N11:O34</xm:sqref>
        </x14:dataValidation>
        <x14:dataValidation type="list" allowBlank="1" showInputMessage="1" showErrorMessage="1" xr:uid="{C5BA2F9B-58D7-4DA6-8F6F-48EB9653387D}">
          <x14:formula1>
            <xm:f>'(参考)リスト'!$G$16:$G$19</xm:f>
          </x14:formula1>
          <xm:sqref>AM35:AO38</xm:sqref>
        </x14:dataValidation>
        <x14:dataValidation type="list" allowBlank="1" showInputMessage="1" showErrorMessage="1" xr:uid="{B8960A23-4802-4814-B914-AAB19206CC62}">
          <x14:formula1>
            <xm:f>'(参考)リスト'!$B$16:$B$21</xm:f>
          </x14:formula1>
          <xm:sqref>L11:M34</xm:sqref>
        </x14:dataValidation>
        <x14:dataValidation type="list" allowBlank="1" showInputMessage="1" showErrorMessage="1" xr:uid="{455DBAAC-B035-4CE6-83D3-229F2E75EFB1}">
          <x14:formula1>
            <xm:f>'(参考)リスト'!$E$16:$E$27</xm:f>
          </x14:formula1>
          <xm:sqref>R11:T34</xm:sqref>
        </x14:dataValidation>
        <x14:dataValidation type="list" allowBlank="1" showInputMessage="1" showErrorMessage="1" xr:uid="{41887566-F5EE-489B-8F7A-C0136048D9D4}">
          <x14:formula1>
            <xm:f>'(参考)リスト'!$D$16:$D$18</xm:f>
          </x14:formula1>
          <xm:sqref>P11:Q34</xm:sqref>
        </x14:dataValidation>
        <x14:dataValidation type="list" allowBlank="1" showInputMessage="1" showErrorMessage="1" xr:uid="{685996EE-D6C5-4926-980F-1CB726AD8B36}">
          <x14:formula1>
            <xm:f>'(参考)リスト'!$F$16:$F$21</xm:f>
          </x14:formula1>
          <xm:sqref>U11:X34</xm:sqref>
        </x14:dataValidation>
      </x14:dataValidations>
    </ext>
  </extLst>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106B8-C7F1-4700-84BB-C178F4A7389B}">
  <sheetPr codeName="Sheet116">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S038</v>
      </c>
      <c r="AW5" s="36">
        <f>R7</f>
        <v>7.5</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3</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8.3500000000000014</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665</v>
      </c>
      <c r="O7" s="897"/>
      <c r="P7" s="864" t="s">
        <v>342</v>
      </c>
      <c r="Q7" s="866"/>
      <c r="R7" s="898">
        <v>7.5</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626</v>
      </c>
      <c r="O11" s="879"/>
      <c r="P11" s="877" t="s">
        <v>470</v>
      </c>
      <c r="Q11" s="879"/>
      <c r="R11" s="795" t="s">
        <v>470</v>
      </c>
      <c r="S11" s="795"/>
      <c r="T11" s="795"/>
      <c r="U11" s="877" t="s">
        <v>587</v>
      </c>
      <c r="V11" s="879"/>
      <c r="W11" s="877" t="s">
        <v>587</v>
      </c>
      <c r="X11" s="879"/>
      <c r="Y11" s="233"/>
      <c r="Z11" s="233"/>
      <c r="AA11" s="233"/>
      <c r="AB11" s="233"/>
      <c r="AC11" s="232"/>
      <c r="AD11" s="232"/>
      <c r="AE11" s="232"/>
      <c r="AF11" s="232"/>
      <c r="AG11" s="259"/>
      <c r="AH11" s="259"/>
      <c r="AI11" s="259"/>
      <c r="AJ11" s="259">
        <v>3.7</v>
      </c>
      <c r="AK11" s="877" t="s">
        <v>669</v>
      </c>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522</v>
      </c>
      <c r="M12" s="879"/>
      <c r="N12" s="877" t="s">
        <v>626</v>
      </c>
      <c r="O12" s="879"/>
      <c r="P12" s="877" t="s">
        <v>470</v>
      </c>
      <c r="Q12" s="879"/>
      <c r="R12" s="795" t="s">
        <v>470</v>
      </c>
      <c r="S12" s="795"/>
      <c r="T12" s="795"/>
      <c r="U12" s="877" t="s">
        <v>587</v>
      </c>
      <c r="V12" s="879"/>
      <c r="W12" s="877" t="s">
        <v>587</v>
      </c>
      <c r="X12" s="879"/>
      <c r="Y12" s="233"/>
      <c r="Z12" s="233"/>
      <c r="AA12" s="233"/>
      <c r="AB12" s="233"/>
      <c r="AC12" s="232"/>
      <c r="AD12" s="232"/>
      <c r="AE12" s="232"/>
      <c r="AF12" s="232"/>
      <c r="AG12" s="259"/>
      <c r="AH12" s="259"/>
      <c r="AI12" s="259"/>
      <c r="AJ12" s="259">
        <v>2.6</v>
      </c>
      <c r="AK12" s="877"/>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v>3</v>
      </c>
      <c r="L13" s="877" t="s">
        <v>522</v>
      </c>
      <c r="M13" s="879"/>
      <c r="N13" s="877" t="s">
        <v>626</v>
      </c>
      <c r="O13" s="879"/>
      <c r="P13" s="877" t="s">
        <v>470</v>
      </c>
      <c r="Q13" s="879"/>
      <c r="R13" s="880" t="s">
        <v>470</v>
      </c>
      <c r="S13" s="881"/>
      <c r="T13" s="882"/>
      <c r="U13" s="877" t="s">
        <v>587</v>
      </c>
      <c r="V13" s="879"/>
      <c r="W13" s="877" t="s">
        <v>587</v>
      </c>
      <c r="X13" s="879"/>
      <c r="Y13" s="233"/>
      <c r="Z13" s="233"/>
      <c r="AA13" s="233"/>
      <c r="AB13" s="233"/>
      <c r="AC13" s="232"/>
      <c r="AD13" s="232"/>
      <c r="AE13" s="232"/>
      <c r="AF13" s="232"/>
      <c r="AG13" s="259"/>
      <c r="AH13" s="259"/>
      <c r="AI13" s="259"/>
      <c r="AJ13" s="259">
        <v>2.0499999999999998</v>
      </c>
      <c r="AK13" s="877"/>
      <c r="AL13" s="878"/>
      <c r="AM13" s="878"/>
      <c r="AN13" s="878"/>
      <c r="AO13" s="879"/>
      <c r="AP13" s="2"/>
      <c r="AQ13" s="47">
        <f t="shared" ref="AQ13:AQ27" si="2">IF(P13="材質劣化",2,IF(P13="漏水",3,1))</f>
        <v>3</v>
      </c>
    </row>
    <row r="14" spans="2:86" ht="12" customHeight="1" x14ac:dyDescent="0.15">
      <c r="B14" s="884"/>
      <c r="C14" s="889"/>
      <c r="D14" s="887"/>
      <c r="E14" s="887"/>
      <c r="F14" s="887"/>
      <c r="G14" s="887"/>
      <c r="H14" s="887"/>
      <c r="I14" s="887"/>
      <c r="J14" s="888"/>
      <c r="K14" s="231"/>
      <c r="L14" s="877"/>
      <c r="M14" s="879"/>
      <c r="N14" s="877"/>
      <c r="O14" s="879"/>
      <c r="P14" s="877"/>
      <c r="Q14" s="879"/>
      <c r="R14" s="880"/>
      <c r="S14" s="881"/>
      <c r="T14" s="882"/>
      <c r="U14" s="877"/>
      <c r="V14" s="879"/>
      <c r="W14" s="877"/>
      <c r="X14" s="879"/>
      <c r="Y14" s="233"/>
      <c r="Z14" s="233"/>
      <c r="AA14" s="233"/>
      <c r="AB14" s="233"/>
      <c r="AC14" s="232"/>
      <c r="AD14" s="232"/>
      <c r="AE14" s="232"/>
      <c r="AF14" s="232"/>
      <c r="AG14" s="232"/>
      <c r="AH14" s="232"/>
      <c r="AI14" s="232"/>
      <c r="AJ14" s="232"/>
      <c r="AK14" s="877"/>
      <c r="AL14" s="878"/>
      <c r="AM14" s="878"/>
      <c r="AN14" s="878"/>
      <c r="AO14" s="879"/>
      <c r="AP14" s="2"/>
      <c r="AQ14" s="47">
        <f t="shared" si="2"/>
        <v>1</v>
      </c>
    </row>
    <row r="15" spans="2:86" ht="12" customHeight="1" x14ac:dyDescent="0.15">
      <c r="B15" s="884"/>
      <c r="C15" s="889"/>
      <c r="D15" s="887"/>
      <c r="E15" s="887"/>
      <c r="F15" s="887"/>
      <c r="G15" s="887"/>
      <c r="H15" s="887"/>
      <c r="I15" s="887"/>
      <c r="J15" s="888"/>
      <c r="K15" s="231"/>
      <c r="L15" s="877"/>
      <c r="M15" s="879"/>
      <c r="N15" s="877"/>
      <c r="O15" s="879"/>
      <c r="P15" s="877"/>
      <c r="Q15" s="879"/>
      <c r="R15" s="880"/>
      <c r="S15" s="881"/>
      <c r="T15" s="882"/>
      <c r="U15" s="877"/>
      <c r="V15" s="879"/>
      <c r="W15" s="877"/>
      <c r="X15" s="879"/>
      <c r="Y15" s="233"/>
      <c r="Z15" s="233"/>
      <c r="AA15" s="233"/>
      <c r="AB15" s="233"/>
      <c r="AC15" s="232"/>
      <c r="AD15" s="232"/>
      <c r="AE15" s="232"/>
      <c r="AF15" s="232"/>
      <c r="AG15" s="232"/>
      <c r="AH15" s="232"/>
      <c r="AI15" s="232"/>
      <c r="AJ15" s="232"/>
      <c r="AK15" s="877"/>
      <c r="AL15" s="878"/>
      <c r="AM15" s="878"/>
      <c r="AN15" s="878"/>
      <c r="AO15" s="879"/>
      <c r="AP15" s="2"/>
      <c r="AQ15" s="47">
        <f t="shared" si="2"/>
        <v>1</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v>
      </c>
      <c r="AG35" s="89">
        <f t="shared" si="7"/>
        <v>0</v>
      </c>
      <c r="AH35" s="89">
        <f t="shared" si="7"/>
        <v>0</v>
      </c>
      <c r="AI35" s="89">
        <f t="shared" si="7"/>
        <v>0</v>
      </c>
      <c r="AJ35" s="90">
        <f t="shared" si="7"/>
        <v>8.3500000000000014</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0</v>
      </c>
      <c r="AG37" s="852">
        <f t="shared" si="8"/>
        <v>0</v>
      </c>
      <c r="AH37" s="852">
        <f t="shared" si="8"/>
        <v>0</v>
      </c>
      <c r="AI37" s="852">
        <f t="shared" si="8"/>
        <v>0</v>
      </c>
      <c r="AJ37" s="852">
        <f t="shared" si="8"/>
        <v>3</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100" priority="2">
      <formula>$AQ11=2</formula>
    </cfRule>
  </conditionalFormatting>
  <conditionalFormatting sqref="Y29:AB29">
    <cfRule type="expression" dxfId="99" priority="11">
      <formula>$AQ28=2</formula>
    </cfRule>
  </conditionalFormatting>
  <conditionalFormatting sqref="Y30:AB31">
    <cfRule type="expression" dxfId="98" priority="9">
      <formula>$AQ28=2</formula>
    </cfRule>
  </conditionalFormatting>
  <conditionalFormatting sqref="Y32:AB32">
    <cfRule type="expression" dxfId="97" priority="7">
      <formula>$AQ29=2</formula>
    </cfRule>
  </conditionalFormatting>
  <conditionalFormatting sqref="Y33:AB33">
    <cfRule type="expression" dxfId="96" priority="5">
      <formula>$AQ29=2</formula>
    </cfRule>
  </conditionalFormatting>
  <conditionalFormatting sqref="Y34:AB34">
    <cfRule type="expression" dxfId="95" priority="3">
      <formula>$AQ29=2</formula>
    </cfRule>
  </conditionalFormatting>
  <conditionalFormatting sqref="Y11:AF28">
    <cfRule type="expression" dxfId="94" priority="1">
      <formula>$AQ11=3</formula>
    </cfRule>
  </conditionalFormatting>
  <conditionalFormatting sqref="Y29:AF29">
    <cfRule type="expression" dxfId="93" priority="12">
      <formula>$AQ28=3</formula>
    </cfRule>
  </conditionalFormatting>
  <conditionalFormatting sqref="Y30:AF31">
    <cfRule type="expression" dxfId="92" priority="10">
      <formula>$AQ28=3</formula>
    </cfRule>
  </conditionalFormatting>
  <conditionalFormatting sqref="Y32:AF32">
    <cfRule type="expression" dxfId="91" priority="8">
      <formula>$AQ29=3</formula>
    </cfRule>
  </conditionalFormatting>
  <conditionalFormatting sqref="Y33:AF33">
    <cfRule type="expression" dxfId="90" priority="6">
      <formula>$AQ29=3</formula>
    </cfRule>
  </conditionalFormatting>
  <conditionalFormatting sqref="Y34:AF34">
    <cfRule type="expression" dxfId="89" priority="4">
      <formula>$AQ29=3</formula>
    </cfRule>
  </conditionalFormatting>
  <conditionalFormatting sqref="AC11:AJ28">
    <cfRule type="expression" dxfId="88" priority="13">
      <formula>$AQ11=1</formula>
    </cfRule>
  </conditionalFormatting>
  <conditionalFormatting sqref="AC29:AJ29">
    <cfRule type="expression" dxfId="87" priority="24">
      <formula>$AQ28=1</formula>
    </cfRule>
  </conditionalFormatting>
  <conditionalFormatting sqref="AC30:AJ31">
    <cfRule type="expression" dxfId="86" priority="22">
      <formula>$AQ28=1</formula>
    </cfRule>
  </conditionalFormatting>
  <conditionalFormatting sqref="AC32:AJ32">
    <cfRule type="expression" dxfId="85" priority="20">
      <formula>$AQ29=1</formula>
    </cfRule>
  </conditionalFormatting>
  <conditionalFormatting sqref="AC33:AJ33">
    <cfRule type="expression" dxfId="84" priority="18">
      <formula>$AQ29=1</formula>
    </cfRule>
  </conditionalFormatting>
  <conditionalFormatting sqref="AC34:AJ34">
    <cfRule type="expression" dxfId="83" priority="16">
      <formula>$AQ29=1</formula>
    </cfRule>
  </conditionalFormatting>
  <conditionalFormatting sqref="AG11:AJ28">
    <cfRule type="expression" dxfId="82" priority="14">
      <formula>$AQ11=2</formula>
    </cfRule>
  </conditionalFormatting>
  <conditionalFormatting sqref="AG29:AJ29">
    <cfRule type="expression" dxfId="81" priority="23">
      <formula>$AQ28=2</formula>
    </cfRule>
  </conditionalFormatting>
  <conditionalFormatting sqref="AG30:AJ31">
    <cfRule type="expression" dxfId="80" priority="21">
      <formula>$AQ28=2</formula>
    </cfRule>
  </conditionalFormatting>
  <conditionalFormatting sqref="AG32:AJ32">
    <cfRule type="expression" dxfId="79" priority="19">
      <formula>$AQ29=2</formula>
    </cfRule>
  </conditionalFormatting>
  <conditionalFormatting sqref="AG33:AJ33">
    <cfRule type="expression" dxfId="78" priority="17">
      <formula>$AQ29=2</formula>
    </cfRule>
  </conditionalFormatting>
  <conditionalFormatting sqref="AG34:AJ34">
    <cfRule type="expression" dxfId="77" priority="15">
      <formula>$AQ29=2</formula>
    </cfRule>
  </conditionalFormatting>
  <dataValidations count="1">
    <dataValidation type="list" allowBlank="1" showInputMessage="1" showErrorMessage="1" sqref="Y11:AB34" xr:uid="{FC7F2F5C-3C4E-48C8-B8BD-141755B9A8F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68BAA269-FAFC-4C26-8487-EE2B07E41533}">
          <x14:formula1>
            <xm:f>'(参考)リスト'!$F$16:$F$21</xm:f>
          </x14:formula1>
          <xm:sqref>U11:X34</xm:sqref>
        </x14:dataValidation>
        <x14:dataValidation type="list" allowBlank="1" showInputMessage="1" showErrorMessage="1" xr:uid="{3485A8D2-1B5A-4660-A7F2-23973D1E0FFB}">
          <x14:formula1>
            <xm:f>'(参考)リスト'!$D$16:$D$18</xm:f>
          </x14:formula1>
          <xm:sqref>P11:Q34</xm:sqref>
        </x14:dataValidation>
        <x14:dataValidation type="list" allowBlank="1" showInputMessage="1" showErrorMessage="1" xr:uid="{377E6113-A6D0-40A8-8F86-456FFB1854D3}">
          <x14:formula1>
            <xm:f>'(参考)リスト'!$E$16:$E$27</xm:f>
          </x14:formula1>
          <xm:sqref>R11:T34</xm:sqref>
        </x14:dataValidation>
        <x14:dataValidation type="list" allowBlank="1" showInputMessage="1" showErrorMessage="1" xr:uid="{938EAAC3-6679-4784-8133-547261D7B64A}">
          <x14:formula1>
            <xm:f>'(参考)リスト'!$B$16:$B$21</xm:f>
          </x14:formula1>
          <xm:sqref>L11:M34</xm:sqref>
        </x14:dataValidation>
        <x14:dataValidation type="list" allowBlank="1" showInputMessage="1" showErrorMessage="1" xr:uid="{0A4A21C7-169A-434F-B2A9-3A8330E3FBCC}">
          <x14:formula1>
            <xm:f>'(参考)リスト'!$G$16:$G$19</xm:f>
          </x14:formula1>
          <xm:sqref>AM35:AO38</xm:sqref>
        </x14:dataValidation>
        <x14:dataValidation type="list" allowBlank="1" showInputMessage="1" showErrorMessage="1" xr:uid="{289A06B1-9CA8-4080-8A6B-21371329AB44}">
          <x14:formula1>
            <xm:f>'(参考)リスト'!$C$16:$C$47</xm:f>
          </x14:formula1>
          <xm:sqref>N11:O34</xm:sqref>
        </x14:dataValidation>
      </x14:dataValidations>
    </ext>
  </extLst>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17AF7-3B38-4A0B-8A8E-8C3218FFD1AD}">
  <sheetPr codeName="Sheet117">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S039</v>
      </c>
      <c r="AW5" s="36">
        <f>R7</f>
        <v>10.1</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5</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16.409999999999997</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666</v>
      </c>
      <c r="O7" s="897"/>
      <c r="P7" s="864" t="s">
        <v>342</v>
      </c>
      <c r="Q7" s="866"/>
      <c r="R7" s="898">
        <v>10.1</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626</v>
      </c>
      <c r="O11" s="879"/>
      <c r="P11" s="877" t="s">
        <v>470</v>
      </c>
      <c r="Q11" s="879"/>
      <c r="R11" s="795" t="s">
        <v>470</v>
      </c>
      <c r="S11" s="795"/>
      <c r="T11" s="795"/>
      <c r="U11" s="877" t="s">
        <v>589</v>
      </c>
      <c r="V11" s="879"/>
      <c r="W11" s="877" t="s">
        <v>587</v>
      </c>
      <c r="X11" s="879"/>
      <c r="Y11" s="233"/>
      <c r="Z11" s="233"/>
      <c r="AA11" s="233"/>
      <c r="AB11" s="233"/>
      <c r="AC11" s="232"/>
      <c r="AD11" s="232"/>
      <c r="AE11" s="232"/>
      <c r="AF11" s="232"/>
      <c r="AG11" s="259"/>
      <c r="AH11" s="259"/>
      <c r="AI11" s="259"/>
      <c r="AJ11" s="259">
        <v>3.9</v>
      </c>
      <c r="AK11" s="877"/>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522</v>
      </c>
      <c r="M12" s="879"/>
      <c r="N12" s="877" t="s">
        <v>626</v>
      </c>
      <c r="O12" s="879"/>
      <c r="P12" s="877" t="s">
        <v>536</v>
      </c>
      <c r="Q12" s="879"/>
      <c r="R12" s="795" t="s">
        <v>442</v>
      </c>
      <c r="S12" s="795"/>
      <c r="T12" s="795"/>
      <c r="U12" s="877" t="s">
        <v>537</v>
      </c>
      <c r="V12" s="879"/>
      <c r="W12" s="877" t="s">
        <v>524</v>
      </c>
      <c r="X12" s="879"/>
      <c r="Y12" s="233"/>
      <c r="Z12" s="233"/>
      <c r="AA12" s="233"/>
      <c r="AB12" s="233"/>
      <c r="AC12" s="232"/>
      <c r="AD12" s="232"/>
      <c r="AE12" s="232"/>
      <c r="AF12" s="232"/>
      <c r="AG12" s="232"/>
      <c r="AH12" s="232"/>
      <c r="AI12" s="232"/>
      <c r="AJ12" s="232"/>
      <c r="AK12" s="877" t="s">
        <v>525</v>
      </c>
      <c r="AL12" s="878"/>
      <c r="AM12" s="878"/>
      <c r="AN12" s="878"/>
      <c r="AO12" s="879"/>
      <c r="AP12" s="2"/>
      <c r="AQ12" s="47">
        <f>IF(P12="材質劣化",2,IF(P12="漏水",3,1))</f>
        <v>2</v>
      </c>
    </row>
    <row r="13" spans="2:86" ht="12" customHeight="1" x14ac:dyDescent="0.15">
      <c r="B13" s="884"/>
      <c r="C13" s="889"/>
      <c r="D13" s="887"/>
      <c r="E13" s="887"/>
      <c r="F13" s="887"/>
      <c r="G13" s="887"/>
      <c r="H13" s="887"/>
      <c r="I13" s="887"/>
      <c r="J13" s="888"/>
      <c r="K13" s="231">
        <v>3</v>
      </c>
      <c r="L13" s="877" t="s">
        <v>522</v>
      </c>
      <c r="M13" s="879"/>
      <c r="N13" s="877" t="s">
        <v>626</v>
      </c>
      <c r="O13" s="879"/>
      <c r="P13" s="877" t="s">
        <v>470</v>
      </c>
      <c r="Q13" s="879"/>
      <c r="R13" s="880" t="s">
        <v>470</v>
      </c>
      <c r="S13" s="881"/>
      <c r="T13" s="882"/>
      <c r="U13" s="877" t="s">
        <v>587</v>
      </c>
      <c r="V13" s="879"/>
      <c r="W13" s="877" t="s">
        <v>587</v>
      </c>
      <c r="X13" s="879"/>
      <c r="Y13" s="233"/>
      <c r="Z13" s="233"/>
      <c r="AA13" s="233"/>
      <c r="AB13" s="233"/>
      <c r="AC13" s="232"/>
      <c r="AD13" s="232"/>
      <c r="AE13" s="232"/>
      <c r="AF13" s="232"/>
      <c r="AG13" s="259"/>
      <c r="AH13" s="259"/>
      <c r="AI13" s="259"/>
      <c r="AJ13" s="259">
        <v>3.6399999999999997</v>
      </c>
      <c r="AK13" s="877"/>
      <c r="AL13" s="878"/>
      <c r="AM13" s="878"/>
      <c r="AN13" s="878"/>
      <c r="AO13" s="879"/>
      <c r="AP13" s="2"/>
      <c r="AQ13" s="47">
        <f t="shared" ref="AQ13:AQ27" si="2">IF(P13="材質劣化",2,IF(P13="漏水",3,1))</f>
        <v>3</v>
      </c>
    </row>
    <row r="14" spans="2:86" ht="12" customHeight="1" x14ac:dyDescent="0.15">
      <c r="B14" s="884"/>
      <c r="C14" s="889"/>
      <c r="D14" s="887"/>
      <c r="E14" s="887"/>
      <c r="F14" s="887"/>
      <c r="G14" s="887"/>
      <c r="H14" s="887"/>
      <c r="I14" s="887"/>
      <c r="J14" s="888"/>
      <c r="K14" s="231">
        <v>4</v>
      </c>
      <c r="L14" s="877" t="s">
        <v>522</v>
      </c>
      <c r="M14" s="879"/>
      <c r="N14" s="877" t="s">
        <v>626</v>
      </c>
      <c r="O14" s="879"/>
      <c r="P14" s="877" t="s">
        <v>470</v>
      </c>
      <c r="Q14" s="879"/>
      <c r="R14" s="880" t="s">
        <v>470</v>
      </c>
      <c r="S14" s="881"/>
      <c r="T14" s="882"/>
      <c r="U14" s="877" t="s">
        <v>587</v>
      </c>
      <c r="V14" s="879"/>
      <c r="W14" s="877" t="s">
        <v>587</v>
      </c>
      <c r="X14" s="879"/>
      <c r="Y14" s="233"/>
      <c r="Z14" s="233"/>
      <c r="AA14" s="233"/>
      <c r="AB14" s="233"/>
      <c r="AC14" s="232"/>
      <c r="AD14" s="232"/>
      <c r="AE14" s="232"/>
      <c r="AF14" s="232"/>
      <c r="AG14" s="259"/>
      <c r="AH14" s="259"/>
      <c r="AI14" s="259"/>
      <c r="AJ14" s="259">
        <v>2.5</v>
      </c>
      <c r="AK14" s="877" t="s">
        <v>669</v>
      </c>
      <c r="AL14" s="878"/>
      <c r="AM14" s="878"/>
      <c r="AN14" s="878"/>
      <c r="AO14" s="879"/>
      <c r="AP14" s="2"/>
      <c r="AQ14" s="47">
        <f t="shared" si="2"/>
        <v>3</v>
      </c>
    </row>
    <row r="15" spans="2:86" ht="12" customHeight="1" x14ac:dyDescent="0.15">
      <c r="B15" s="884"/>
      <c r="C15" s="889"/>
      <c r="D15" s="887"/>
      <c r="E15" s="887"/>
      <c r="F15" s="887"/>
      <c r="G15" s="887"/>
      <c r="H15" s="887"/>
      <c r="I15" s="887"/>
      <c r="J15" s="888"/>
      <c r="K15" s="231">
        <v>5</v>
      </c>
      <c r="L15" s="877" t="s">
        <v>522</v>
      </c>
      <c r="M15" s="879"/>
      <c r="N15" s="877" t="s">
        <v>626</v>
      </c>
      <c r="O15" s="879"/>
      <c r="P15" s="877" t="s">
        <v>470</v>
      </c>
      <c r="Q15" s="879"/>
      <c r="R15" s="880" t="s">
        <v>470</v>
      </c>
      <c r="S15" s="881"/>
      <c r="T15" s="882"/>
      <c r="U15" s="877" t="s">
        <v>526</v>
      </c>
      <c r="V15" s="879"/>
      <c r="W15" s="877" t="s">
        <v>587</v>
      </c>
      <c r="X15" s="879"/>
      <c r="Y15" s="233"/>
      <c r="Z15" s="233"/>
      <c r="AA15" s="233"/>
      <c r="AB15" s="233"/>
      <c r="AC15" s="232"/>
      <c r="AD15" s="232"/>
      <c r="AE15" s="232"/>
      <c r="AF15" s="232"/>
      <c r="AG15" s="259"/>
      <c r="AH15" s="259"/>
      <c r="AI15" s="259"/>
      <c r="AJ15" s="259">
        <v>3.36</v>
      </c>
      <c r="AK15" s="877"/>
      <c r="AL15" s="878"/>
      <c r="AM15" s="878"/>
      <c r="AN15" s="878"/>
      <c r="AO15" s="879"/>
      <c r="AP15" s="2"/>
      <c r="AQ15" s="47">
        <f t="shared" si="2"/>
        <v>3</v>
      </c>
    </row>
    <row r="16" spans="2:86" ht="12" customHeight="1" x14ac:dyDescent="0.15">
      <c r="B16" s="884"/>
      <c r="C16" s="889"/>
      <c r="D16" s="887"/>
      <c r="E16" s="887"/>
      <c r="F16" s="887"/>
      <c r="G16" s="887"/>
      <c r="H16" s="887"/>
      <c r="I16" s="887"/>
      <c r="J16" s="888"/>
      <c r="K16" s="231">
        <v>6</v>
      </c>
      <c r="L16" s="877" t="s">
        <v>522</v>
      </c>
      <c r="M16" s="879"/>
      <c r="N16" s="877" t="s">
        <v>626</v>
      </c>
      <c r="O16" s="879"/>
      <c r="P16" s="877" t="s">
        <v>470</v>
      </c>
      <c r="Q16" s="879"/>
      <c r="R16" s="880" t="s">
        <v>470</v>
      </c>
      <c r="S16" s="881"/>
      <c r="T16" s="882"/>
      <c r="U16" s="877" t="s">
        <v>526</v>
      </c>
      <c r="V16" s="879"/>
      <c r="W16" s="877" t="s">
        <v>587</v>
      </c>
      <c r="X16" s="879"/>
      <c r="Y16" s="233"/>
      <c r="Z16" s="233"/>
      <c r="AA16" s="233"/>
      <c r="AB16" s="233"/>
      <c r="AC16" s="232"/>
      <c r="AD16" s="232"/>
      <c r="AE16" s="232"/>
      <c r="AF16" s="232"/>
      <c r="AG16" s="259"/>
      <c r="AH16" s="259"/>
      <c r="AI16" s="259"/>
      <c r="AJ16" s="259">
        <v>3.01</v>
      </c>
      <c r="AK16" s="877"/>
      <c r="AL16" s="878"/>
      <c r="AM16" s="878"/>
      <c r="AN16" s="878"/>
      <c r="AO16" s="879"/>
      <c r="AP16" s="2"/>
      <c r="AQ16" s="47">
        <f t="shared" si="2"/>
        <v>3</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v>
      </c>
      <c r="AG35" s="89">
        <f t="shared" si="7"/>
        <v>0</v>
      </c>
      <c r="AH35" s="89">
        <f t="shared" si="7"/>
        <v>0</v>
      </c>
      <c r="AI35" s="89">
        <f t="shared" si="7"/>
        <v>0</v>
      </c>
      <c r="AJ35" s="90">
        <f t="shared" si="7"/>
        <v>16.409999999999997</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0</v>
      </c>
      <c r="AG37" s="852">
        <f t="shared" si="8"/>
        <v>0</v>
      </c>
      <c r="AH37" s="852">
        <f t="shared" si="8"/>
        <v>0</v>
      </c>
      <c r="AI37" s="852">
        <f t="shared" si="8"/>
        <v>0</v>
      </c>
      <c r="AJ37" s="852">
        <f t="shared" si="8"/>
        <v>5</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76" priority="2">
      <formula>$AQ11=2</formula>
    </cfRule>
  </conditionalFormatting>
  <conditionalFormatting sqref="Y29:AB29">
    <cfRule type="expression" dxfId="75" priority="11">
      <formula>$AQ28=2</formula>
    </cfRule>
  </conditionalFormatting>
  <conditionalFormatting sqref="Y30:AB31">
    <cfRule type="expression" dxfId="74" priority="9">
      <formula>$AQ28=2</formula>
    </cfRule>
  </conditionalFormatting>
  <conditionalFormatting sqref="Y32:AB32">
    <cfRule type="expression" dxfId="73" priority="7">
      <formula>$AQ29=2</formula>
    </cfRule>
  </conditionalFormatting>
  <conditionalFormatting sqref="Y33:AB33">
    <cfRule type="expression" dxfId="72" priority="5">
      <formula>$AQ29=2</formula>
    </cfRule>
  </conditionalFormatting>
  <conditionalFormatting sqref="Y34:AB34">
    <cfRule type="expression" dxfId="71" priority="3">
      <formula>$AQ29=2</formula>
    </cfRule>
  </conditionalFormatting>
  <conditionalFormatting sqref="Y11:AF28">
    <cfRule type="expression" dxfId="70" priority="1">
      <formula>$AQ11=3</formula>
    </cfRule>
  </conditionalFormatting>
  <conditionalFormatting sqref="Y29:AF29">
    <cfRule type="expression" dxfId="69" priority="12">
      <formula>$AQ28=3</formula>
    </cfRule>
  </conditionalFormatting>
  <conditionalFormatting sqref="Y30:AF31">
    <cfRule type="expression" dxfId="68" priority="10">
      <formula>$AQ28=3</formula>
    </cfRule>
  </conditionalFormatting>
  <conditionalFormatting sqref="Y32:AF32">
    <cfRule type="expression" dxfId="67" priority="8">
      <formula>$AQ29=3</formula>
    </cfRule>
  </conditionalFormatting>
  <conditionalFormatting sqref="Y33:AF33">
    <cfRule type="expression" dxfId="66" priority="6">
      <formula>$AQ29=3</formula>
    </cfRule>
  </conditionalFormatting>
  <conditionalFormatting sqref="Y34:AF34">
    <cfRule type="expression" dxfId="65" priority="4">
      <formula>$AQ29=3</formula>
    </cfRule>
  </conditionalFormatting>
  <conditionalFormatting sqref="AC11:AJ28">
    <cfRule type="expression" dxfId="64" priority="13">
      <formula>$AQ11=1</formula>
    </cfRule>
  </conditionalFormatting>
  <conditionalFormatting sqref="AC29:AJ29">
    <cfRule type="expression" dxfId="63" priority="24">
      <formula>$AQ28=1</formula>
    </cfRule>
  </conditionalFormatting>
  <conditionalFormatting sqref="AC30:AJ31">
    <cfRule type="expression" dxfId="62" priority="22">
      <formula>$AQ28=1</formula>
    </cfRule>
  </conditionalFormatting>
  <conditionalFormatting sqref="AC32:AJ32">
    <cfRule type="expression" dxfId="61" priority="20">
      <formula>$AQ29=1</formula>
    </cfRule>
  </conditionalFormatting>
  <conditionalFormatting sqref="AC33:AJ33">
    <cfRule type="expression" dxfId="60" priority="18">
      <formula>$AQ29=1</formula>
    </cfRule>
  </conditionalFormatting>
  <conditionalFormatting sqref="AC34:AJ34">
    <cfRule type="expression" dxfId="59" priority="16">
      <formula>$AQ29=1</formula>
    </cfRule>
  </conditionalFormatting>
  <conditionalFormatting sqref="AG11:AJ28">
    <cfRule type="expression" dxfId="58" priority="14">
      <formula>$AQ11=2</formula>
    </cfRule>
  </conditionalFormatting>
  <conditionalFormatting sqref="AG29:AJ29">
    <cfRule type="expression" dxfId="57" priority="23">
      <formula>$AQ28=2</formula>
    </cfRule>
  </conditionalFormatting>
  <conditionalFormatting sqref="AG30:AJ31">
    <cfRule type="expression" dxfId="56" priority="21">
      <formula>$AQ28=2</formula>
    </cfRule>
  </conditionalFormatting>
  <conditionalFormatting sqref="AG32:AJ32">
    <cfRule type="expression" dxfId="55" priority="19">
      <formula>$AQ29=2</formula>
    </cfRule>
  </conditionalFormatting>
  <conditionalFormatting sqref="AG33:AJ33">
    <cfRule type="expression" dxfId="54" priority="17">
      <formula>$AQ29=2</formula>
    </cfRule>
  </conditionalFormatting>
  <conditionalFormatting sqref="AG34:AJ34">
    <cfRule type="expression" dxfId="53" priority="15">
      <formula>$AQ29=2</formula>
    </cfRule>
  </conditionalFormatting>
  <dataValidations count="1">
    <dataValidation type="list" allowBlank="1" showInputMessage="1" showErrorMessage="1" sqref="Y11:AB34" xr:uid="{713B1376-0A4C-452C-BCCA-DEA32238EB5F}">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822A2DB3-A729-4029-AED3-CDC760116E5C}">
          <x14:formula1>
            <xm:f>'(参考)リスト'!$C$16:$C$47</xm:f>
          </x14:formula1>
          <xm:sqref>N11:O34</xm:sqref>
        </x14:dataValidation>
        <x14:dataValidation type="list" allowBlank="1" showInputMessage="1" showErrorMessage="1" xr:uid="{29E75B5F-44DF-417D-9FA0-AE6B0D35EE6B}">
          <x14:formula1>
            <xm:f>'(参考)リスト'!$G$16:$G$19</xm:f>
          </x14:formula1>
          <xm:sqref>AM35:AO38</xm:sqref>
        </x14:dataValidation>
        <x14:dataValidation type="list" allowBlank="1" showInputMessage="1" showErrorMessage="1" xr:uid="{9A174ED0-70E5-4BFB-800B-F6B5FFF37474}">
          <x14:formula1>
            <xm:f>'(参考)リスト'!$B$16:$B$21</xm:f>
          </x14:formula1>
          <xm:sqref>L11:M34</xm:sqref>
        </x14:dataValidation>
        <x14:dataValidation type="list" allowBlank="1" showInputMessage="1" showErrorMessage="1" xr:uid="{2C381819-A9B2-477E-90C3-E2F5CB36A3D5}">
          <x14:formula1>
            <xm:f>'(参考)リスト'!$E$16:$E$27</xm:f>
          </x14:formula1>
          <xm:sqref>R11:T34</xm:sqref>
        </x14:dataValidation>
        <x14:dataValidation type="list" allowBlank="1" showInputMessage="1" showErrorMessage="1" xr:uid="{9D5986B1-77F9-4C54-8561-0D56A83B98FD}">
          <x14:formula1>
            <xm:f>'(参考)リスト'!$D$16:$D$18</xm:f>
          </x14:formula1>
          <xm:sqref>P11:Q34</xm:sqref>
        </x14:dataValidation>
        <x14:dataValidation type="list" allowBlank="1" showInputMessage="1" showErrorMessage="1" xr:uid="{2DFF0942-23C1-4F0C-8CE2-5D271B00217D}">
          <x14:formula1>
            <xm:f>'(参考)リスト'!$F$16:$F$21</xm:f>
          </x14:formula1>
          <xm:sqref>U11:X34</xm:sqref>
        </x14:dataValidation>
      </x14:dataValidations>
    </ext>
  </extLst>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A475A-A1C6-4629-B1B4-4B128488C584}">
  <sheetPr codeName="Sheet118">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S040</v>
      </c>
      <c r="AW5" s="36">
        <f>R7</f>
        <v>6</v>
      </c>
      <c r="AX5" s="45" t="str">
        <f>AM35</f>
        <v>Ⅱ</v>
      </c>
      <c r="AY5" s="45">
        <f>Y37</f>
        <v>0</v>
      </c>
      <c r="AZ5" s="45">
        <f t="shared" ref="AZ5:BJ5" si="0">Z37</f>
        <v>0</v>
      </c>
      <c r="BA5" s="45">
        <f t="shared" si="0"/>
        <v>0</v>
      </c>
      <c r="BB5" s="45">
        <f>AB37</f>
        <v>0</v>
      </c>
      <c r="BC5" s="45">
        <f t="shared" si="0"/>
        <v>0</v>
      </c>
      <c r="BD5" s="45">
        <f>AD37</f>
        <v>0</v>
      </c>
      <c r="BE5" s="45">
        <f>AE37</f>
        <v>0</v>
      </c>
      <c r="BF5" s="45">
        <f t="shared" si="0"/>
        <v>0</v>
      </c>
      <c r="BG5" s="45">
        <f t="shared" si="0"/>
        <v>0</v>
      </c>
      <c r="BH5" s="45">
        <f t="shared" si="0"/>
        <v>0</v>
      </c>
      <c r="BI5" s="45">
        <f>AI37</f>
        <v>0</v>
      </c>
      <c r="BJ5" s="45">
        <f t="shared" si="0"/>
        <v>2</v>
      </c>
      <c r="BK5" s="234" t="str">
        <f>IF(Y37&gt;0,R7,"")</f>
        <v/>
      </c>
      <c r="BL5" s="234" t="str">
        <f>IF(Y37&gt;0,"",IF(Z37&gt;0,R7,""))</f>
        <v/>
      </c>
      <c r="BM5" s="234" t="str">
        <f>IF(Y37+Z37&gt;0,"",IF(AA37&gt;0,R7,""))</f>
        <v/>
      </c>
      <c r="BN5" s="234" t="str">
        <f>IF(Y37+Z37+AA37&gt;0,"",IF(AB37&gt;0,R7,""))</f>
        <v/>
      </c>
      <c r="BO5" s="45">
        <f>AC35</f>
        <v>0</v>
      </c>
      <c r="BP5" s="45">
        <f t="shared" ref="BP5:BQ5" si="1">AD35</f>
        <v>0</v>
      </c>
      <c r="BQ5" s="45">
        <f t="shared" si="1"/>
        <v>0</v>
      </c>
      <c r="BR5" s="45">
        <f>AF35</f>
        <v>0</v>
      </c>
      <c r="BS5" s="45">
        <f>AG35</f>
        <v>0</v>
      </c>
      <c r="BT5" s="45">
        <f>AH35</f>
        <v>0</v>
      </c>
      <c r="BU5" s="45">
        <f>AI35</f>
        <v>0</v>
      </c>
      <c r="BV5" s="45">
        <f>AJ35</f>
        <v>5.45</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667</v>
      </c>
      <c r="O7" s="897"/>
      <c r="P7" s="864" t="s">
        <v>342</v>
      </c>
      <c r="Q7" s="866"/>
      <c r="R7" s="898">
        <v>6</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597</v>
      </c>
      <c r="O11" s="879"/>
      <c r="P11" s="877" t="s">
        <v>470</v>
      </c>
      <c r="Q11" s="879"/>
      <c r="R11" s="795" t="s">
        <v>470</v>
      </c>
      <c r="S11" s="795"/>
      <c r="T11" s="795"/>
      <c r="U11" s="877" t="s">
        <v>587</v>
      </c>
      <c r="V11" s="879"/>
      <c r="W11" s="877" t="s">
        <v>587</v>
      </c>
      <c r="X11" s="879"/>
      <c r="Y11" s="233"/>
      <c r="Z11" s="233"/>
      <c r="AA11" s="233"/>
      <c r="AB11" s="233"/>
      <c r="AC11" s="232"/>
      <c r="AD11" s="232"/>
      <c r="AE11" s="232"/>
      <c r="AF11" s="232"/>
      <c r="AG11" s="259"/>
      <c r="AH11" s="259"/>
      <c r="AI11" s="259"/>
      <c r="AJ11" s="259">
        <v>2.4500000000000002</v>
      </c>
      <c r="AK11" s="877" t="s">
        <v>669</v>
      </c>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522</v>
      </c>
      <c r="M12" s="879"/>
      <c r="N12" s="877" t="s">
        <v>626</v>
      </c>
      <c r="O12" s="879"/>
      <c r="P12" s="877" t="s">
        <v>470</v>
      </c>
      <c r="Q12" s="879"/>
      <c r="R12" s="795" t="s">
        <v>470</v>
      </c>
      <c r="S12" s="795"/>
      <c r="T12" s="795"/>
      <c r="U12" s="877" t="s">
        <v>587</v>
      </c>
      <c r="V12" s="879"/>
      <c r="W12" s="877" t="s">
        <v>587</v>
      </c>
      <c r="X12" s="879"/>
      <c r="Y12" s="233"/>
      <c r="Z12" s="233"/>
      <c r="AA12" s="233"/>
      <c r="AB12" s="233"/>
      <c r="AC12" s="232"/>
      <c r="AD12" s="232"/>
      <c r="AE12" s="232"/>
      <c r="AF12" s="232"/>
      <c r="AG12" s="259"/>
      <c r="AH12" s="259"/>
      <c r="AI12" s="259"/>
      <c r="AJ12" s="259">
        <v>3</v>
      </c>
      <c r="AK12" s="877" t="s">
        <v>669</v>
      </c>
      <c r="AL12" s="878"/>
      <c r="AM12" s="878"/>
      <c r="AN12" s="878"/>
      <c r="AO12" s="879"/>
      <c r="AP12" s="2"/>
      <c r="AQ12" s="47">
        <f>IF(P12="材質劣化",2,IF(P12="漏水",3,1))</f>
        <v>3</v>
      </c>
    </row>
    <row r="13" spans="2:86" ht="12" customHeight="1" x14ac:dyDescent="0.15">
      <c r="B13" s="884"/>
      <c r="C13" s="889"/>
      <c r="D13" s="887"/>
      <c r="E13" s="887"/>
      <c r="F13" s="887"/>
      <c r="G13" s="887"/>
      <c r="H13" s="887"/>
      <c r="I13" s="887"/>
      <c r="J13" s="888"/>
      <c r="K13" s="231"/>
      <c r="L13" s="877"/>
      <c r="M13" s="879"/>
      <c r="N13" s="877"/>
      <c r="O13" s="879"/>
      <c r="P13" s="877"/>
      <c r="Q13" s="879"/>
      <c r="R13" s="880"/>
      <c r="S13" s="881"/>
      <c r="T13" s="882"/>
      <c r="U13" s="877"/>
      <c r="V13" s="879"/>
      <c r="W13" s="877"/>
      <c r="X13" s="879"/>
      <c r="Y13" s="233"/>
      <c r="Z13" s="233"/>
      <c r="AA13" s="233"/>
      <c r="AB13" s="233"/>
      <c r="AC13" s="232"/>
      <c r="AD13" s="232"/>
      <c r="AE13" s="232"/>
      <c r="AF13" s="232"/>
      <c r="AG13" s="232"/>
      <c r="AH13" s="232"/>
      <c r="AI13" s="232"/>
      <c r="AJ13" s="232"/>
      <c r="AK13" s="877"/>
      <c r="AL13" s="878"/>
      <c r="AM13" s="878"/>
      <c r="AN13" s="878"/>
      <c r="AO13" s="879"/>
      <c r="AP13" s="2"/>
      <c r="AQ13" s="47">
        <f t="shared" ref="AQ13:AQ27" si="2">IF(P13="材質劣化",2,IF(P13="漏水",3,1))</f>
        <v>1</v>
      </c>
    </row>
    <row r="14" spans="2:86" ht="12" customHeight="1" x14ac:dyDescent="0.15">
      <c r="B14" s="884"/>
      <c r="C14" s="889"/>
      <c r="D14" s="887"/>
      <c r="E14" s="887"/>
      <c r="F14" s="887"/>
      <c r="G14" s="887"/>
      <c r="H14" s="887"/>
      <c r="I14" s="887"/>
      <c r="J14" s="888"/>
      <c r="K14" s="231"/>
      <c r="L14" s="877"/>
      <c r="M14" s="879"/>
      <c r="N14" s="877"/>
      <c r="O14" s="879"/>
      <c r="P14" s="877"/>
      <c r="Q14" s="879"/>
      <c r="R14" s="880"/>
      <c r="S14" s="881"/>
      <c r="T14" s="882"/>
      <c r="U14" s="877"/>
      <c r="V14" s="879"/>
      <c r="W14" s="877"/>
      <c r="X14" s="879"/>
      <c r="Y14" s="233"/>
      <c r="Z14" s="233"/>
      <c r="AA14" s="233"/>
      <c r="AB14" s="233"/>
      <c r="AC14" s="232"/>
      <c r="AD14" s="232"/>
      <c r="AE14" s="232"/>
      <c r="AF14" s="232"/>
      <c r="AG14" s="232"/>
      <c r="AH14" s="232"/>
      <c r="AI14" s="232"/>
      <c r="AJ14" s="232"/>
      <c r="AK14" s="877"/>
      <c r="AL14" s="878"/>
      <c r="AM14" s="878"/>
      <c r="AN14" s="878"/>
      <c r="AO14" s="879"/>
      <c r="AP14" s="2"/>
      <c r="AQ14" s="47">
        <f t="shared" si="2"/>
        <v>1</v>
      </c>
    </row>
    <row r="15" spans="2:86" ht="12" customHeight="1" x14ac:dyDescent="0.15">
      <c r="B15" s="884"/>
      <c r="C15" s="889"/>
      <c r="D15" s="887"/>
      <c r="E15" s="887"/>
      <c r="F15" s="887"/>
      <c r="G15" s="887"/>
      <c r="H15" s="887"/>
      <c r="I15" s="887"/>
      <c r="J15" s="888"/>
      <c r="K15" s="231"/>
      <c r="L15" s="877"/>
      <c r="M15" s="879"/>
      <c r="N15" s="877"/>
      <c r="O15" s="879"/>
      <c r="P15" s="877"/>
      <c r="Q15" s="879"/>
      <c r="R15" s="880"/>
      <c r="S15" s="881"/>
      <c r="T15" s="882"/>
      <c r="U15" s="877"/>
      <c r="V15" s="879"/>
      <c r="W15" s="877"/>
      <c r="X15" s="879"/>
      <c r="Y15" s="233"/>
      <c r="Z15" s="233"/>
      <c r="AA15" s="233"/>
      <c r="AB15" s="233"/>
      <c r="AC15" s="232"/>
      <c r="AD15" s="232"/>
      <c r="AE15" s="232"/>
      <c r="AF15" s="232"/>
      <c r="AG15" s="232"/>
      <c r="AH15" s="232"/>
      <c r="AI15" s="232"/>
      <c r="AJ15" s="232"/>
      <c r="AK15" s="877"/>
      <c r="AL15" s="878"/>
      <c r="AM15" s="878"/>
      <c r="AN15" s="878"/>
      <c r="AO15" s="879"/>
      <c r="AP15" s="2"/>
      <c r="AQ15" s="47">
        <f t="shared" si="2"/>
        <v>1</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3"/>
      <c r="Z19" s="233"/>
      <c r="AA19" s="233"/>
      <c r="AB19" s="233"/>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3"/>
      <c r="Z20" s="233"/>
      <c r="AA20" s="233"/>
      <c r="AB20" s="233"/>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v>
      </c>
      <c r="AG35" s="89">
        <f t="shared" si="7"/>
        <v>0</v>
      </c>
      <c r="AH35" s="89">
        <f t="shared" si="7"/>
        <v>0</v>
      </c>
      <c r="AI35" s="89">
        <f t="shared" si="7"/>
        <v>0</v>
      </c>
      <c r="AJ35" s="90">
        <f t="shared" si="7"/>
        <v>5.45</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f>IF(COUNTIF(AB11:AB34,"〇")&gt;0,"1",0)</f>
        <v>0</v>
      </c>
      <c r="AC37" s="852">
        <f t="shared" ref="AC37:AJ37" si="8">COUNTA(AC11:AC34)</f>
        <v>0</v>
      </c>
      <c r="AD37" s="852">
        <f t="shared" si="8"/>
        <v>0</v>
      </c>
      <c r="AE37" s="852">
        <f t="shared" si="8"/>
        <v>0</v>
      </c>
      <c r="AF37" s="852">
        <f t="shared" si="8"/>
        <v>0</v>
      </c>
      <c r="AG37" s="852">
        <f t="shared" si="8"/>
        <v>0</v>
      </c>
      <c r="AH37" s="852">
        <f t="shared" si="8"/>
        <v>0</v>
      </c>
      <c r="AI37" s="852">
        <f t="shared" si="8"/>
        <v>0</v>
      </c>
      <c r="AJ37" s="852">
        <f t="shared" si="8"/>
        <v>2</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52" priority="2">
      <formula>$AQ11=2</formula>
    </cfRule>
  </conditionalFormatting>
  <conditionalFormatting sqref="Y29:AB29">
    <cfRule type="expression" dxfId="51" priority="11">
      <formula>$AQ28=2</formula>
    </cfRule>
  </conditionalFormatting>
  <conditionalFormatting sqref="Y30:AB31">
    <cfRule type="expression" dxfId="50" priority="9">
      <formula>$AQ28=2</formula>
    </cfRule>
  </conditionalFormatting>
  <conditionalFormatting sqref="Y32:AB32">
    <cfRule type="expression" dxfId="49" priority="7">
      <formula>$AQ29=2</formula>
    </cfRule>
  </conditionalFormatting>
  <conditionalFormatting sqref="Y33:AB33">
    <cfRule type="expression" dxfId="48" priority="5">
      <formula>$AQ29=2</formula>
    </cfRule>
  </conditionalFormatting>
  <conditionalFormatting sqref="Y34:AB34">
    <cfRule type="expression" dxfId="47" priority="3">
      <formula>$AQ29=2</formula>
    </cfRule>
  </conditionalFormatting>
  <conditionalFormatting sqref="Y11:AF28">
    <cfRule type="expression" dxfId="46" priority="1">
      <formula>$AQ11=3</formula>
    </cfRule>
  </conditionalFormatting>
  <conditionalFormatting sqref="Y29:AF29">
    <cfRule type="expression" dxfId="45" priority="12">
      <formula>$AQ28=3</formula>
    </cfRule>
  </conditionalFormatting>
  <conditionalFormatting sqref="Y30:AF31">
    <cfRule type="expression" dxfId="44" priority="10">
      <formula>$AQ28=3</formula>
    </cfRule>
  </conditionalFormatting>
  <conditionalFormatting sqref="Y32:AF32">
    <cfRule type="expression" dxfId="43" priority="8">
      <formula>$AQ29=3</formula>
    </cfRule>
  </conditionalFormatting>
  <conditionalFormatting sqref="Y33:AF33">
    <cfRule type="expression" dxfId="42" priority="6">
      <formula>$AQ29=3</formula>
    </cfRule>
  </conditionalFormatting>
  <conditionalFormatting sqref="Y34:AF34">
    <cfRule type="expression" dxfId="41" priority="4">
      <formula>$AQ29=3</formula>
    </cfRule>
  </conditionalFormatting>
  <conditionalFormatting sqref="AC11:AJ28">
    <cfRule type="expression" dxfId="40" priority="13">
      <formula>$AQ11=1</formula>
    </cfRule>
  </conditionalFormatting>
  <conditionalFormatting sqref="AC29:AJ29">
    <cfRule type="expression" dxfId="39" priority="24">
      <formula>$AQ28=1</formula>
    </cfRule>
  </conditionalFormatting>
  <conditionalFormatting sqref="AC30:AJ31">
    <cfRule type="expression" dxfId="38" priority="22">
      <formula>$AQ28=1</formula>
    </cfRule>
  </conditionalFormatting>
  <conditionalFormatting sqref="AC32:AJ32">
    <cfRule type="expression" dxfId="37" priority="20">
      <formula>$AQ29=1</formula>
    </cfRule>
  </conditionalFormatting>
  <conditionalFormatting sqref="AC33:AJ33">
    <cfRule type="expression" dxfId="36" priority="18">
      <formula>$AQ29=1</formula>
    </cfRule>
  </conditionalFormatting>
  <conditionalFormatting sqref="AC34:AJ34">
    <cfRule type="expression" dxfId="35" priority="16">
      <formula>$AQ29=1</formula>
    </cfRule>
  </conditionalFormatting>
  <conditionalFormatting sqref="AG11:AJ28">
    <cfRule type="expression" dxfId="34" priority="14">
      <formula>$AQ11=2</formula>
    </cfRule>
  </conditionalFormatting>
  <conditionalFormatting sqref="AG29:AJ29">
    <cfRule type="expression" dxfId="33" priority="23">
      <formula>$AQ28=2</formula>
    </cfRule>
  </conditionalFormatting>
  <conditionalFormatting sqref="AG30:AJ31">
    <cfRule type="expression" dxfId="32" priority="21">
      <formula>$AQ28=2</formula>
    </cfRule>
  </conditionalFormatting>
  <conditionalFormatting sqref="AG32:AJ32">
    <cfRule type="expression" dxfId="31" priority="19">
      <formula>$AQ29=2</formula>
    </cfRule>
  </conditionalFormatting>
  <conditionalFormatting sqref="AG33:AJ33">
    <cfRule type="expression" dxfId="30" priority="17">
      <formula>$AQ29=2</formula>
    </cfRule>
  </conditionalFormatting>
  <conditionalFormatting sqref="AG34:AJ34">
    <cfRule type="expression" dxfId="29" priority="15">
      <formula>$AQ29=2</formula>
    </cfRule>
  </conditionalFormatting>
  <dataValidations count="1">
    <dataValidation type="list" allowBlank="1" showInputMessage="1" showErrorMessage="1" sqref="Y11:AB34" xr:uid="{16CBB46E-CFE7-40F6-9C94-75E0E4BB6A4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185C8133-5B2B-4A7D-9114-E4FBB8946AB3}">
          <x14:formula1>
            <xm:f>'(参考)リスト'!$F$16:$F$21</xm:f>
          </x14:formula1>
          <xm:sqref>U11:X34</xm:sqref>
        </x14:dataValidation>
        <x14:dataValidation type="list" allowBlank="1" showInputMessage="1" showErrorMessage="1" xr:uid="{273F63FE-FD4D-40A7-B8A5-CD8EBBDE189D}">
          <x14:formula1>
            <xm:f>'(参考)リスト'!$D$16:$D$18</xm:f>
          </x14:formula1>
          <xm:sqref>P11:Q34</xm:sqref>
        </x14:dataValidation>
        <x14:dataValidation type="list" allowBlank="1" showInputMessage="1" showErrorMessage="1" xr:uid="{B4F43921-EE24-4051-AFCF-40ABE85A5047}">
          <x14:formula1>
            <xm:f>'(参考)リスト'!$E$16:$E$27</xm:f>
          </x14:formula1>
          <xm:sqref>R11:T34</xm:sqref>
        </x14:dataValidation>
        <x14:dataValidation type="list" allowBlank="1" showInputMessage="1" showErrorMessage="1" xr:uid="{F44AFC8B-1755-4E10-AC4D-9F609868DB9F}">
          <x14:formula1>
            <xm:f>'(参考)リスト'!$B$16:$B$21</xm:f>
          </x14:formula1>
          <xm:sqref>L11:M34</xm:sqref>
        </x14:dataValidation>
        <x14:dataValidation type="list" allowBlank="1" showInputMessage="1" showErrorMessage="1" xr:uid="{86C5958C-248A-4EAF-AD08-AC492C8989FB}">
          <x14:formula1>
            <xm:f>'(参考)リスト'!$G$16:$G$19</xm:f>
          </x14:formula1>
          <xm:sqref>AM35:AO38</xm:sqref>
        </x14:dataValidation>
        <x14:dataValidation type="list" allowBlank="1" showInputMessage="1" showErrorMessage="1" xr:uid="{EF92C506-38F9-4505-A3AD-01F68C6E377F}">
          <x14:formula1>
            <xm:f>'(参考)リスト'!$C$16:$C$47</xm:f>
          </x14:formula1>
          <xm:sqref>N11:O34</xm:sqref>
        </x14:dataValidation>
      </x14:dataValidations>
    </ext>
  </extLst>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F0CF8-0853-45AF-8CE3-512FBF90392D}">
  <sheetPr codeName="Sheet119">
    <pageSetUpPr fitToPage="1"/>
  </sheetPr>
  <dimension ref="B1:CH53"/>
  <sheetViews>
    <sheetView showGridLines="0" showZero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3" customWidth="1"/>
    <col min="43" max="86" width="4.125" style="35" customWidth="1"/>
    <col min="87" max="99" width="8" style="2" customWidth="1"/>
    <col min="100" max="110" width="9" style="2"/>
    <col min="111" max="111" width="14" style="2" bestFit="1" customWidth="1"/>
    <col min="112" max="16384" width="9" style="2"/>
  </cols>
  <sheetData>
    <row r="1" spans="2:86" ht="12" customHeight="1" x14ac:dyDescent="0.15">
      <c r="AU1" s="919" t="s">
        <v>320</v>
      </c>
      <c r="AV1" s="920" t="s">
        <v>321</v>
      </c>
      <c r="AW1" s="920"/>
      <c r="AX1" s="920"/>
      <c r="AY1" s="915" t="s">
        <v>322</v>
      </c>
      <c r="AZ1" s="915"/>
      <c r="BA1" s="915"/>
      <c r="BB1" s="915"/>
      <c r="BC1" s="915"/>
      <c r="BD1" s="915"/>
      <c r="BE1" s="915"/>
      <c r="BF1" s="915"/>
      <c r="BG1" s="915"/>
      <c r="BH1" s="915"/>
      <c r="BI1" s="915"/>
      <c r="BJ1" s="915"/>
      <c r="BK1" s="915" t="s">
        <v>323</v>
      </c>
      <c r="BL1" s="915"/>
      <c r="BM1" s="915"/>
      <c r="BN1" s="915"/>
      <c r="BO1" s="915"/>
      <c r="BP1" s="915"/>
      <c r="BQ1" s="915"/>
      <c r="BR1" s="915"/>
      <c r="BS1" s="915"/>
      <c r="BT1" s="915"/>
      <c r="BU1" s="915"/>
      <c r="BV1" s="915"/>
      <c r="BW1" s="909"/>
      <c r="BX1" s="909"/>
      <c r="BY1" s="909"/>
      <c r="BZ1" s="909"/>
      <c r="CA1" s="909"/>
      <c r="CB1" s="909"/>
      <c r="CC1" s="909"/>
      <c r="CD1" s="909"/>
      <c r="CE1" s="909"/>
      <c r="CF1" s="909"/>
      <c r="CG1" s="909"/>
      <c r="CH1" s="909"/>
    </row>
    <row r="2" spans="2:86" ht="8.25" customHeight="1" x14ac:dyDescent="0.15">
      <c r="AU2" s="919"/>
      <c r="AV2" s="920" t="s">
        <v>324</v>
      </c>
      <c r="AW2" s="921" t="s">
        <v>325</v>
      </c>
      <c r="AX2" s="921" t="s">
        <v>326</v>
      </c>
      <c r="AY2" s="915" t="s">
        <v>327</v>
      </c>
      <c r="AZ2" s="915"/>
      <c r="BA2" s="915"/>
      <c r="BB2" s="915"/>
      <c r="BC2" s="915"/>
      <c r="BD2" s="915"/>
      <c r="BE2" s="915"/>
      <c r="BF2" s="915"/>
      <c r="BG2" s="915"/>
      <c r="BH2" s="915"/>
      <c r="BI2" s="915"/>
      <c r="BJ2" s="915"/>
      <c r="BK2" s="915" t="s">
        <v>328</v>
      </c>
      <c r="BL2" s="915"/>
      <c r="BM2" s="915"/>
      <c r="BN2" s="915"/>
      <c r="BO2" s="915" t="s">
        <v>329</v>
      </c>
      <c r="BP2" s="915"/>
      <c r="BQ2" s="915"/>
      <c r="BR2" s="915"/>
      <c r="BS2" s="915"/>
      <c r="BT2" s="915"/>
      <c r="BU2" s="915"/>
      <c r="BV2" s="915"/>
      <c r="BW2" s="916"/>
      <c r="BX2" s="916"/>
      <c r="BY2" s="916"/>
      <c r="BZ2" s="916"/>
      <c r="CA2" s="909"/>
      <c r="CB2" s="909"/>
      <c r="CC2" s="909"/>
      <c r="CD2" s="909"/>
      <c r="CE2" s="909"/>
      <c r="CF2" s="909"/>
      <c r="CG2" s="909"/>
      <c r="CH2" s="909"/>
    </row>
    <row r="3" spans="2:86" ht="24.95" customHeight="1" x14ac:dyDescent="0.15">
      <c r="B3" s="602" t="s">
        <v>330</v>
      </c>
      <c r="C3" s="917"/>
      <c r="D3" s="917"/>
      <c r="E3" s="918"/>
      <c r="F3" s="918"/>
      <c r="G3" s="918"/>
      <c r="H3" s="918"/>
      <c r="I3" s="918"/>
      <c r="J3" s="918"/>
      <c r="K3" s="917"/>
      <c r="L3" s="917"/>
      <c r="M3" s="917"/>
      <c r="N3" s="917"/>
      <c r="O3" s="917"/>
      <c r="P3" s="917"/>
      <c r="Q3" s="917"/>
      <c r="R3" s="917"/>
      <c r="S3" s="917"/>
      <c r="T3" s="917"/>
      <c r="U3" s="917"/>
      <c r="V3" s="917"/>
      <c r="W3" s="917"/>
      <c r="X3" s="917"/>
      <c r="Y3" s="917"/>
      <c r="Z3" s="917"/>
      <c r="AA3" s="917"/>
      <c r="AB3" s="917"/>
      <c r="AC3" s="917"/>
      <c r="AD3" s="917"/>
      <c r="AE3" s="917"/>
      <c r="AF3" s="917"/>
      <c r="AG3" s="917"/>
      <c r="AH3" s="917"/>
      <c r="AI3" s="917"/>
      <c r="AJ3" s="917"/>
      <c r="AK3" s="917"/>
      <c r="AL3" s="917"/>
      <c r="AM3" s="917"/>
      <c r="AN3" s="917"/>
      <c r="AO3" s="917"/>
      <c r="AU3" s="919"/>
      <c r="AV3" s="920"/>
      <c r="AW3" s="921"/>
      <c r="AX3" s="921"/>
      <c r="AY3" s="915" t="s">
        <v>331</v>
      </c>
      <c r="AZ3" s="915"/>
      <c r="BA3" s="915"/>
      <c r="BB3" s="915"/>
      <c r="BC3" s="915" t="s">
        <v>332</v>
      </c>
      <c r="BD3" s="915"/>
      <c r="BE3" s="915"/>
      <c r="BF3" s="915"/>
      <c r="BG3" s="915" t="s">
        <v>333</v>
      </c>
      <c r="BH3" s="915"/>
      <c r="BI3" s="915"/>
      <c r="BJ3" s="915"/>
      <c r="BK3" s="915" t="s">
        <v>334</v>
      </c>
      <c r="BL3" s="915"/>
      <c r="BM3" s="915"/>
      <c r="BN3" s="915"/>
      <c r="BO3" s="915" t="s">
        <v>332</v>
      </c>
      <c r="BP3" s="915"/>
      <c r="BQ3" s="915"/>
      <c r="BR3" s="915"/>
      <c r="BS3" s="915" t="s">
        <v>333</v>
      </c>
      <c r="BT3" s="915"/>
      <c r="BU3" s="915"/>
      <c r="BV3" s="915"/>
      <c r="BW3" s="909"/>
      <c r="BX3" s="909"/>
      <c r="BY3" s="909"/>
      <c r="BZ3" s="909"/>
      <c r="CA3" s="909"/>
      <c r="CB3" s="909"/>
      <c r="CC3" s="909"/>
      <c r="CD3" s="909"/>
      <c r="CE3" s="909"/>
      <c r="CF3" s="909"/>
      <c r="CG3" s="909"/>
      <c r="CH3" s="909"/>
    </row>
    <row r="4" spans="2:86" ht="18" customHeight="1" x14ac:dyDescent="0.15">
      <c r="B4" s="440" t="s">
        <v>527</v>
      </c>
      <c r="C4" s="440"/>
      <c r="D4" s="440"/>
      <c r="E4" s="910" t="str">
        <f>'様式A-1'!$D$3</f>
        <v>ハシラノズイドウ</v>
      </c>
      <c r="F4" s="911"/>
      <c r="G4" s="911"/>
      <c r="H4" s="911"/>
      <c r="I4" s="911"/>
      <c r="J4" s="912"/>
      <c r="K4" s="489" t="s">
        <v>528</v>
      </c>
      <c r="L4" s="489"/>
      <c r="M4" s="489"/>
      <c r="N4" s="907" t="str">
        <f>'様式A-1'!$J$3</f>
        <v>主要地方道岩国玖珂線</v>
      </c>
      <c r="O4" s="907"/>
      <c r="P4" s="907"/>
      <c r="Q4" s="907"/>
      <c r="R4" s="907"/>
      <c r="S4" s="907"/>
      <c r="T4" s="464" t="s">
        <v>605</v>
      </c>
      <c r="U4" s="465"/>
      <c r="V4" s="465"/>
      <c r="W4" s="465"/>
      <c r="X4" s="466"/>
      <c r="Y4" s="913" t="str">
        <f>+'様式B (1)'!$S$3</f>
        <v>復建調査設計株式会社</v>
      </c>
      <c r="Z4" s="913"/>
      <c r="AA4" s="913"/>
      <c r="AB4" s="913"/>
      <c r="AC4" s="913"/>
      <c r="AD4" s="913"/>
      <c r="AE4" s="913"/>
      <c r="AF4" s="913"/>
      <c r="AG4" s="464" t="s">
        <v>535</v>
      </c>
      <c r="AH4" s="465"/>
      <c r="AI4" s="465"/>
      <c r="AJ4" s="466"/>
      <c r="AK4" s="814">
        <f>+'様式B (1)'!$P$2</f>
        <v>45867</v>
      </c>
      <c r="AL4" s="922"/>
      <c r="AM4" s="922"/>
      <c r="AN4" s="922"/>
      <c r="AO4" s="923"/>
      <c r="AU4" s="919"/>
      <c r="AV4" s="920"/>
      <c r="AW4" s="921"/>
      <c r="AX4" s="921"/>
      <c r="AY4" s="207" t="s">
        <v>335</v>
      </c>
      <c r="AZ4" s="207" t="s">
        <v>336</v>
      </c>
      <c r="BA4" s="207" t="s">
        <v>337</v>
      </c>
      <c r="BB4" s="207" t="s">
        <v>338</v>
      </c>
      <c r="BC4" s="207" t="s">
        <v>335</v>
      </c>
      <c r="BD4" s="207" t="s">
        <v>336</v>
      </c>
      <c r="BE4" s="207" t="s">
        <v>337</v>
      </c>
      <c r="BF4" s="207" t="s">
        <v>338</v>
      </c>
      <c r="BG4" s="207" t="s">
        <v>335</v>
      </c>
      <c r="BH4" s="207" t="s">
        <v>336</v>
      </c>
      <c r="BI4" s="207" t="s">
        <v>337</v>
      </c>
      <c r="BJ4" s="207" t="s">
        <v>338</v>
      </c>
      <c r="BK4" s="207" t="s">
        <v>335</v>
      </c>
      <c r="BL4" s="207" t="s">
        <v>336</v>
      </c>
      <c r="BM4" s="207" t="s">
        <v>337</v>
      </c>
      <c r="BN4" s="207" t="s">
        <v>338</v>
      </c>
      <c r="BO4" s="207" t="s">
        <v>335</v>
      </c>
      <c r="BP4" s="207" t="s">
        <v>336</v>
      </c>
      <c r="BQ4" s="207" t="s">
        <v>337</v>
      </c>
      <c r="BR4" s="207" t="s">
        <v>338</v>
      </c>
      <c r="BS4" s="207" t="s">
        <v>335</v>
      </c>
      <c r="BT4" s="207" t="s">
        <v>336</v>
      </c>
      <c r="BU4" s="207" t="s">
        <v>337</v>
      </c>
      <c r="BV4" s="207" t="s">
        <v>338</v>
      </c>
      <c r="BW4" s="208"/>
      <c r="BX4" s="208"/>
      <c r="BY4" s="208"/>
      <c r="BZ4" s="208"/>
      <c r="CA4" s="208"/>
      <c r="CB4" s="208"/>
      <c r="CC4" s="208"/>
      <c r="CD4" s="208"/>
      <c r="CE4" s="208"/>
      <c r="CF4" s="208"/>
      <c r="CG4" s="208"/>
      <c r="CH4" s="208"/>
    </row>
    <row r="5" spans="2:86" ht="18" customHeight="1" x14ac:dyDescent="0.15">
      <c r="B5" s="448" t="s">
        <v>531</v>
      </c>
      <c r="C5" s="448"/>
      <c r="D5" s="448"/>
      <c r="E5" s="924" t="str">
        <f>'様式A-1'!$D$4</f>
        <v>柱野隧道</v>
      </c>
      <c r="F5" s="925"/>
      <c r="G5" s="925"/>
      <c r="H5" s="925"/>
      <c r="I5" s="925"/>
      <c r="J5" s="926"/>
      <c r="K5" s="503" t="s">
        <v>532</v>
      </c>
      <c r="L5" s="503"/>
      <c r="M5" s="503"/>
      <c r="N5" s="907" t="str">
        <f>'様式A-1'!$R$3</f>
        <v>山口県岩国土木建築事務所</v>
      </c>
      <c r="O5" s="907"/>
      <c r="P5" s="907"/>
      <c r="Q5" s="907"/>
      <c r="R5" s="907"/>
      <c r="S5" s="907"/>
      <c r="T5" s="467"/>
      <c r="U5" s="468"/>
      <c r="V5" s="468"/>
      <c r="W5" s="468"/>
      <c r="X5" s="469"/>
      <c r="Y5" s="908" t="str">
        <f>+'様式B (1)'!$S$4</f>
        <v>小笠原洋</v>
      </c>
      <c r="Z5" s="908"/>
      <c r="AA5" s="908"/>
      <c r="AB5" s="908"/>
      <c r="AC5" s="908"/>
      <c r="AD5" s="908"/>
      <c r="AE5" s="908"/>
      <c r="AF5" s="908"/>
      <c r="AG5" s="785"/>
      <c r="AH5" s="914"/>
      <c r="AI5" s="914"/>
      <c r="AJ5" s="786"/>
      <c r="AK5" s="645"/>
      <c r="AL5" s="646"/>
      <c r="AM5" s="646"/>
      <c r="AN5" s="646"/>
      <c r="AO5" s="647"/>
      <c r="AU5" s="919"/>
      <c r="AV5" s="41" t="str">
        <f>N7</f>
        <v>PE</v>
      </c>
      <c r="AW5" s="36">
        <f>R7</f>
        <v>2.2999999999999998</v>
      </c>
      <c r="AX5" s="45" t="str">
        <f>AM35</f>
        <v>Ⅱ</v>
      </c>
      <c r="AY5" s="45">
        <f>Y37</f>
        <v>0</v>
      </c>
      <c r="AZ5" s="45">
        <f t="shared" ref="AZ5:BJ5" si="0">Z37</f>
        <v>0</v>
      </c>
      <c r="BA5" s="45">
        <f t="shared" si="0"/>
        <v>0</v>
      </c>
      <c r="BB5" s="45" t="str">
        <f>AB37</f>
        <v>1</v>
      </c>
      <c r="BC5" s="45">
        <f t="shared" si="0"/>
        <v>0</v>
      </c>
      <c r="BD5" s="45">
        <f>AD37</f>
        <v>0</v>
      </c>
      <c r="BE5" s="45">
        <f>AE37</f>
        <v>0</v>
      </c>
      <c r="BF5" s="45">
        <f t="shared" si="0"/>
        <v>0</v>
      </c>
      <c r="BG5" s="45">
        <f t="shared" si="0"/>
        <v>0</v>
      </c>
      <c r="BH5" s="45">
        <f t="shared" si="0"/>
        <v>0</v>
      </c>
      <c r="BI5" s="45">
        <f>AI37</f>
        <v>0</v>
      </c>
      <c r="BJ5" s="45">
        <f t="shared" si="0"/>
        <v>1</v>
      </c>
      <c r="BK5" s="234" t="str">
        <f>IF(Y37&gt;0,R7,"")</f>
        <v/>
      </c>
      <c r="BL5" s="234" t="str">
        <f>IF(Y37&gt;0,"",IF(Z37&gt;0,R7,""))</f>
        <v/>
      </c>
      <c r="BM5" s="234" t="str">
        <f>IF(Y37+Z37&gt;0,"",IF(AA37&gt;0,R7,""))</f>
        <v/>
      </c>
      <c r="BN5" s="234">
        <f>IF(Y37+Z37+AA37&gt;0,"",IF(AB37&gt;0,R7,""))</f>
        <v>2.2999999999999998</v>
      </c>
      <c r="BO5" s="45">
        <f>AC35</f>
        <v>0</v>
      </c>
      <c r="BP5" s="45">
        <f t="shared" ref="BP5:BQ5" si="1">AD35</f>
        <v>0</v>
      </c>
      <c r="BQ5" s="45">
        <f t="shared" si="1"/>
        <v>0</v>
      </c>
      <c r="BR5" s="45">
        <f>AF35</f>
        <v>0</v>
      </c>
      <c r="BS5" s="45">
        <f>AG35</f>
        <v>0</v>
      </c>
      <c r="BT5" s="45">
        <f>AH35</f>
        <v>0</v>
      </c>
      <c r="BU5" s="45">
        <f>AI35</f>
        <v>0</v>
      </c>
      <c r="BV5" s="45">
        <f>AJ35</f>
        <v>3.78</v>
      </c>
      <c r="BW5" s="124"/>
      <c r="BX5" s="125"/>
      <c r="BY5" s="125"/>
      <c r="BZ5" s="125"/>
      <c r="CA5" s="126"/>
      <c r="CB5" s="126"/>
      <c r="CC5" s="126"/>
      <c r="CD5" s="126"/>
      <c r="CE5" s="126"/>
      <c r="CF5" s="126"/>
      <c r="CG5" s="126"/>
      <c r="CH5" s="126"/>
    </row>
    <row r="6" spans="2:86" ht="12" customHeight="1" x14ac:dyDescent="0.15">
      <c r="B6" s="883" t="s">
        <v>339</v>
      </c>
      <c r="C6" s="885"/>
      <c r="D6" s="886"/>
      <c r="E6" s="887"/>
      <c r="F6" s="887"/>
      <c r="G6" s="887"/>
      <c r="H6" s="887"/>
      <c r="I6" s="887"/>
      <c r="J6" s="888"/>
      <c r="K6" s="893" t="s">
        <v>340</v>
      </c>
      <c r="L6" s="894"/>
      <c r="M6" s="894"/>
      <c r="N6" s="894"/>
      <c r="O6" s="894"/>
      <c r="P6" s="894"/>
      <c r="Q6" s="894"/>
      <c r="R6" s="894"/>
      <c r="S6" s="894"/>
      <c r="T6" s="894"/>
      <c r="U6" s="894"/>
      <c r="V6" s="894"/>
      <c r="W6" s="894"/>
      <c r="X6" s="894"/>
      <c r="Y6" s="894"/>
      <c r="Z6" s="894"/>
      <c r="AA6" s="894"/>
      <c r="AB6" s="894"/>
      <c r="AC6" s="894"/>
      <c r="AD6" s="894"/>
      <c r="AE6" s="894"/>
      <c r="AF6" s="894"/>
      <c r="AG6" s="894"/>
      <c r="AH6" s="894"/>
      <c r="AI6" s="894"/>
      <c r="AJ6" s="894"/>
      <c r="AK6" s="894"/>
      <c r="AL6" s="894"/>
      <c r="AM6" s="894"/>
      <c r="AN6" s="894"/>
      <c r="AO6" s="895"/>
      <c r="AP6" s="2"/>
    </row>
    <row r="7" spans="2:86" ht="12" customHeight="1" x14ac:dyDescent="0.15">
      <c r="B7" s="884"/>
      <c r="C7" s="889"/>
      <c r="D7" s="887"/>
      <c r="E7" s="887"/>
      <c r="F7" s="887"/>
      <c r="G7" s="887"/>
      <c r="H7" s="887"/>
      <c r="I7" s="887"/>
      <c r="J7" s="888"/>
      <c r="K7" s="864" t="s">
        <v>341</v>
      </c>
      <c r="L7" s="865"/>
      <c r="M7" s="866"/>
      <c r="N7" s="896" t="s">
        <v>625</v>
      </c>
      <c r="O7" s="897"/>
      <c r="P7" s="864" t="s">
        <v>342</v>
      </c>
      <c r="Q7" s="866"/>
      <c r="R7" s="898">
        <v>2.2999999999999998</v>
      </c>
      <c r="S7" s="899"/>
      <c r="T7" s="900"/>
      <c r="U7" s="868" t="s">
        <v>343</v>
      </c>
      <c r="V7" s="870"/>
      <c r="W7" s="868" t="s">
        <v>344</v>
      </c>
      <c r="X7" s="870"/>
      <c r="Y7" s="866" t="s">
        <v>345</v>
      </c>
      <c r="Z7" s="863"/>
      <c r="AA7" s="863"/>
      <c r="AB7" s="863"/>
      <c r="AC7" s="868" t="s">
        <v>346</v>
      </c>
      <c r="AD7" s="869"/>
      <c r="AE7" s="869"/>
      <c r="AF7" s="869"/>
      <c r="AG7" s="869"/>
      <c r="AH7" s="869"/>
      <c r="AI7" s="869"/>
      <c r="AJ7" s="870"/>
      <c r="AK7" s="868" t="s">
        <v>347</v>
      </c>
      <c r="AL7" s="869"/>
      <c r="AM7" s="869"/>
      <c r="AN7" s="901"/>
      <c r="AO7" s="902"/>
      <c r="AP7" s="2"/>
      <c r="AW7" s="46"/>
    </row>
    <row r="8" spans="2:86" ht="12" customHeight="1" x14ac:dyDescent="0.15">
      <c r="B8" s="884"/>
      <c r="C8" s="889"/>
      <c r="D8" s="887"/>
      <c r="E8" s="887"/>
      <c r="F8" s="887"/>
      <c r="G8" s="887"/>
      <c r="H8" s="887"/>
      <c r="I8" s="887"/>
      <c r="J8" s="888"/>
      <c r="K8" s="863" t="s">
        <v>287</v>
      </c>
      <c r="L8" s="863" t="s">
        <v>236</v>
      </c>
      <c r="M8" s="863"/>
      <c r="N8" s="863" t="s">
        <v>237</v>
      </c>
      <c r="O8" s="863"/>
      <c r="P8" s="863" t="s">
        <v>348</v>
      </c>
      <c r="Q8" s="863"/>
      <c r="R8" s="863" t="s">
        <v>349</v>
      </c>
      <c r="S8" s="863"/>
      <c r="T8" s="863"/>
      <c r="U8" s="871"/>
      <c r="V8" s="873"/>
      <c r="W8" s="871"/>
      <c r="X8" s="873"/>
      <c r="Y8" s="866"/>
      <c r="Z8" s="863"/>
      <c r="AA8" s="863"/>
      <c r="AB8" s="863"/>
      <c r="AC8" s="874"/>
      <c r="AD8" s="875"/>
      <c r="AE8" s="875"/>
      <c r="AF8" s="875"/>
      <c r="AG8" s="875"/>
      <c r="AH8" s="875"/>
      <c r="AI8" s="875"/>
      <c r="AJ8" s="876"/>
      <c r="AK8" s="871"/>
      <c r="AL8" s="872"/>
      <c r="AM8" s="872"/>
      <c r="AN8" s="903"/>
      <c r="AO8" s="904"/>
      <c r="AP8" s="2"/>
    </row>
    <row r="9" spans="2:86" ht="12" customHeight="1" x14ac:dyDescent="0.15">
      <c r="B9" s="884"/>
      <c r="C9" s="889"/>
      <c r="D9" s="887"/>
      <c r="E9" s="887"/>
      <c r="F9" s="887"/>
      <c r="G9" s="887"/>
      <c r="H9" s="887"/>
      <c r="I9" s="887"/>
      <c r="J9" s="888"/>
      <c r="K9" s="863"/>
      <c r="L9" s="863"/>
      <c r="M9" s="863"/>
      <c r="N9" s="863"/>
      <c r="O9" s="863"/>
      <c r="P9" s="863"/>
      <c r="Q9" s="863"/>
      <c r="R9" s="863"/>
      <c r="S9" s="863"/>
      <c r="T9" s="863"/>
      <c r="U9" s="871"/>
      <c r="V9" s="873"/>
      <c r="W9" s="871"/>
      <c r="X9" s="873"/>
      <c r="Y9" s="866" t="s">
        <v>350</v>
      </c>
      <c r="Z9" s="863"/>
      <c r="AA9" s="863"/>
      <c r="AB9" s="863"/>
      <c r="AC9" s="863" t="s">
        <v>351</v>
      </c>
      <c r="AD9" s="863"/>
      <c r="AE9" s="863"/>
      <c r="AF9" s="863"/>
      <c r="AG9" s="863" t="s">
        <v>352</v>
      </c>
      <c r="AH9" s="863"/>
      <c r="AI9" s="863"/>
      <c r="AJ9" s="863"/>
      <c r="AK9" s="871"/>
      <c r="AL9" s="872"/>
      <c r="AM9" s="872"/>
      <c r="AN9" s="903"/>
      <c r="AO9" s="904"/>
      <c r="AP9" s="2"/>
    </row>
    <row r="10" spans="2:86" ht="12" customHeight="1" x14ac:dyDescent="0.15">
      <c r="B10" s="884"/>
      <c r="C10" s="889"/>
      <c r="D10" s="887"/>
      <c r="E10" s="887"/>
      <c r="F10" s="887"/>
      <c r="G10" s="887"/>
      <c r="H10" s="887"/>
      <c r="I10" s="887"/>
      <c r="J10" s="888"/>
      <c r="K10" s="863"/>
      <c r="L10" s="863"/>
      <c r="M10" s="863"/>
      <c r="N10" s="863"/>
      <c r="O10" s="863"/>
      <c r="P10" s="863"/>
      <c r="Q10" s="863"/>
      <c r="R10" s="863"/>
      <c r="S10" s="863"/>
      <c r="T10" s="863"/>
      <c r="U10" s="874"/>
      <c r="V10" s="876"/>
      <c r="W10" s="874"/>
      <c r="X10" s="876"/>
      <c r="Y10" s="44" t="s">
        <v>215</v>
      </c>
      <c r="Z10" s="40" t="s">
        <v>214</v>
      </c>
      <c r="AA10" s="40" t="s">
        <v>353</v>
      </c>
      <c r="AB10" s="40" t="s">
        <v>354</v>
      </c>
      <c r="AC10" s="40" t="s">
        <v>215</v>
      </c>
      <c r="AD10" s="40" t="s">
        <v>214</v>
      </c>
      <c r="AE10" s="40" t="s">
        <v>353</v>
      </c>
      <c r="AF10" s="40" t="s">
        <v>354</v>
      </c>
      <c r="AG10" s="40" t="s">
        <v>215</v>
      </c>
      <c r="AH10" s="40" t="s">
        <v>214</v>
      </c>
      <c r="AI10" s="40" t="s">
        <v>353</v>
      </c>
      <c r="AJ10" s="40" t="s">
        <v>354</v>
      </c>
      <c r="AK10" s="874"/>
      <c r="AL10" s="875"/>
      <c r="AM10" s="875"/>
      <c r="AN10" s="905"/>
      <c r="AO10" s="906"/>
      <c r="AP10" s="2"/>
    </row>
    <row r="11" spans="2:86" ht="12" customHeight="1" x14ac:dyDescent="0.15">
      <c r="B11" s="884"/>
      <c r="C11" s="889"/>
      <c r="D11" s="887"/>
      <c r="E11" s="887"/>
      <c r="F11" s="887"/>
      <c r="G11" s="887"/>
      <c r="H11" s="887"/>
      <c r="I11" s="887"/>
      <c r="J11" s="888"/>
      <c r="K11" s="231">
        <v>1</v>
      </c>
      <c r="L11" s="877" t="s">
        <v>522</v>
      </c>
      <c r="M11" s="879"/>
      <c r="N11" s="877" t="s">
        <v>626</v>
      </c>
      <c r="O11" s="879"/>
      <c r="P11" s="877" t="s">
        <v>470</v>
      </c>
      <c r="Q11" s="879"/>
      <c r="R11" s="795" t="s">
        <v>470</v>
      </c>
      <c r="S11" s="795"/>
      <c r="T11" s="795"/>
      <c r="U11" s="877" t="s">
        <v>587</v>
      </c>
      <c r="V11" s="879"/>
      <c r="W11" s="877" t="s">
        <v>587</v>
      </c>
      <c r="X11" s="879"/>
      <c r="Y11" s="233"/>
      <c r="Z11" s="233"/>
      <c r="AA11" s="233"/>
      <c r="AB11" s="233"/>
      <c r="AC11" s="232"/>
      <c r="AD11" s="232"/>
      <c r="AE11" s="232"/>
      <c r="AF11" s="232"/>
      <c r="AG11" s="259"/>
      <c r="AH11" s="259"/>
      <c r="AI11" s="259"/>
      <c r="AJ11" s="259">
        <v>3.78</v>
      </c>
      <c r="AK11" s="877" t="s">
        <v>669</v>
      </c>
      <c r="AL11" s="878"/>
      <c r="AM11" s="878"/>
      <c r="AN11" s="878"/>
      <c r="AO11" s="879"/>
      <c r="AP11" s="2"/>
      <c r="AQ11" s="47">
        <f>IF(P11="材質劣化",2,IF(P11="漏水",3,1))</f>
        <v>3</v>
      </c>
      <c r="AS11" s="35" t="str">
        <f>IF(Y11&lt;&gt;"",1,"")</f>
        <v/>
      </c>
    </row>
    <row r="12" spans="2:86" ht="12" customHeight="1" x14ac:dyDescent="0.15">
      <c r="B12" s="884"/>
      <c r="C12" s="889"/>
      <c r="D12" s="887"/>
      <c r="E12" s="887"/>
      <c r="F12" s="887"/>
      <c r="G12" s="887"/>
      <c r="H12" s="887"/>
      <c r="I12" s="887"/>
      <c r="J12" s="888"/>
      <c r="K12" s="231">
        <v>2</v>
      </c>
      <c r="L12" s="877" t="s">
        <v>668</v>
      </c>
      <c r="M12" s="879"/>
      <c r="N12" s="877" t="s">
        <v>681</v>
      </c>
      <c r="O12" s="879"/>
      <c r="P12" s="877" t="s">
        <v>433</v>
      </c>
      <c r="Q12" s="879"/>
      <c r="R12" s="795" t="s">
        <v>434</v>
      </c>
      <c r="S12" s="795"/>
      <c r="T12" s="795"/>
      <c r="U12" s="877" t="s">
        <v>537</v>
      </c>
      <c r="V12" s="879"/>
      <c r="W12" s="877" t="s">
        <v>587</v>
      </c>
      <c r="X12" s="879"/>
      <c r="Y12" s="233"/>
      <c r="Z12" s="233"/>
      <c r="AA12" s="233"/>
      <c r="AB12" s="233" t="s">
        <v>1153</v>
      </c>
      <c r="AC12" s="259"/>
      <c r="AD12" s="259"/>
      <c r="AE12" s="259"/>
      <c r="AF12" s="259"/>
      <c r="AG12" s="232"/>
      <c r="AH12" s="232"/>
      <c r="AI12" s="232"/>
      <c r="AJ12" s="232"/>
      <c r="AK12" s="877"/>
      <c r="AL12" s="878"/>
      <c r="AM12" s="878"/>
      <c r="AN12" s="878"/>
      <c r="AO12" s="879"/>
      <c r="AP12" s="2"/>
      <c r="AQ12" s="47">
        <f>IF(P12="材質劣化",2,IF(P12="漏水",3,1))</f>
        <v>1</v>
      </c>
    </row>
    <row r="13" spans="2:86" ht="12" customHeight="1" x14ac:dyDescent="0.15">
      <c r="B13" s="884"/>
      <c r="C13" s="889"/>
      <c r="D13" s="887"/>
      <c r="E13" s="887"/>
      <c r="F13" s="887"/>
      <c r="G13" s="887"/>
      <c r="H13" s="887"/>
      <c r="I13" s="887"/>
      <c r="J13" s="888"/>
      <c r="K13" s="231">
        <v>3</v>
      </c>
      <c r="L13" s="877" t="s">
        <v>668</v>
      </c>
      <c r="M13" s="879"/>
      <c r="N13" s="877" t="s">
        <v>681</v>
      </c>
      <c r="O13" s="879"/>
      <c r="P13" s="877" t="s">
        <v>433</v>
      </c>
      <c r="Q13" s="879"/>
      <c r="R13" s="880" t="s">
        <v>434</v>
      </c>
      <c r="S13" s="881"/>
      <c r="T13" s="882"/>
      <c r="U13" s="877" t="s">
        <v>537</v>
      </c>
      <c r="V13" s="879"/>
      <c r="W13" s="877" t="s">
        <v>524</v>
      </c>
      <c r="X13" s="879"/>
      <c r="Y13" s="233"/>
      <c r="Z13" s="233"/>
      <c r="AA13" s="233"/>
      <c r="AB13" s="233"/>
      <c r="AC13" s="232"/>
      <c r="AD13" s="232"/>
      <c r="AE13" s="232"/>
      <c r="AF13" s="232"/>
      <c r="AG13" s="232"/>
      <c r="AH13" s="232"/>
      <c r="AI13" s="232"/>
      <c r="AJ13" s="232"/>
      <c r="AK13" s="877" t="s">
        <v>525</v>
      </c>
      <c r="AL13" s="878"/>
      <c r="AM13" s="878"/>
      <c r="AN13" s="878"/>
      <c r="AO13" s="879"/>
      <c r="AP13" s="2"/>
      <c r="AQ13" s="47">
        <f t="shared" ref="AQ13:AQ27" si="2">IF(P13="材質劣化",2,IF(P13="漏水",3,1))</f>
        <v>1</v>
      </c>
    </row>
    <row r="14" spans="2:86" ht="12" customHeight="1" x14ac:dyDescent="0.15">
      <c r="B14" s="884"/>
      <c r="C14" s="889"/>
      <c r="D14" s="887"/>
      <c r="E14" s="887"/>
      <c r="F14" s="887"/>
      <c r="G14" s="887"/>
      <c r="H14" s="887"/>
      <c r="I14" s="887"/>
      <c r="J14" s="888"/>
      <c r="K14" s="231">
        <v>4</v>
      </c>
      <c r="L14" s="877" t="s">
        <v>668</v>
      </c>
      <c r="M14" s="879"/>
      <c r="N14" s="877" t="s">
        <v>681</v>
      </c>
      <c r="O14" s="879"/>
      <c r="P14" s="877" t="s">
        <v>433</v>
      </c>
      <c r="Q14" s="879"/>
      <c r="R14" s="795" t="s">
        <v>434</v>
      </c>
      <c r="S14" s="795"/>
      <c r="T14" s="795"/>
      <c r="U14" s="877" t="s">
        <v>587</v>
      </c>
      <c r="V14" s="879"/>
      <c r="W14" s="877" t="s">
        <v>587</v>
      </c>
      <c r="X14" s="879"/>
      <c r="Y14" s="232"/>
      <c r="Z14" s="232"/>
      <c r="AA14" s="232"/>
      <c r="AB14" s="233" t="s">
        <v>1153</v>
      </c>
      <c r="AC14" s="232"/>
      <c r="AD14" s="232"/>
      <c r="AE14" s="232"/>
      <c r="AF14" s="232"/>
      <c r="AG14" s="232"/>
      <c r="AH14" s="232"/>
      <c r="AI14" s="232"/>
      <c r="AJ14" s="232"/>
      <c r="AK14" s="877"/>
      <c r="AL14" s="878"/>
      <c r="AM14" s="878"/>
      <c r="AN14" s="878"/>
      <c r="AO14" s="879"/>
      <c r="AP14" s="2"/>
      <c r="AQ14" s="47">
        <f t="shared" si="2"/>
        <v>1</v>
      </c>
    </row>
    <row r="15" spans="2:86" ht="12" customHeight="1" x14ac:dyDescent="0.15">
      <c r="B15" s="884"/>
      <c r="C15" s="889"/>
      <c r="D15" s="887"/>
      <c r="E15" s="887"/>
      <c r="F15" s="887"/>
      <c r="G15" s="887"/>
      <c r="H15" s="887"/>
      <c r="I15" s="887"/>
      <c r="J15" s="888"/>
      <c r="K15" s="231">
        <v>5</v>
      </c>
      <c r="L15" s="877" t="s">
        <v>668</v>
      </c>
      <c r="M15" s="879"/>
      <c r="N15" s="877" t="s">
        <v>681</v>
      </c>
      <c r="O15" s="879"/>
      <c r="P15" s="877" t="s">
        <v>433</v>
      </c>
      <c r="Q15" s="879"/>
      <c r="R15" s="795" t="s">
        <v>434</v>
      </c>
      <c r="S15" s="795"/>
      <c r="T15" s="795"/>
      <c r="U15" s="877" t="s">
        <v>587</v>
      </c>
      <c r="V15" s="879"/>
      <c r="W15" s="877" t="s">
        <v>587</v>
      </c>
      <c r="X15" s="879"/>
      <c r="Y15" s="232"/>
      <c r="Z15" s="232"/>
      <c r="AA15" s="232"/>
      <c r="AB15" s="233" t="s">
        <v>1153</v>
      </c>
      <c r="AC15" s="232"/>
      <c r="AD15" s="232"/>
      <c r="AE15" s="232"/>
      <c r="AF15" s="232"/>
      <c r="AG15" s="232"/>
      <c r="AH15" s="232"/>
      <c r="AI15" s="232"/>
      <c r="AJ15" s="232"/>
      <c r="AK15" s="877"/>
      <c r="AL15" s="878"/>
      <c r="AM15" s="878"/>
      <c r="AN15" s="878"/>
      <c r="AO15" s="879"/>
      <c r="AP15" s="2"/>
      <c r="AQ15" s="47">
        <f t="shared" si="2"/>
        <v>1</v>
      </c>
    </row>
    <row r="16" spans="2:86" ht="12" customHeight="1" x14ac:dyDescent="0.15">
      <c r="B16" s="884"/>
      <c r="C16" s="889"/>
      <c r="D16" s="887"/>
      <c r="E16" s="887"/>
      <c r="F16" s="887"/>
      <c r="G16" s="887"/>
      <c r="H16" s="887"/>
      <c r="I16" s="887"/>
      <c r="J16" s="888"/>
      <c r="K16" s="231"/>
      <c r="L16" s="877"/>
      <c r="M16" s="879"/>
      <c r="N16" s="877"/>
      <c r="O16" s="879"/>
      <c r="P16" s="877"/>
      <c r="Q16" s="879"/>
      <c r="R16" s="880"/>
      <c r="S16" s="881"/>
      <c r="T16" s="882"/>
      <c r="U16" s="877"/>
      <c r="V16" s="879"/>
      <c r="W16" s="877"/>
      <c r="X16" s="879"/>
      <c r="Y16" s="233"/>
      <c r="Z16" s="233"/>
      <c r="AA16" s="233"/>
      <c r="AB16" s="233"/>
      <c r="AC16" s="232"/>
      <c r="AD16" s="232"/>
      <c r="AE16" s="232"/>
      <c r="AF16" s="232"/>
      <c r="AG16" s="232"/>
      <c r="AH16" s="232"/>
      <c r="AI16" s="232"/>
      <c r="AJ16" s="232"/>
      <c r="AK16" s="877"/>
      <c r="AL16" s="878"/>
      <c r="AM16" s="878"/>
      <c r="AN16" s="878"/>
      <c r="AO16" s="879"/>
      <c r="AP16" s="2"/>
      <c r="AQ16" s="47">
        <f t="shared" si="2"/>
        <v>1</v>
      </c>
    </row>
    <row r="17" spans="2:60" ht="12" customHeight="1" x14ac:dyDescent="0.15">
      <c r="B17" s="884"/>
      <c r="C17" s="889"/>
      <c r="D17" s="887"/>
      <c r="E17" s="887"/>
      <c r="F17" s="887"/>
      <c r="G17" s="887"/>
      <c r="H17" s="887"/>
      <c r="I17" s="887"/>
      <c r="J17" s="888"/>
      <c r="K17" s="231"/>
      <c r="L17" s="877"/>
      <c r="M17" s="879"/>
      <c r="N17" s="877"/>
      <c r="O17" s="879"/>
      <c r="P17" s="877"/>
      <c r="Q17" s="879"/>
      <c r="R17" s="880"/>
      <c r="S17" s="881"/>
      <c r="T17" s="882"/>
      <c r="U17" s="877"/>
      <c r="V17" s="879"/>
      <c r="W17" s="877"/>
      <c r="X17" s="879"/>
      <c r="Y17" s="233"/>
      <c r="Z17" s="233"/>
      <c r="AA17" s="233"/>
      <c r="AB17" s="233"/>
      <c r="AC17" s="232"/>
      <c r="AD17" s="232"/>
      <c r="AE17" s="232"/>
      <c r="AF17" s="232"/>
      <c r="AG17" s="232"/>
      <c r="AH17" s="232"/>
      <c r="AI17" s="232"/>
      <c r="AJ17" s="232"/>
      <c r="AK17" s="877"/>
      <c r="AL17" s="878"/>
      <c r="AM17" s="878"/>
      <c r="AN17" s="878"/>
      <c r="AO17" s="879"/>
      <c r="AP17" s="2"/>
      <c r="AQ17" s="47">
        <f t="shared" si="2"/>
        <v>1</v>
      </c>
    </row>
    <row r="18" spans="2:60" ht="12" customHeight="1" x14ac:dyDescent="0.15">
      <c r="B18" s="884"/>
      <c r="C18" s="889"/>
      <c r="D18" s="887"/>
      <c r="E18" s="887"/>
      <c r="F18" s="887"/>
      <c r="G18" s="887"/>
      <c r="H18" s="887"/>
      <c r="I18" s="887"/>
      <c r="J18" s="888"/>
      <c r="K18" s="231"/>
      <c r="L18" s="877"/>
      <c r="M18" s="879"/>
      <c r="N18" s="877"/>
      <c r="O18" s="879"/>
      <c r="P18" s="877"/>
      <c r="Q18" s="879"/>
      <c r="R18" s="880"/>
      <c r="S18" s="881"/>
      <c r="T18" s="882"/>
      <c r="U18" s="877"/>
      <c r="V18" s="879"/>
      <c r="W18" s="877"/>
      <c r="X18" s="879"/>
      <c r="Y18" s="233"/>
      <c r="Z18" s="233"/>
      <c r="AA18" s="233"/>
      <c r="AB18" s="233"/>
      <c r="AC18" s="232"/>
      <c r="AD18" s="232"/>
      <c r="AE18" s="232"/>
      <c r="AF18" s="232"/>
      <c r="AG18" s="232"/>
      <c r="AH18" s="232"/>
      <c r="AI18" s="232"/>
      <c r="AJ18" s="232"/>
      <c r="AK18" s="877"/>
      <c r="AL18" s="878"/>
      <c r="AM18" s="878"/>
      <c r="AN18" s="878"/>
      <c r="AO18" s="879"/>
      <c r="AP18" s="2"/>
      <c r="AQ18" s="47">
        <f t="shared" si="2"/>
        <v>1</v>
      </c>
    </row>
    <row r="19" spans="2:60" ht="12" customHeight="1" x14ac:dyDescent="0.15">
      <c r="B19" s="884"/>
      <c r="C19" s="889"/>
      <c r="D19" s="887"/>
      <c r="E19" s="887"/>
      <c r="F19" s="887"/>
      <c r="G19" s="887"/>
      <c r="H19" s="887"/>
      <c r="I19" s="887"/>
      <c r="J19" s="888"/>
      <c r="K19" s="231"/>
      <c r="L19" s="877"/>
      <c r="M19" s="879"/>
      <c r="N19" s="877"/>
      <c r="O19" s="879"/>
      <c r="P19" s="877"/>
      <c r="Q19" s="879"/>
      <c r="R19" s="880"/>
      <c r="S19" s="881"/>
      <c r="T19" s="882"/>
      <c r="U19" s="877"/>
      <c r="V19" s="879"/>
      <c r="W19" s="877"/>
      <c r="X19" s="879"/>
      <c r="Y19" s="232"/>
      <c r="Z19" s="232"/>
      <c r="AA19" s="232"/>
      <c r="AB19" s="232"/>
      <c r="AC19" s="232"/>
      <c r="AD19" s="232"/>
      <c r="AE19" s="232"/>
      <c r="AF19" s="232"/>
      <c r="AG19" s="232"/>
      <c r="AH19" s="232"/>
      <c r="AI19" s="232"/>
      <c r="AJ19" s="232"/>
      <c r="AK19" s="877"/>
      <c r="AL19" s="878"/>
      <c r="AM19" s="878"/>
      <c r="AN19" s="878"/>
      <c r="AO19" s="879"/>
      <c r="AP19" s="2"/>
      <c r="AQ19" s="47">
        <f t="shared" si="2"/>
        <v>1</v>
      </c>
    </row>
    <row r="20" spans="2:60" ht="12" customHeight="1" x14ac:dyDescent="0.15">
      <c r="B20" s="884"/>
      <c r="C20" s="889"/>
      <c r="D20" s="887"/>
      <c r="E20" s="887"/>
      <c r="F20" s="887"/>
      <c r="G20" s="887"/>
      <c r="H20" s="887"/>
      <c r="I20" s="887"/>
      <c r="J20" s="888"/>
      <c r="K20" s="231"/>
      <c r="L20" s="877"/>
      <c r="M20" s="879"/>
      <c r="N20" s="877"/>
      <c r="O20" s="879"/>
      <c r="P20" s="877"/>
      <c r="Q20" s="879"/>
      <c r="R20" s="880"/>
      <c r="S20" s="881"/>
      <c r="T20" s="882"/>
      <c r="U20" s="877"/>
      <c r="V20" s="879"/>
      <c r="W20" s="877"/>
      <c r="X20" s="879"/>
      <c r="Y20" s="232"/>
      <c r="Z20" s="232"/>
      <c r="AA20" s="232"/>
      <c r="AB20" s="232"/>
      <c r="AC20" s="232"/>
      <c r="AD20" s="232"/>
      <c r="AE20" s="232"/>
      <c r="AF20" s="232"/>
      <c r="AG20" s="232"/>
      <c r="AH20" s="232"/>
      <c r="AI20" s="232"/>
      <c r="AJ20" s="232"/>
      <c r="AK20" s="877"/>
      <c r="AL20" s="878"/>
      <c r="AM20" s="878"/>
      <c r="AN20" s="878"/>
      <c r="AO20" s="879"/>
      <c r="AP20" s="2"/>
      <c r="AQ20" s="47">
        <f t="shared" si="2"/>
        <v>1</v>
      </c>
    </row>
    <row r="21" spans="2:60" ht="12" customHeight="1" x14ac:dyDescent="0.15">
      <c r="B21" s="884"/>
      <c r="C21" s="889"/>
      <c r="D21" s="887"/>
      <c r="E21" s="887"/>
      <c r="F21" s="887"/>
      <c r="G21" s="887"/>
      <c r="H21" s="887"/>
      <c r="I21" s="887"/>
      <c r="J21" s="888"/>
      <c r="K21" s="231"/>
      <c r="L21" s="877"/>
      <c r="M21" s="879"/>
      <c r="N21" s="877"/>
      <c r="O21" s="879"/>
      <c r="P21" s="877"/>
      <c r="Q21" s="879"/>
      <c r="R21" s="880"/>
      <c r="S21" s="881"/>
      <c r="T21" s="882"/>
      <c r="U21" s="877"/>
      <c r="V21" s="879"/>
      <c r="W21" s="877"/>
      <c r="X21" s="879"/>
      <c r="Y21" s="233"/>
      <c r="Z21" s="233"/>
      <c r="AA21" s="233"/>
      <c r="AB21" s="233"/>
      <c r="AC21" s="232"/>
      <c r="AD21" s="232"/>
      <c r="AE21" s="232"/>
      <c r="AF21" s="232"/>
      <c r="AG21" s="232"/>
      <c r="AH21" s="232"/>
      <c r="AI21" s="232"/>
      <c r="AJ21" s="232"/>
      <c r="AK21" s="877"/>
      <c r="AL21" s="878"/>
      <c r="AM21" s="878"/>
      <c r="AN21" s="878"/>
      <c r="AO21" s="879"/>
      <c r="AP21" s="2"/>
      <c r="AQ21" s="47">
        <f>IF(P21="材質劣化",2,IF(P21="漏水",3,1))</f>
        <v>1</v>
      </c>
    </row>
    <row r="22" spans="2:60" ht="12" customHeight="1" x14ac:dyDescent="0.15">
      <c r="B22" s="884"/>
      <c r="C22" s="889"/>
      <c r="D22" s="887"/>
      <c r="E22" s="887"/>
      <c r="F22" s="887"/>
      <c r="G22" s="887"/>
      <c r="H22" s="887"/>
      <c r="I22" s="887"/>
      <c r="J22" s="888"/>
      <c r="K22" s="231"/>
      <c r="L22" s="877"/>
      <c r="M22" s="879"/>
      <c r="N22" s="877"/>
      <c r="O22" s="879"/>
      <c r="P22" s="877"/>
      <c r="Q22" s="879"/>
      <c r="R22" s="880"/>
      <c r="S22" s="881"/>
      <c r="T22" s="882"/>
      <c r="U22" s="877"/>
      <c r="V22" s="879"/>
      <c r="W22" s="877"/>
      <c r="X22" s="879"/>
      <c r="Y22" s="233"/>
      <c r="Z22" s="233"/>
      <c r="AA22" s="233"/>
      <c r="AB22" s="233"/>
      <c r="AC22" s="232"/>
      <c r="AD22" s="232"/>
      <c r="AE22" s="232"/>
      <c r="AF22" s="232"/>
      <c r="AG22" s="232"/>
      <c r="AH22" s="232"/>
      <c r="AI22" s="232"/>
      <c r="AJ22" s="232"/>
      <c r="AK22" s="877"/>
      <c r="AL22" s="878"/>
      <c r="AM22" s="878"/>
      <c r="AN22" s="878"/>
      <c r="AO22" s="879"/>
      <c r="AP22" s="2"/>
      <c r="AQ22" s="47">
        <f t="shared" si="2"/>
        <v>1</v>
      </c>
      <c r="AY22" s="230"/>
      <c r="AZ22" s="230"/>
      <c r="BA22" s="230"/>
      <c r="BB22" s="230"/>
      <c r="BC22" s="230"/>
      <c r="BD22" s="230"/>
      <c r="BE22" s="230"/>
      <c r="BF22" s="230"/>
      <c r="BG22" s="230"/>
      <c r="BH22" s="230"/>
    </row>
    <row r="23" spans="2:60" ht="12" customHeight="1" x14ac:dyDescent="0.15">
      <c r="B23" s="884"/>
      <c r="C23" s="889"/>
      <c r="D23" s="887"/>
      <c r="E23" s="887"/>
      <c r="F23" s="887"/>
      <c r="G23" s="887"/>
      <c r="H23" s="887"/>
      <c r="I23" s="887"/>
      <c r="J23" s="888"/>
      <c r="K23" s="231"/>
      <c r="L23" s="877"/>
      <c r="M23" s="879"/>
      <c r="N23" s="877"/>
      <c r="O23" s="879"/>
      <c r="P23" s="877"/>
      <c r="Q23" s="879"/>
      <c r="R23" s="880"/>
      <c r="S23" s="881"/>
      <c r="T23" s="882"/>
      <c r="U23" s="877"/>
      <c r="V23" s="879"/>
      <c r="W23" s="877"/>
      <c r="X23" s="879"/>
      <c r="Y23" s="233"/>
      <c r="Z23" s="233"/>
      <c r="AA23" s="233"/>
      <c r="AB23" s="233"/>
      <c r="AC23" s="232"/>
      <c r="AD23" s="232"/>
      <c r="AE23" s="232"/>
      <c r="AF23" s="232"/>
      <c r="AG23" s="232"/>
      <c r="AH23" s="232"/>
      <c r="AI23" s="232"/>
      <c r="AJ23" s="232"/>
      <c r="AK23" s="877"/>
      <c r="AL23" s="878"/>
      <c r="AM23" s="878"/>
      <c r="AN23" s="878"/>
      <c r="AO23" s="879"/>
      <c r="AP23" s="2"/>
      <c r="AQ23" s="47">
        <f t="shared" si="2"/>
        <v>1</v>
      </c>
      <c r="AY23" s="230"/>
      <c r="AZ23" s="230"/>
      <c r="BA23" s="230"/>
      <c r="BB23" s="230"/>
      <c r="BC23" s="230"/>
      <c r="BD23" s="230"/>
      <c r="BE23" s="230"/>
      <c r="BF23" s="230"/>
      <c r="BG23" s="230"/>
      <c r="BH23" s="230"/>
    </row>
    <row r="24" spans="2:60" ht="12" customHeight="1" x14ac:dyDescent="0.15">
      <c r="B24" s="884"/>
      <c r="C24" s="889"/>
      <c r="D24" s="887"/>
      <c r="E24" s="887"/>
      <c r="F24" s="887"/>
      <c r="G24" s="887"/>
      <c r="H24" s="887"/>
      <c r="I24" s="887"/>
      <c r="J24" s="888"/>
      <c r="K24" s="231"/>
      <c r="L24" s="877"/>
      <c r="M24" s="879"/>
      <c r="N24" s="877"/>
      <c r="O24" s="879"/>
      <c r="P24" s="877"/>
      <c r="Q24" s="879"/>
      <c r="R24" s="880"/>
      <c r="S24" s="881"/>
      <c r="T24" s="882"/>
      <c r="U24" s="877"/>
      <c r="V24" s="879"/>
      <c r="W24" s="877"/>
      <c r="X24" s="879"/>
      <c r="Y24" s="233"/>
      <c r="Z24" s="233"/>
      <c r="AA24" s="233"/>
      <c r="AB24" s="233"/>
      <c r="AC24" s="232"/>
      <c r="AD24" s="232"/>
      <c r="AE24" s="232"/>
      <c r="AF24" s="232"/>
      <c r="AG24" s="232"/>
      <c r="AH24" s="232"/>
      <c r="AI24" s="232"/>
      <c r="AJ24" s="232"/>
      <c r="AK24" s="877"/>
      <c r="AL24" s="878"/>
      <c r="AM24" s="878"/>
      <c r="AN24" s="878"/>
      <c r="AO24" s="879"/>
      <c r="AP24" s="2"/>
      <c r="AQ24" s="47">
        <f t="shared" si="2"/>
        <v>1</v>
      </c>
      <c r="AY24" s="230"/>
      <c r="AZ24" s="230"/>
      <c r="BA24" s="230"/>
      <c r="BB24" s="230"/>
      <c r="BC24" s="230"/>
      <c r="BD24" s="230"/>
      <c r="BE24" s="230"/>
      <c r="BF24" s="230"/>
      <c r="BG24" s="230"/>
      <c r="BH24" s="230"/>
    </row>
    <row r="25" spans="2:60" ht="12" customHeight="1" x14ac:dyDescent="0.15">
      <c r="B25" s="884"/>
      <c r="C25" s="889"/>
      <c r="D25" s="887"/>
      <c r="E25" s="887"/>
      <c r="F25" s="887"/>
      <c r="G25" s="887"/>
      <c r="H25" s="887"/>
      <c r="I25" s="887"/>
      <c r="J25" s="888"/>
      <c r="K25" s="231"/>
      <c r="L25" s="877"/>
      <c r="M25" s="879"/>
      <c r="N25" s="877"/>
      <c r="O25" s="879"/>
      <c r="P25" s="877"/>
      <c r="Q25" s="879"/>
      <c r="R25" s="880"/>
      <c r="S25" s="881"/>
      <c r="T25" s="882"/>
      <c r="U25" s="877"/>
      <c r="V25" s="879"/>
      <c r="W25" s="877"/>
      <c r="X25" s="879"/>
      <c r="Y25" s="233"/>
      <c r="Z25" s="233"/>
      <c r="AA25" s="233"/>
      <c r="AB25" s="233"/>
      <c r="AC25" s="232"/>
      <c r="AD25" s="232"/>
      <c r="AE25" s="232"/>
      <c r="AF25" s="232"/>
      <c r="AG25" s="232"/>
      <c r="AH25" s="232"/>
      <c r="AI25" s="232"/>
      <c r="AJ25" s="232"/>
      <c r="AK25" s="877"/>
      <c r="AL25" s="878"/>
      <c r="AM25" s="878"/>
      <c r="AN25" s="878"/>
      <c r="AO25" s="879"/>
      <c r="AP25" s="2"/>
      <c r="AQ25" s="47">
        <f t="shared" si="2"/>
        <v>1</v>
      </c>
    </row>
    <row r="26" spans="2:60" ht="12" customHeight="1" x14ac:dyDescent="0.15">
      <c r="B26" s="884"/>
      <c r="C26" s="889"/>
      <c r="D26" s="887"/>
      <c r="E26" s="887"/>
      <c r="F26" s="887"/>
      <c r="G26" s="887"/>
      <c r="H26" s="887"/>
      <c r="I26" s="887"/>
      <c r="J26" s="888"/>
      <c r="K26" s="231"/>
      <c r="L26" s="877"/>
      <c r="M26" s="879"/>
      <c r="N26" s="877"/>
      <c r="O26" s="879"/>
      <c r="P26" s="877"/>
      <c r="Q26" s="879"/>
      <c r="R26" s="880"/>
      <c r="S26" s="881"/>
      <c r="T26" s="882"/>
      <c r="U26" s="877"/>
      <c r="V26" s="879"/>
      <c r="W26" s="877"/>
      <c r="X26" s="879"/>
      <c r="Y26" s="233"/>
      <c r="Z26" s="233"/>
      <c r="AA26" s="233"/>
      <c r="AB26" s="233"/>
      <c r="AC26" s="232"/>
      <c r="AD26" s="232"/>
      <c r="AE26" s="232"/>
      <c r="AF26" s="232"/>
      <c r="AG26" s="232"/>
      <c r="AH26" s="232"/>
      <c r="AI26" s="232"/>
      <c r="AJ26" s="232"/>
      <c r="AK26" s="877"/>
      <c r="AL26" s="878"/>
      <c r="AM26" s="878"/>
      <c r="AN26" s="878"/>
      <c r="AO26" s="879"/>
      <c r="AP26" s="2"/>
      <c r="AQ26" s="47">
        <f>IF(P26="材質劣化",2,IF(P26="漏水",3,1))</f>
        <v>1</v>
      </c>
    </row>
    <row r="27" spans="2:60" ht="12" customHeight="1" x14ac:dyDescent="0.15">
      <c r="B27" s="884"/>
      <c r="C27" s="889"/>
      <c r="D27" s="887"/>
      <c r="E27" s="887"/>
      <c r="F27" s="887"/>
      <c r="G27" s="887"/>
      <c r="H27" s="887"/>
      <c r="I27" s="887"/>
      <c r="J27" s="888"/>
      <c r="K27" s="231"/>
      <c r="L27" s="877"/>
      <c r="M27" s="879"/>
      <c r="N27" s="877"/>
      <c r="O27" s="879"/>
      <c r="P27" s="877"/>
      <c r="Q27" s="879"/>
      <c r="R27" s="880"/>
      <c r="S27" s="881"/>
      <c r="T27" s="882"/>
      <c r="U27" s="877"/>
      <c r="V27" s="879"/>
      <c r="W27" s="877"/>
      <c r="X27" s="879"/>
      <c r="Y27" s="233"/>
      <c r="Z27" s="233"/>
      <c r="AA27" s="233"/>
      <c r="AB27" s="233"/>
      <c r="AC27" s="232"/>
      <c r="AD27" s="232"/>
      <c r="AE27" s="232"/>
      <c r="AF27" s="232"/>
      <c r="AG27" s="232"/>
      <c r="AH27" s="232"/>
      <c r="AI27" s="232"/>
      <c r="AJ27" s="232"/>
      <c r="AK27" s="877"/>
      <c r="AL27" s="878"/>
      <c r="AM27" s="878"/>
      <c r="AN27" s="878"/>
      <c r="AO27" s="879"/>
      <c r="AP27" s="2"/>
      <c r="AQ27" s="47">
        <f t="shared" si="2"/>
        <v>1</v>
      </c>
    </row>
    <row r="28" spans="2:60" ht="12" customHeight="1" x14ac:dyDescent="0.15">
      <c r="B28" s="884"/>
      <c r="C28" s="889"/>
      <c r="D28" s="887"/>
      <c r="E28" s="887"/>
      <c r="F28" s="887"/>
      <c r="G28" s="887"/>
      <c r="H28" s="887"/>
      <c r="I28" s="887"/>
      <c r="J28" s="888"/>
      <c r="K28" s="231"/>
      <c r="L28" s="877"/>
      <c r="M28" s="879"/>
      <c r="N28" s="877"/>
      <c r="O28" s="879"/>
      <c r="P28" s="877"/>
      <c r="Q28" s="879"/>
      <c r="R28" s="880"/>
      <c r="S28" s="881"/>
      <c r="T28" s="882"/>
      <c r="U28" s="877"/>
      <c r="V28" s="879"/>
      <c r="W28" s="877"/>
      <c r="X28" s="879"/>
      <c r="Y28" s="233"/>
      <c r="Z28" s="233"/>
      <c r="AA28" s="233"/>
      <c r="AB28" s="233"/>
      <c r="AC28" s="232"/>
      <c r="AD28" s="232"/>
      <c r="AE28" s="232"/>
      <c r="AF28" s="232"/>
      <c r="AG28" s="232"/>
      <c r="AH28" s="232"/>
      <c r="AI28" s="232"/>
      <c r="AJ28" s="232"/>
      <c r="AK28" s="877"/>
      <c r="AL28" s="878"/>
      <c r="AM28" s="878"/>
      <c r="AN28" s="878"/>
      <c r="AO28" s="879"/>
      <c r="AP28" s="2"/>
      <c r="AQ28" s="47">
        <f>IF(P30="材質劣化",2,IF(P30="漏水",3,1))</f>
        <v>1</v>
      </c>
    </row>
    <row r="29" spans="2:60" ht="12" customHeight="1" x14ac:dyDescent="0.15">
      <c r="B29" s="884"/>
      <c r="C29" s="889"/>
      <c r="D29" s="887"/>
      <c r="E29" s="887"/>
      <c r="F29" s="887"/>
      <c r="G29" s="887"/>
      <c r="H29" s="887"/>
      <c r="I29" s="887"/>
      <c r="J29" s="888"/>
      <c r="K29" s="231"/>
      <c r="L29" s="877"/>
      <c r="M29" s="879"/>
      <c r="N29" s="877"/>
      <c r="O29" s="879"/>
      <c r="P29" s="877"/>
      <c r="Q29" s="879"/>
      <c r="R29" s="880"/>
      <c r="S29" s="881"/>
      <c r="T29" s="882"/>
      <c r="U29" s="877"/>
      <c r="V29" s="879"/>
      <c r="W29" s="877"/>
      <c r="X29" s="879"/>
      <c r="Y29" s="233"/>
      <c r="Z29" s="233"/>
      <c r="AA29" s="233"/>
      <c r="AB29" s="233"/>
      <c r="AC29" s="232"/>
      <c r="AD29" s="232"/>
      <c r="AE29" s="232"/>
      <c r="AF29" s="232"/>
      <c r="AG29" s="232"/>
      <c r="AH29" s="232"/>
      <c r="AI29" s="232"/>
      <c r="AJ29" s="232"/>
      <c r="AK29" s="877"/>
      <c r="AL29" s="878"/>
      <c r="AM29" s="878"/>
      <c r="AN29" s="878"/>
      <c r="AO29" s="879"/>
      <c r="AP29" s="2"/>
      <c r="AQ29" s="47">
        <f>IF(P34="材質劣化",2,IF(P34="漏水",3,1))</f>
        <v>1</v>
      </c>
    </row>
    <row r="30" spans="2:60" ht="12" customHeight="1" x14ac:dyDescent="0.15">
      <c r="B30" s="884"/>
      <c r="C30" s="889"/>
      <c r="D30" s="887"/>
      <c r="E30" s="887"/>
      <c r="F30" s="887"/>
      <c r="G30" s="887"/>
      <c r="H30" s="887"/>
      <c r="I30" s="887"/>
      <c r="J30" s="888"/>
      <c r="K30" s="231"/>
      <c r="L30" s="877"/>
      <c r="M30" s="879"/>
      <c r="N30" s="877"/>
      <c r="O30" s="879"/>
      <c r="P30" s="877"/>
      <c r="Q30" s="879"/>
      <c r="R30" s="880"/>
      <c r="S30" s="881"/>
      <c r="T30" s="882"/>
      <c r="U30" s="877"/>
      <c r="V30" s="879"/>
      <c r="W30" s="877"/>
      <c r="X30" s="879"/>
      <c r="Y30" s="233"/>
      <c r="Z30" s="233"/>
      <c r="AA30" s="233"/>
      <c r="AB30" s="233"/>
      <c r="AC30" s="232"/>
      <c r="AD30" s="232"/>
      <c r="AE30" s="232"/>
      <c r="AF30" s="232"/>
      <c r="AG30" s="232"/>
      <c r="AH30" s="232"/>
      <c r="AI30" s="232"/>
      <c r="AJ30" s="232"/>
      <c r="AK30" s="877"/>
      <c r="AL30" s="878"/>
      <c r="AM30" s="878"/>
      <c r="AN30" s="878"/>
      <c r="AO30" s="879"/>
      <c r="AP30" s="2"/>
      <c r="AQ30" s="47">
        <f t="shared" ref="AQ30:AQ33" si="3">IF(P30="材質劣化",2,IF(P30="漏水",3,1))</f>
        <v>1</v>
      </c>
    </row>
    <row r="31" spans="2:60" ht="12" customHeight="1" x14ac:dyDescent="0.15">
      <c r="B31" s="884"/>
      <c r="C31" s="889"/>
      <c r="D31" s="887"/>
      <c r="E31" s="887"/>
      <c r="F31" s="887"/>
      <c r="G31" s="887"/>
      <c r="H31" s="887"/>
      <c r="I31" s="887"/>
      <c r="J31" s="888"/>
      <c r="K31" s="231"/>
      <c r="L31" s="877"/>
      <c r="M31" s="879"/>
      <c r="N31" s="877"/>
      <c r="O31" s="879"/>
      <c r="P31" s="877"/>
      <c r="Q31" s="879"/>
      <c r="R31" s="880"/>
      <c r="S31" s="881"/>
      <c r="T31" s="882"/>
      <c r="U31" s="877"/>
      <c r="V31" s="879"/>
      <c r="W31" s="877"/>
      <c r="X31" s="879"/>
      <c r="Y31" s="233"/>
      <c r="Z31" s="233"/>
      <c r="AA31" s="233"/>
      <c r="AB31" s="233"/>
      <c r="AC31" s="232"/>
      <c r="AD31" s="232"/>
      <c r="AE31" s="232"/>
      <c r="AF31" s="232"/>
      <c r="AG31" s="232"/>
      <c r="AH31" s="232"/>
      <c r="AI31" s="232"/>
      <c r="AJ31" s="232"/>
      <c r="AK31" s="877"/>
      <c r="AL31" s="878"/>
      <c r="AM31" s="878"/>
      <c r="AN31" s="878"/>
      <c r="AO31" s="879"/>
      <c r="AP31" s="2"/>
      <c r="AQ31" s="47">
        <f t="shared" ref="AQ31" si="4">IF(P33="材質劣化",2,IF(P33="漏水",3,1))</f>
        <v>1</v>
      </c>
    </row>
    <row r="32" spans="2:60" ht="12" customHeight="1" x14ac:dyDescent="0.15">
      <c r="B32" s="884"/>
      <c r="C32" s="889"/>
      <c r="D32" s="887"/>
      <c r="E32" s="887"/>
      <c r="F32" s="887"/>
      <c r="G32" s="887"/>
      <c r="H32" s="887"/>
      <c r="I32" s="887"/>
      <c r="J32" s="888"/>
      <c r="K32" s="231"/>
      <c r="L32" s="877"/>
      <c r="M32" s="879"/>
      <c r="N32" s="877"/>
      <c r="O32" s="879"/>
      <c r="P32" s="877"/>
      <c r="Q32" s="879"/>
      <c r="R32" s="880"/>
      <c r="S32" s="881"/>
      <c r="T32" s="882"/>
      <c r="U32" s="877"/>
      <c r="V32" s="879"/>
      <c r="W32" s="877"/>
      <c r="X32" s="879"/>
      <c r="Y32" s="233"/>
      <c r="Z32" s="233"/>
      <c r="AA32" s="233"/>
      <c r="AB32" s="233"/>
      <c r="AC32" s="232"/>
      <c r="AD32" s="232"/>
      <c r="AE32" s="232"/>
      <c r="AF32" s="232"/>
      <c r="AG32" s="232"/>
      <c r="AH32" s="232"/>
      <c r="AI32" s="232"/>
      <c r="AJ32" s="232"/>
      <c r="AK32" s="877"/>
      <c r="AL32" s="878"/>
      <c r="AM32" s="878"/>
      <c r="AN32" s="878"/>
      <c r="AO32" s="879"/>
      <c r="AP32" s="2"/>
      <c r="AQ32" s="47">
        <f t="shared" ref="AQ32" si="5">IF(P37="材質劣化",2,IF(P37="漏水",3,1))</f>
        <v>1</v>
      </c>
      <c r="AS32" s="215"/>
      <c r="AT32" s="215"/>
    </row>
    <row r="33" spans="2:86" ht="12" customHeight="1" x14ac:dyDescent="0.15">
      <c r="B33" s="884"/>
      <c r="C33" s="889"/>
      <c r="D33" s="887"/>
      <c r="E33" s="887"/>
      <c r="F33" s="887"/>
      <c r="G33" s="887"/>
      <c r="H33" s="887"/>
      <c r="I33" s="887"/>
      <c r="J33" s="888"/>
      <c r="K33" s="231"/>
      <c r="L33" s="877"/>
      <c r="M33" s="879"/>
      <c r="N33" s="877"/>
      <c r="O33" s="879"/>
      <c r="P33" s="877"/>
      <c r="Q33" s="879"/>
      <c r="R33" s="880"/>
      <c r="S33" s="881"/>
      <c r="T33" s="882"/>
      <c r="U33" s="877"/>
      <c r="V33" s="879"/>
      <c r="W33" s="877"/>
      <c r="X33" s="879"/>
      <c r="Y33" s="233"/>
      <c r="Z33" s="233"/>
      <c r="AA33" s="233"/>
      <c r="AB33" s="233"/>
      <c r="AC33" s="232"/>
      <c r="AD33" s="232"/>
      <c r="AE33" s="232"/>
      <c r="AF33" s="232"/>
      <c r="AG33" s="232"/>
      <c r="AH33" s="232"/>
      <c r="AI33" s="232"/>
      <c r="AJ33" s="232"/>
      <c r="AK33" s="877"/>
      <c r="AL33" s="878"/>
      <c r="AM33" s="878"/>
      <c r="AN33" s="878"/>
      <c r="AO33" s="879"/>
      <c r="AP33" s="2"/>
      <c r="AQ33" s="47">
        <f t="shared" si="3"/>
        <v>1</v>
      </c>
      <c r="AS33" s="129"/>
      <c r="AT33" s="129"/>
    </row>
    <row r="34" spans="2:86" ht="12" customHeight="1" x14ac:dyDescent="0.15">
      <c r="B34" s="884"/>
      <c r="C34" s="889"/>
      <c r="D34" s="887"/>
      <c r="E34" s="887"/>
      <c r="F34" s="887"/>
      <c r="G34" s="887"/>
      <c r="H34" s="887"/>
      <c r="I34" s="887"/>
      <c r="J34" s="888"/>
      <c r="K34" s="231"/>
      <c r="L34" s="877"/>
      <c r="M34" s="879"/>
      <c r="N34" s="877"/>
      <c r="O34" s="879"/>
      <c r="P34" s="877"/>
      <c r="Q34" s="879"/>
      <c r="R34" s="880"/>
      <c r="S34" s="881"/>
      <c r="T34" s="882"/>
      <c r="U34" s="877"/>
      <c r="V34" s="879"/>
      <c r="W34" s="877"/>
      <c r="X34" s="879"/>
      <c r="Y34" s="233"/>
      <c r="Z34" s="233"/>
      <c r="AA34" s="233"/>
      <c r="AB34" s="233"/>
      <c r="AC34" s="232"/>
      <c r="AD34" s="232"/>
      <c r="AE34" s="232"/>
      <c r="AF34" s="232"/>
      <c r="AG34" s="232"/>
      <c r="AH34" s="232"/>
      <c r="AI34" s="232"/>
      <c r="AJ34" s="232"/>
      <c r="AK34" s="877"/>
      <c r="AL34" s="878"/>
      <c r="AM34" s="878"/>
      <c r="AN34" s="878"/>
      <c r="AO34" s="879"/>
      <c r="AP34" s="2"/>
      <c r="AQ34" s="47">
        <f t="shared" ref="AQ34" si="6">IF(P36="材質劣化",2,IF(P36="漏水",3,1))</f>
        <v>1</v>
      </c>
      <c r="AS34" s="130"/>
      <c r="AT34" s="130"/>
    </row>
    <row r="35" spans="2:86" ht="12" customHeight="1" x14ac:dyDescent="0.15">
      <c r="B35" s="884"/>
      <c r="C35" s="889"/>
      <c r="D35" s="887"/>
      <c r="E35" s="887"/>
      <c r="F35" s="887"/>
      <c r="G35" s="887"/>
      <c r="H35" s="887"/>
      <c r="I35" s="887"/>
      <c r="J35" s="888"/>
      <c r="K35" s="861" t="s">
        <v>355</v>
      </c>
      <c r="L35" s="863" t="s">
        <v>356</v>
      </c>
      <c r="M35" s="863"/>
      <c r="N35" s="863"/>
      <c r="O35" s="863"/>
      <c r="P35" s="863"/>
      <c r="Q35" s="863"/>
      <c r="R35" s="863"/>
      <c r="S35" s="863"/>
      <c r="T35" s="863"/>
      <c r="U35" s="863"/>
      <c r="V35" s="863"/>
      <c r="W35" s="863"/>
      <c r="X35" s="863"/>
      <c r="Y35" s="864" t="s">
        <v>357</v>
      </c>
      <c r="Z35" s="865"/>
      <c r="AA35" s="865"/>
      <c r="AB35" s="866"/>
      <c r="AC35" s="89">
        <f t="shared" ref="AC35:AJ35" si="7">SUM(AC11:AC34)</f>
        <v>0</v>
      </c>
      <c r="AD35" s="89">
        <f t="shared" si="7"/>
        <v>0</v>
      </c>
      <c r="AE35" s="89">
        <f t="shared" si="7"/>
        <v>0</v>
      </c>
      <c r="AF35" s="89">
        <f t="shared" si="7"/>
        <v>0</v>
      </c>
      <c r="AG35" s="89">
        <f t="shared" si="7"/>
        <v>0</v>
      </c>
      <c r="AH35" s="89">
        <f t="shared" si="7"/>
        <v>0</v>
      </c>
      <c r="AI35" s="89">
        <f t="shared" si="7"/>
        <v>0</v>
      </c>
      <c r="AJ35" s="90">
        <f t="shared" si="7"/>
        <v>3.78</v>
      </c>
      <c r="AK35" s="863" t="s">
        <v>358</v>
      </c>
      <c r="AL35" s="863"/>
      <c r="AM35" s="867" t="s">
        <v>444</v>
      </c>
      <c r="AN35" s="867"/>
      <c r="AO35" s="867"/>
      <c r="AP35" s="2"/>
    </row>
    <row r="36" spans="2:86" ht="12" customHeight="1" x14ac:dyDescent="0.15">
      <c r="B36" s="884"/>
      <c r="C36" s="889"/>
      <c r="D36" s="887"/>
      <c r="E36" s="887"/>
      <c r="F36" s="887"/>
      <c r="G36" s="887"/>
      <c r="H36" s="887"/>
      <c r="I36" s="887"/>
      <c r="J36" s="888"/>
      <c r="K36" s="862"/>
      <c r="L36" s="868" t="s">
        <v>359</v>
      </c>
      <c r="M36" s="869"/>
      <c r="N36" s="870"/>
      <c r="O36" s="868" t="s">
        <v>360</v>
      </c>
      <c r="P36" s="869"/>
      <c r="Q36" s="869"/>
      <c r="R36" s="869"/>
      <c r="S36" s="869"/>
      <c r="T36" s="869"/>
      <c r="U36" s="869"/>
      <c r="V36" s="869"/>
      <c r="W36" s="869"/>
      <c r="X36" s="870"/>
      <c r="Y36" s="44" t="s">
        <v>215</v>
      </c>
      <c r="Z36" s="40" t="s">
        <v>214</v>
      </c>
      <c r="AA36" s="40" t="s">
        <v>353</v>
      </c>
      <c r="AB36" s="40" t="s">
        <v>354</v>
      </c>
      <c r="AC36" s="40" t="s">
        <v>215</v>
      </c>
      <c r="AD36" s="40" t="s">
        <v>214</v>
      </c>
      <c r="AE36" s="40" t="s">
        <v>353</v>
      </c>
      <c r="AF36" s="40" t="s">
        <v>354</v>
      </c>
      <c r="AG36" s="40" t="s">
        <v>215</v>
      </c>
      <c r="AH36" s="40" t="s">
        <v>214</v>
      </c>
      <c r="AI36" s="40" t="s">
        <v>353</v>
      </c>
      <c r="AJ36" s="66" t="s">
        <v>354</v>
      </c>
      <c r="AK36" s="863"/>
      <c r="AL36" s="863"/>
      <c r="AM36" s="867"/>
      <c r="AN36" s="867"/>
      <c r="AO36" s="867"/>
      <c r="AP36" s="2"/>
    </row>
    <row r="37" spans="2:86" ht="14.25" customHeight="1" x14ac:dyDescent="0.15">
      <c r="B37" s="884"/>
      <c r="C37" s="889"/>
      <c r="D37" s="887"/>
      <c r="E37" s="887"/>
      <c r="F37" s="887"/>
      <c r="G37" s="887"/>
      <c r="H37" s="887"/>
      <c r="I37" s="887"/>
      <c r="J37" s="888"/>
      <c r="K37" s="862"/>
      <c r="L37" s="871"/>
      <c r="M37" s="872"/>
      <c r="N37" s="873"/>
      <c r="O37" s="871"/>
      <c r="P37" s="872"/>
      <c r="Q37" s="872"/>
      <c r="R37" s="872"/>
      <c r="S37" s="872"/>
      <c r="T37" s="872"/>
      <c r="U37" s="872"/>
      <c r="V37" s="872"/>
      <c r="W37" s="872"/>
      <c r="X37" s="873"/>
      <c r="Y37" s="852">
        <f>IF(COUNTIF(Y11:Y34,"〇")&gt;0,"1",0)</f>
        <v>0</v>
      </c>
      <c r="Z37" s="852">
        <f>IF(COUNTIF(Z11:Z34,"〇")&gt;0,"1",0)</f>
        <v>0</v>
      </c>
      <c r="AA37" s="852">
        <f>IF(COUNTIF(AA11:AA34,"〇")&gt;0,"1",0)</f>
        <v>0</v>
      </c>
      <c r="AB37" s="852" t="str">
        <f>IF(COUNTIF(AB11:AB34,"〇")&gt;0,"1",0)</f>
        <v>1</v>
      </c>
      <c r="AC37" s="852">
        <f t="shared" ref="AC37:AJ37" si="8">COUNTA(AC11:AC34)</f>
        <v>0</v>
      </c>
      <c r="AD37" s="852">
        <f t="shared" si="8"/>
        <v>0</v>
      </c>
      <c r="AE37" s="852">
        <f t="shared" si="8"/>
        <v>0</v>
      </c>
      <c r="AF37" s="852">
        <f t="shared" si="8"/>
        <v>0</v>
      </c>
      <c r="AG37" s="852">
        <f t="shared" si="8"/>
        <v>0</v>
      </c>
      <c r="AH37" s="852">
        <f t="shared" si="8"/>
        <v>0</v>
      </c>
      <c r="AI37" s="852">
        <f t="shared" si="8"/>
        <v>0</v>
      </c>
      <c r="AJ37" s="852">
        <f t="shared" si="8"/>
        <v>1</v>
      </c>
      <c r="AK37" s="863"/>
      <c r="AL37" s="863"/>
      <c r="AM37" s="867"/>
      <c r="AN37" s="867"/>
      <c r="AO37" s="867"/>
      <c r="AP37" s="2"/>
    </row>
    <row r="38" spans="2:86" ht="14.25" customHeight="1" x14ac:dyDescent="0.15">
      <c r="B38" s="884"/>
      <c r="C38" s="889"/>
      <c r="D38" s="887"/>
      <c r="E38" s="887"/>
      <c r="F38" s="887"/>
      <c r="G38" s="887"/>
      <c r="H38" s="887"/>
      <c r="I38" s="887"/>
      <c r="J38" s="888"/>
      <c r="K38" s="862"/>
      <c r="L38" s="874"/>
      <c r="M38" s="875"/>
      <c r="N38" s="876"/>
      <c r="O38" s="874"/>
      <c r="P38" s="875"/>
      <c r="Q38" s="875"/>
      <c r="R38" s="875"/>
      <c r="S38" s="875"/>
      <c r="T38" s="875"/>
      <c r="U38" s="875"/>
      <c r="V38" s="875"/>
      <c r="W38" s="875"/>
      <c r="X38" s="876"/>
      <c r="Y38" s="852"/>
      <c r="Z38" s="852"/>
      <c r="AA38" s="852"/>
      <c r="AB38" s="852"/>
      <c r="AC38" s="852"/>
      <c r="AD38" s="852"/>
      <c r="AE38" s="852"/>
      <c r="AF38" s="852"/>
      <c r="AG38" s="852"/>
      <c r="AH38" s="852"/>
      <c r="AI38" s="852"/>
      <c r="AJ38" s="852"/>
      <c r="AK38" s="863"/>
      <c r="AL38" s="863"/>
      <c r="AM38" s="867"/>
      <c r="AN38" s="867"/>
      <c r="AO38" s="867"/>
      <c r="AP38" s="2"/>
    </row>
    <row r="39" spans="2:86" ht="12" customHeight="1" x14ac:dyDescent="0.15">
      <c r="B39" s="884"/>
      <c r="C39" s="889"/>
      <c r="D39" s="887"/>
      <c r="E39" s="887"/>
      <c r="F39" s="887"/>
      <c r="G39" s="887"/>
      <c r="H39" s="887"/>
      <c r="I39" s="887"/>
      <c r="J39" s="887"/>
      <c r="K39" s="853" t="s">
        <v>361</v>
      </c>
      <c r="L39" s="855"/>
      <c r="M39" s="855"/>
      <c r="N39" s="855"/>
      <c r="O39" s="855"/>
      <c r="P39" s="855"/>
      <c r="Q39" s="855"/>
      <c r="R39" s="855"/>
      <c r="S39" s="855"/>
      <c r="T39" s="855"/>
      <c r="U39" s="855"/>
      <c r="V39" s="855"/>
      <c r="W39" s="855"/>
      <c r="X39" s="855"/>
      <c r="Y39" s="855"/>
      <c r="Z39" s="855"/>
      <c r="AA39" s="855"/>
      <c r="AB39" s="855"/>
      <c r="AC39" s="855"/>
      <c r="AD39" s="855"/>
      <c r="AE39" s="855"/>
      <c r="AF39" s="855"/>
      <c r="AG39" s="855"/>
      <c r="AH39" s="855"/>
      <c r="AI39" s="855"/>
      <c r="AJ39" s="855"/>
      <c r="AK39" s="856"/>
      <c r="AL39" s="856"/>
      <c r="AM39" s="856"/>
      <c r="AN39" s="856"/>
      <c r="AO39" s="857"/>
      <c r="AP39" s="2"/>
      <c r="BA39" s="257"/>
    </row>
    <row r="40" spans="2:86" ht="12" customHeight="1" x14ac:dyDescent="0.15">
      <c r="B40" s="884"/>
      <c r="C40" s="889"/>
      <c r="D40" s="887"/>
      <c r="E40" s="887"/>
      <c r="F40" s="887"/>
      <c r="G40" s="887"/>
      <c r="H40" s="887"/>
      <c r="I40" s="887"/>
      <c r="J40" s="887"/>
      <c r="K40" s="854"/>
      <c r="L40" s="856"/>
      <c r="M40" s="856"/>
      <c r="N40" s="856"/>
      <c r="O40" s="856"/>
      <c r="P40" s="856"/>
      <c r="Q40" s="856"/>
      <c r="R40" s="856"/>
      <c r="S40" s="856"/>
      <c r="T40" s="856"/>
      <c r="U40" s="856"/>
      <c r="V40" s="856"/>
      <c r="W40" s="856"/>
      <c r="X40" s="856"/>
      <c r="Y40" s="856"/>
      <c r="Z40" s="856"/>
      <c r="AA40" s="856"/>
      <c r="AB40" s="856"/>
      <c r="AC40" s="856"/>
      <c r="AD40" s="856"/>
      <c r="AE40" s="856"/>
      <c r="AF40" s="856"/>
      <c r="AG40" s="856"/>
      <c r="AH40" s="856"/>
      <c r="AI40" s="856"/>
      <c r="AJ40" s="856"/>
      <c r="AK40" s="856"/>
      <c r="AL40" s="856"/>
      <c r="AM40" s="856"/>
      <c r="AN40" s="856"/>
      <c r="AO40" s="857"/>
      <c r="AP40" s="2"/>
      <c r="BA40" s="257"/>
    </row>
    <row r="41" spans="2:86" ht="12" customHeight="1" x14ac:dyDescent="0.15">
      <c r="B41" s="884"/>
      <c r="C41" s="889"/>
      <c r="D41" s="887"/>
      <c r="E41" s="887"/>
      <c r="F41" s="887"/>
      <c r="G41" s="887"/>
      <c r="H41" s="887"/>
      <c r="I41" s="887"/>
      <c r="J41" s="887"/>
      <c r="K41" s="854"/>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856"/>
      <c r="AM41" s="856"/>
      <c r="AN41" s="856"/>
      <c r="AO41" s="857"/>
      <c r="AP41" s="2"/>
    </row>
    <row r="42" spans="2:86" ht="12" customHeight="1" x14ac:dyDescent="0.15">
      <c r="B42" s="884"/>
      <c r="C42" s="889"/>
      <c r="D42" s="887"/>
      <c r="E42" s="887"/>
      <c r="F42" s="887"/>
      <c r="G42" s="887"/>
      <c r="H42" s="887"/>
      <c r="I42" s="887"/>
      <c r="J42" s="887"/>
      <c r="K42" s="854"/>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8"/>
      <c r="AJ42" s="858"/>
      <c r="AK42" s="858"/>
      <c r="AL42" s="858"/>
      <c r="AM42" s="858"/>
      <c r="AN42" s="858"/>
      <c r="AO42" s="859"/>
      <c r="AP42" s="35"/>
      <c r="CD42" s="2"/>
      <c r="CE42" s="2"/>
      <c r="CF42" s="2"/>
      <c r="CG42" s="2"/>
      <c r="CH42" s="2"/>
    </row>
    <row r="43" spans="2:86" ht="12" customHeight="1" x14ac:dyDescent="0.15">
      <c r="B43" s="884"/>
      <c r="C43" s="889"/>
      <c r="D43" s="887"/>
      <c r="E43" s="887"/>
      <c r="F43" s="887"/>
      <c r="G43" s="887"/>
      <c r="H43" s="887"/>
      <c r="I43" s="887"/>
      <c r="J43" s="888"/>
      <c r="K43" s="860" t="s">
        <v>362</v>
      </c>
      <c r="L43" s="860"/>
      <c r="M43" s="860"/>
      <c r="N43" s="860"/>
      <c r="O43" s="860"/>
      <c r="P43" s="860"/>
      <c r="Q43" s="860"/>
      <c r="R43" s="860"/>
      <c r="S43" s="860"/>
      <c r="T43" s="860"/>
      <c r="U43" s="860"/>
      <c r="V43" s="860"/>
      <c r="W43" s="860"/>
      <c r="X43" s="860"/>
      <c r="Y43" s="860"/>
      <c r="Z43" s="860"/>
      <c r="AA43" s="860"/>
      <c r="AB43" s="860"/>
      <c r="AC43" s="860"/>
      <c r="AD43" s="860"/>
      <c r="AE43" s="860"/>
      <c r="AF43" s="860"/>
      <c r="AG43" s="860"/>
      <c r="AH43" s="860"/>
      <c r="AI43" s="860"/>
      <c r="AJ43" s="860"/>
      <c r="AK43" s="860"/>
      <c r="AL43" s="860"/>
      <c r="AM43" s="860"/>
      <c r="AN43" s="860"/>
      <c r="AO43" s="860"/>
      <c r="AP43" s="35"/>
      <c r="CD43" s="2"/>
      <c r="CE43" s="2"/>
      <c r="CF43" s="2"/>
      <c r="CG43" s="2"/>
      <c r="CH43" s="2"/>
    </row>
    <row r="44" spans="2:86" ht="12" customHeight="1" x14ac:dyDescent="0.15">
      <c r="B44" s="884"/>
      <c r="C44" s="889"/>
      <c r="D44" s="887"/>
      <c r="E44" s="887"/>
      <c r="F44" s="887"/>
      <c r="G44" s="887"/>
      <c r="H44" s="887"/>
      <c r="I44" s="887"/>
      <c r="J44" s="888"/>
      <c r="K44" s="846" t="s">
        <v>363</v>
      </c>
      <c r="L44" s="847"/>
      <c r="M44" s="847"/>
      <c r="N44" s="847"/>
      <c r="O44" s="847"/>
      <c r="P44" s="847"/>
      <c r="Q44" s="847"/>
      <c r="R44" s="847"/>
      <c r="S44" s="847"/>
      <c r="T44" s="847"/>
      <c r="U44" s="847"/>
      <c r="V44" s="847"/>
      <c r="W44" s="847"/>
      <c r="X44" s="847"/>
      <c r="Y44" s="847"/>
      <c r="Z44" s="847"/>
      <c r="AA44" s="847"/>
      <c r="AB44" s="847"/>
      <c r="AC44" s="847"/>
      <c r="AD44" s="847"/>
      <c r="AE44" s="847"/>
      <c r="AF44" s="847"/>
      <c r="AG44" s="847"/>
      <c r="AH44" s="847"/>
      <c r="AI44" s="847"/>
      <c r="AJ44" s="847"/>
      <c r="AK44" s="847"/>
      <c r="AL44" s="847"/>
      <c r="AM44" s="847"/>
      <c r="AN44" s="847"/>
      <c r="AO44" s="848"/>
      <c r="AP44" s="35"/>
      <c r="CD44" s="2"/>
      <c r="CE44" s="2"/>
      <c r="CF44" s="2"/>
      <c r="CG44" s="2"/>
      <c r="CH44" s="2"/>
    </row>
    <row r="45" spans="2:86" ht="12" customHeight="1" x14ac:dyDescent="0.15">
      <c r="B45" s="460"/>
      <c r="C45" s="890"/>
      <c r="D45" s="891"/>
      <c r="E45" s="891"/>
      <c r="F45" s="891"/>
      <c r="G45" s="891"/>
      <c r="H45" s="891"/>
      <c r="I45" s="891"/>
      <c r="J45" s="892"/>
      <c r="K45" s="849" t="s">
        <v>364</v>
      </c>
      <c r="L45" s="850"/>
      <c r="M45" s="850"/>
      <c r="N45" s="850"/>
      <c r="O45" s="850"/>
      <c r="P45" s="850"/>
      <c r="Q45" s="850"/>
      <c r="R45" s="850"/>
      <c r="S45" s="850"/>
      <c r="T45" s="850"/>
      <c r="U45" s="850"/>
      <c r="V45" s="850"/>
      <c r="W45" s="850"/>
      <c r="X45" s="850"/>
      <c r="Y45" s="850"/>
      <c r="Z45" s="850"/>
      <c r="AA45" s="850"/>
      <c r="AB45" s="850"/>
      <c r="AC45" s="850"/>
      <c r="AD45" s="850"/>
      <c r="AE45" s="850"/>
      <c r="AF45" s="850"/>
      <c r="AG45" s="850"/>
      <c r="AH45" s="850"/>
      <c r="AI45" s="850"/>
      <c r="AJ45" s="850"/>
      <c r="AK45" s="850"/>
      <c r="AL45" s="850"/>
      <c r="AM45" s="850"/>
      <c r="AN45" s="850"/>
      <c r="AO45" s="851"/>
      <c r="AP45" s="35"/>
      <c r="CD45" s="2"/>
      <c r="CE45" s="2"/>
      <c r="CF45" s="2"/>
      <c r="CG45" s="2"/>
      <c r="CH45" s="2"/>
    </row>
    <row r="46" spans="2:86" ht="12" customHeight="1" x14ac:dyDescent="0.2">
      <c r="B46" s="4" t="s">
        <v>365</v>
      </c>
      <c r="C46" s="209"/>
      <c r="D46" s="209"/>
      <c r="E46" s="209"/>
      <c r="F46" s="209"/>
      <c r="G46" s="209"/>
      <c r="H46" s="209"/>
      <c r="I46" s="209"/>
      <c r="J46" s="209"/>
      <c r="K46" s="210"/>
      <c r="L46" s="210"/>
      <c r="M46" s="210"/>
      <c r="N46" s="210"/>
      <c r="O46" s="210"/>
      <c r="P46" s="210"/>
      <c r="Q46" s="210"/>
      <c r="R46" s="210"/>
      <c r="S46" s="210"/>
      <c r="T46" s="210"/>
      <c r="U46" s="210"/>
      <c r="V46" s="210"/>
      <c r="W46" s="210"/>
      <c r="X46" s="210"/>
      <c r="Y46" s="210"/>
      <c r="Z46" s="210"/>
      <c r="AA46" s="210"/>
      <c r="AB46" s="210"/>
      <c r="AC46" s="210"/>
      <c r="AD46" s="210"/>
      <c r="AE46" s="210"/>
      <c r="AF46" s="210"/>
      <c r="AG46" s="210"/>
      <c r="AH46" s="210"/>
      <c r="AI46" s="210"/>
      <c r="AJ46" s="210"/>
      <c r="AK46" s="210"/>
      <c r="AL46" s="210"/>
      <c r="AM46" s="210"/>
      <c r="AN46" s="210"/>
      <c r="AO46" s="210"/>
      <c r="AP46" s="35"/>
      <c r="CD46" s="2"/>
      <c r="CE46" s="2"/>
      <c r="CF46" s="2"/>
      <c r="CG46" s="2"/>
      <c r="CH46" s="2"/>
    </row>
    <row r="47" spans="2:86" s="4" customFormat="1" ht="12" customHeight="1" x14ac:dyDescent="0.15">
      <c r="B47" s="2" t="s">
        <v>366</v>
      </c>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row>
    <row r="48" spans="2:86" ht="12" customHeight="1" x14ac:dyDescent="0.15">
      <c r="B48" s="2" t="s">
        <v>367</v>
      </c>
      <c r="AP48" s="35"/>
      <c r="CD48" s="2"/>
      <c r="CE48" s="2"/>
      <c r="CF48" s="2"/>
      <c r="CG48" s="2"/>
      <c r="CH48" s="2"/>
    </row>
    <row r="49" spans="2:86" ht="12" customHeight="1" x14ac:dyDescent="0.15">
      <c r="B49" s="2" t="s">
        <v>368</v>
      </c>
      <c r="AP49" s="35"/>
      <c r="CD49" s="2"/>
      <c r="CE49" s="2"/>
      <c r="CF49" s="2"/>
      <c r="CG49" s="2"/>
      <c r="CH49" s="2"/>
    </row>
    <row r="50" spans="2:86" ht="12" customHeight="1" x14ac:dyDescent="0.15">
      <c r="B50" s="2" t="s">
        <v>369</v>
      </c>
    </row>
    <row r="51" spans="2:86" ht="12" customHeight="1" x14ac:dyDescent="0.15">
      <c r="B51" s="2" t="s">
        <v>370</v>
      </c>
    </row>
    <row r="52" spans="2:86" ht="12" customHeight="1" x14ac:dyDescent="0.15">
      <c r="B52" s="2" t="s">
        <v>371</v>
      </c>
    </row>
    <row r="53" spans="2:86" x14ac:dyDescent="0.15">
      <c r="B53" s="2" t="s">
        <v>372</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1"/>
  <conditionalFormatting sqref="Y11:AB28">
    <cfRule type="expression" dxfId="28" priority="4">
      <formula>$AQ11=2</formula>
    </cfRule>
  </conditionalFormatting>
  <conditionalFormatting sqref="Y14:AB15">
    <cfRule type="expression" dxfId="27" priority="1">
      <formula>$AQ14=1</formula>
    </cfRule>
  </conditionalFormatting>
  <conditionalFormatting sqref="Y19:AB20">
    <cfRule type="expression" dxfId="26" priority="2">
      <formula>$AQ19=1</formula>
    </cfRule>
  </conditionalFormatting>
  <conditionalFormatting sqref="Y29:AB29">
    <cfRule type="expression" dxfId="25" priority="13">
      <formula>$AQ28=2</formula>
    </cfRule>
  </conditionalFormatting>
  <conditionalFormatting sqref="Y30:AB31">
    <cfRule type="expression" dxfId="24" priority="11">
      <formula>$AQ28=2</formula>
    </cfRule>
  </conditionalFormatting>
  <conditionalFormatting sqref="Y32:AB32">
    <cfRule type="expression" dxfId="23" priority="9">
      <formula>$AQ29=2</formula>
    </cfRule>
  </conditionalFormatting>
  <conditionalFormatting sqref="Y33:AB33">
    <cfRule type="expression" dxfId="22" priority="7">
      <formula>$AQ29=2</formula>
    </cfRule>
  </conditionalFormatting>
  <conditionalFormatting sqref="Y34:AB34">
    <cfRule type="expression" dxfId="21" priority="5">
      <formula>$AQ29=2</formula>
    </cfRule>
  </conditionalFormatting>
  <conditionalFormatting sqref="Y11:AF28">
    <cfRule type="expression" dxfId="20" priority="3">
      <formula>$AQ11=3</formula>
    </cfRule>
  </conditionalFormatting>
  <conditionalFormatting sqref="Y29:AF29">
    <cfRule type="expression" dxfId="19" priority="14">
      <formula>$AQ28=3</formula>
    </cfRule>
  </conditionalFormatting>
  <conditionalFormatting sqref="Y30:AF31">
    <cfRule type="expression" dxfId="18" priority="12">
      <formula>$AQ28=3</formula>
    </cfRule>
  </conditionalFormatting>
  <conditionalFormatting sqref="Y32:AF32">
    <cfRule type="expression" dxfId="17" priority="10">
      <formula>$AQ29=3</formula>
    </cfRule>
  </conditionalFormatting>
  <conditionalFormatting sqref="Y33:AF33">
    <cfRule type="expression" dxfId="16" priority="8">
      <formula>$AQ29=3</formula>
    </cfRule>
  </conditionalFormatting>
  <conditionalFormatting sqref="Y34:AF34">
    <cfRule type="expression" dxfId="15" priority="6">
      <formula>$AQ29=3</formula>
    </cfRule>
  </conditionalFormatting>
  <conditionalFormatting sqref="AC11:AJ28">
    <cfRule type="expression" dxfId="14" priority="15">
      <formula>$AQ11=1</formula>
    </cfRule>
  </conditionalFormatting>
  <conditionalFormatting sqref="AC29:AJ29">
    <cfRule type="expression" dxfId="13" priority="26">
      <formula>$AQ28=1</formula>
    </cfRule>
  </conditionalFormatting>
  <conditionalFormatting sqref="AC30:AJ31">
    <cfRule type="expression" dxfId="12" priority="24">
      <formula>$AQ28=1</formula>
    </cfRule>
  </conditionalFormatting>
  <conditionalFormatting sqref="AC32:AJ32">
    <cfRule type="expression" dxfId="11" priority="22">
      <formula>$AQ29=1</formula>
    </cfRule>
  </conditionalFormatting>
  <conditionalFormatting sqref="AC33:AJ33">
    <cfRule type="expression" dxfId="10" priority="20">
      <formula>$AQ29=1</formula>
    </cfRule>
  </conditionalFormatting>
  <conditionalFormatting sqref="AC34:AJ34">
    <cfRule type="expression" dxfId="9" priority="18">
      <formula>$AQ29=1</formula>
    </cfRule>
  </conditionalFormatting>
  <conditionalFormatting sqref="AG11:AJ28">
    <cfRule type="expression" dxfId="8" priority="16">
      <formula>$AQ11=2</formula>
    </cfRule>
  </conditionalFormatting>
  <conditionalFormatting sqref="AG29:AJ29">
    <cfRule type="expression" dxfId="7" priority="25">
      <formula>$AQ28=2</formula>
    </cfRule>
  </conditionalFormatting>
  <conditionalFormatting sqref="AG30:AJ31">
    <cfRule type="expression" dxfId="6" priority="23">
      <formula>$AQ28=2</formula>
    </cfRule>
  </conditionalFormatting>
  <conditionalFormatting sqref="AG32:AJ32">
    <cfRule type="expression" dxfId="5" priority="21">
      <formula>$AQ29=2</formula>
    </cfRule>
  </conditionalFormatting>
  <conditionalFormatting sqref="AG33:AJ33">
    <cfRule type="expression" dxfId="4" priority="19">
      <formula>$AQ29=2</formula>
    </cfRule>
  </conditionalFormatting>
  <conditionalFormatting sqref="AG34:AJ34">
    <cfRule type="expression" dxfId="3" priority="17">
      <formula>$AQ29=2</formula>
    </cfRule>
  </conditionalFormatting>
  <dataValidations count="1">
    <dataValidation type="list" allowBlank="1" showInputMessage="1" showErrorMessage="1" sqref="Y21:AB34 Y11:AB13 Y16:AB18 AB14:AB15" xr:uid="{862D3888-80D2-40FA-94FB-A98AD7C6FB7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orientation="landscape" copies="2"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C2AA0382-4C64-4253-96B5-17B23187716E}">
          <x14:formula1>
            <xm:f>'(参考)リスト'!$C$16:$C$47</xm:f>
          </x14:formula1>
          <xm:sqref>N11:O34</xm:sqref>
        </x14:dataValidation>
        <x14:dataValidation type="list" allowBlank="1" showInputMessage="1" showErrorMessage="1" xr:uid="{D9B842DB-321F-4418-B5A0-AF25201B52BA}">
          <x14:formula1>
            <xm:f>'(参考)リスト'!$G$16:$G$19</xm:f>
          </x14:formula1>
          <xm:sqref>AM35:AO38</xm:sqref>
        </x14:dataValidation>
        <x14:dataValidation type="list" allowBlank="1" showInputMessage="1" showErrorMessage="1" xr:uid="{9607761F-F967-4D3E-9251-49D92D0D4784}">
          <x14:formula1>
            <xm:f>'(参考)リスト'!$B$16:$B$21</xm:f>
          </x14:formula1>
          <xm:sqref>L11:M34</xm:sqref>
        </x14:dataValidation>
        <x14:dataValidation type="list" allowBlank="1" showInputMessage="1" showErrorMessage="1" xr:uid="{4F62B3A7-99A5-4191-B915-9A7684B1A4E7}">
          <x14:formula1>
            <xm:f>'(参考)リスト'!$E$16:$E$27</xm:f>
          </x14:formula1>
          <xm:sqref>R11:T34</xm:sqref>
        </x14:dataValidation>
        <x14:dataValidation type="list" allowBlank="1" showInputMessage="1" showErrorMessage="1" xr:uid="{88D8541E-C2AF-48B9-9ACF-5E7D3FDCA568}">
          <x14:formula1>
            <xm:f>'(参考)リスト'!$D$16:$D$18</xm:f>
          </x14:formula1>
          <xm:sqref>P11:Q34</xm:sqref>
        </x14:dataValidation>
        <x14:dataValidation type="list" allowBlank="1" showInputMessage="1" showErrorMessage="1" xr:uid="{1AD4F4B0-1997-49E7-B180-86A7103080C8}">
          <x14:formula1>
            <xm:f>'(参考)リスト'!$F$16:$F$21</xm:f>
          </x14:formula1>
          <xm:sqref>U11:X34</xm:sqref>
        </x14:dataValidation>
      </x14:dataValidations>
    </ext>
  </extLst>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pageSetUpPr fitToPage="1"/>
  </sheetPr>
  <dimension ref="B2:BM21"/>
  <sheetViews>
    <sheetView showGridLines="0" view="pageBreakPreview" zoomScaleNormal="55" zoomScaleSheetLayoutView="100" workbookViewId="0">
      <selection activeCell="F1" sqref="F1"/>
    </sheetView>
  </sheetViews>
  <sheetFormatPr defaultColWidth="8.875" defaultRowHeight="13.5" x14ac:dyDescent="0.15"/>
  <cols>
    <col min="1" max="1" width="1.875" style="29" customWidth="1"/>
    <col min="2" max="60" width="2.125" style="91" customWidth="1"/>
    <col min="61" max="61" width="0.625" style="91" customWidth="1"/>
    <col min="62" max="62" width="2.125" style="91" customWidth="1"/>
    <col min="63" max="63" width="1" style="91" customWidth="1"/>
    <col min="64" max="65" width="2.125" style="91" customWidth="1"/>
    <col min="66" max="16384" width="8.875" style="29"/>
  </cols>
  <sheetData>
    <row r="2" spans="2:63" s="92" customFormat="1" ht="14.25" customHeight="1" x14ac:dyDescent="0.15">
      <c r="B2" s="93" t="s">
        <v>373</v>
      </c>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94"/>
      <c r="AX2" s="94"/>
      <c r="AY2" s="94"/>
      <c r="AZ2" s="94"/>
      <c r="BA2" s="94"/>
      <c r="BB2" s="94"/>
      <c r="BC2" s="94"/>
      <c r="BD2" s="94"/>
      <c r="BE2" s="94"/>
      <c r="BF2" s="94"/>
      <c r="BG2" s="94"/>
      <c r="BH2" s="94"/>
      <c r="BI2" s="94"/>
      <c r="BJ2" s="94"/>
      <c r="BK2" s="94"/>
    </row>
    <row r="3" spans="2:63" s="95" customFormat="1" ht="17.25" customHeight="1" x14ac:dyDescent="0.15">
      <c r="B3" s="929" t="s">
        <v>60</v>
      </c>
      <c r="C3" s="930"/>
      <c r="D3" s="930"/>
      <c r="E3" s="931"/>
      <c r="F3" s="978" t="str">
        <f>+'様式A-1'!$D$3</f>
        <v>ハシラノズイドウ</v>
      </c>
      <c r="G3" s="979"/>
      <c r="H3" s="979"/>
      <c r="I3" s="979"/>
      <c r="J3" s="979"/>
      <c r="K3" s="979"/>
      <c r="L3" s="979"/>
      <c r="M3" s="979"/>
      <c r="N3" s="979"/>
      <c r="O3" s="979"/>
      <c r="P3" s="979"/>
      <c r="Q3" s="979"/>
      <c r="R3" s="979"/>
      <c r="S3" s="979"/>
      <c r="T3" s="980"/>
      <c r="U3" s="967" t="s">
        <v>374</v>
      </c>
      <c r="V3" s="968"/>
      <c r="W3" s="968"/>
      <c r="X3" s="937"/>
      <c r="Y3" s="937"/>
      <c r="Z3" s="945" t="str">
        <f>+'様式A-1'!$J$3</f>
        <v>主要地方道岩国玖珂線</v>
      </c>
      <c r="AA3" s="946"/>
      <c r="AB3" s="946"/>
      <c r="AC3" s="946"/>
      <c r="AD3" s="946"/>
      <c r="AE3" s="946"/>
      <c r="AF3" s="946"/>
      <c r="AG3" s="946"/>
      <c r="AH3" s="947"/>
      <c r="AI3" s="948" t="s">
        <v>224</v>
      </c>
      <c r="AJ3" s="949"/>
      <c r="AK3" s="949"/>
      <c r="AL3" s="949"/>
      <c r="AM3" s="949"/>
      <c r="AN3" s="950"/>
      <c r="AO3" s="969" t="str">
        <f>+'様式B (1)'!$S$3</f>
        <v>復建調査設計株式会社</v>
      </c>
      <c r="AP3" s="970"/>
      <c r="AQ3" s="970"/>
      <c r="AR3" s="970"/>
      <c r="AS3" s="970"/>
      <c r="AT3" s="970"/>
      <c r="AU3" s="970"/>
      <c r="AV3" s="971"/>
      <c r="AW3" s="955" t="s">
        <v>225</v>
      </c>
      <c r="AX3" s="956"/>
      <c r="AY3" s="956"/>
      <c r="AZ3" s="956"/>
      <c r="BA3" s="956"/>
      <c r="BB3" s="957"/>
      <c r="BC3" s="961">
        <f>+'様式B (1)'!$P$2</f>
        <v>45867</v>
      </c>
      <c r="BD3" s="962"/>
      <c r="BE3" s="962"/>
      <c r="BF3" s="962"/>
      <c r="BG3" s="962"/>
      <c r="BH3" s="962"/>
      <c r="BI3" s="962"/>
      <c r="BJ3" s="962"/>
      <c r="BK3" s="963"/>
    </row>
    <row r="4" spans="2:63" s="95" customFormat="1" ht="17.25" customHeight="1" x14ac:dyDescent="0.15">
      <c r="B4" s="938" t="s">
        <v>375</v>
      </c>
      <c r="C4" s="939"/>
      <c r="D4" s="939"/>
      <c r="E4" s="940"/>
      <c r="F4" s="941" t="str">
        <f>+'様式A-1'!$D$4</f>
        <v>柱野隧道</v>
      </c>
      <c r="G4" s="942"/>
      <c r="H4" s="942"/>
      <c r="I4" s="942"/>
      <c r="J4" s="942"/>
      <c r="K4" s="942"/>
      <c r="L4" s="942"/>
      <c r="M4" s="942"/>
      <c r="N4" s="942"/>
      <c r="O4" s="942"/>
      <c r="P4" s="942"/>
      <c r="Q4" s="942"/>
      <c r="R4" s="942"/>
      <c r="S4" s="942"/>
      <c r="T4" s="943"/>
      <c r="U4" s="967" t="s">
        <v>376</v>
      </c>
      <c r="V4" s="968"/>
      <c r="W4" s="968"/>
      <c r="X4" s="937"/>
      <c r="Y4" s="937"/>
      <c r="Z4" s="945" t="str">
        <f>+'様式A-1'!$R$3</f>
        <v>山口県岩国土木建築事務所</v>
      </c>
      <c r="AA4" s="946"/>
      <c r="AB4" s="946"/>
      <c r="AC4" s="946"/>
      <c r="AD4" s="946"/>
      <c r="AE4" s="946"/>
      <c r="AF4" s="946"/>
      <c r="AG4" s="946"/>
      <c r="AH4" s="947"/>
      <c r="AI4" s="951"/>
      <c r="AJ4" s="952"/>
      <c r="AK4" s="952"/>
      <c r="AL4" s="952"/>
      <c r="AM4" s="952"/>
      <c r="AN4" s="953"/>
      <c r="AO4" s="972" t="str">
        <f>+'様式B (1)'!$S$4</f>
        <v>小笠原洋</v>
      </c>
      <c r="AP4" s="973"/>
      <c r="AQ4" s="973"/>
      <c r="AR4" s="973"/>
      <c r="AS4" s="973"/>
      <c r="AT4" s="973"/>
      <c r="AU4" s="973"/>
      <c r="AV4" s="974"/>
      <c r="AW4" s="958"/>
      <c r="AX4" s="959"/>
      <c r="AY4" s="959"/>
      <c r="AZ4" s="959"/>
      <c r="BA4" s="959"/>
      <c r="BB4" s="960"/>
      <c r="BC4" s="964"/>
      <c r="BD4" s="965"/>
      <c r="BE4" s="965"/>
      <c r="BF4" s="965"/>
      <c r="BG4" s="965"/>
      <c r="BH4" s="965"/>
      <c r="BI4" s="965"/>
      <c r="BJ4" s="965"/>
      <c r="BK4" s="966"/>
    </row>
    <row r="5" spans="2:63" ht="42.75" customHeight="1" x14ac:dyDescent="0.15">
      <c r="B5" s="988" t="s">
        <v>286</v>
      </c>
      <c r="C5" s="983"/>
      <c r="D5" s="983"/>
      <c r="E5" s="983"/>
      <c r="F5" s="983"/>
      <c r="G5" s="984"/>
      <c r="H5" s="982" t="s">
        <v>261</v>
      </c>
      <c r="I5" s="983"/>
      <c r="J5" s="983"/>
      <c r="K5" s="983"/>
      <c r="L5" s="983"/>
      <c r="M5" s="983"/>
      <c r="N5" s="983"/>
      <c r="O5" s="984"/>
      <c r="P5" s="985" t="s">
        <v>377</v>
      </c>
      <c r="Q5" s="986"/>
      <c r="R5" s="986"/>
      <c r="S5" s="986"/>
      <c r="T5" s="986"/>
      <c r="U5" s="986"/>
      <c r="V5" s="986"/>
      <c r="W5" s="986"/>
      <c r="X5" s="986"/>
      <c r="Y5" s="986"/>
      <c r="Z5" s="986"/>
      <c r="AA5" s="986"/>
      <c r="AB5" s="986"/>
      <c r="AC5" s="986"/>
      <c r="AD5" s="986"/>
      <c r="AE5" s="986"/>
      <c r="AF5" s="986"/>
      <c r="AG5" s="986"/>
      <c r="AH5" s="986"/>
      <c r="AI5" s="986"/>
      <c r="AJ5" s="986"/>
      <c r="AK5" s="986"/>
      <c r="AL5" s="986"/>
      <c r="AM5" s="986"/>
      <c r="AN5" s="985" t="s">
        <v>378</v>
      </c>
      <c r="AO5" s="986"/>
      <c r="AP5" s="986"/>
      <c r="AQ5" s="986"/>
      <c r="AR5" s="986"/>
      <c r="AS5" s="986"/>
      <c r="AT5" s="986"/>
      <c r="AU5" s="986"/>
      <c r="AV5" s="986"/>
      <c r="AW5" s="986"/>
      <c r="AX5" s="986"/>
      <c r="AY5" s="986"/>
      <c r="AZ5" s="986"/>
      <c r="BA5" s="986"/>
      <c r="BB5" s="986"/>
      <c r="BC5" s="986"/>
      <c r="BD5" s="986"/>
      <c r="BE5" s="986"/>
      <c r="BF5" s="986"/>
      <c r="BG5" s="986"/>
      <c r="BH5" s="986"/>
      <c r="BI5" s="986"/>
      <c r="BJ5" s="986"/>
      <c r="BK5" s="987"/>
    </row>
    <row r="6" spans="2:63" ht="29.25" customHeight="1" x14ac:dyDescent="0.15">
      <c r="B6" s="981"/>
      <c r="C6" s="637"/>
      <c r="D6" s="637"/>
      <c r="E6" s="637"/>
      <c r="F6" s="637"/>
      <c r="G6" s="638"/>
      <c r="H6" s="944"/>
      <c r="I6" s="944"/>
      <c r="J6" s="944"/>
      <c r="K6" s="944"/>
      <c r="L6" s="944"/>
      <c r="M6" s="944"/>
      <c r="N6" s="944"/>
      <c r="O6" s="944"/>
      <c r="P6" s="927"/>
      <c r="Q6" s="928"/>
      <c r="R6" s="928"/>
      <c r="S6" s="928"/>
      <c r="T6" s="928"/>
      <c r="U6" s="928"/>
      <c r="V6" s="928"/>
      <c r="W6" s="928"/>
      <c r="X6" s="928"/>
      <c r="Y6" s="928"/>
      <c r="Z6" s="928"/>
      <c r="AA6" s="928"/>
      <c r="AB6" s="928"/>
      <c r="AC6" s="928"/>
      <c r="AD6" s="928"/>
      <c r="AE6" s="928"/>
      <c r="AF6" s="928"/>
      <c r="AG6" s="928"/>
      <c r="AH6" s="928"/>
      <c r="AI6" s="928"/>
      <c r="AJ6" s="928"/>
      <c r="AK6" s="928"/>
      <c r="AL6" s="928"/>
      <c r="AM6" s="928"/>
      <c r="AN6" s="975"/>
      <c r="AO6" s="976"/>
      <c r="AP6" s="976"/>
      <c r="AQ6" s="976"/>
      <c r="AR6" s="976"/>
      <c r="AS6" s="976"/>
      <c r="AT6" s="976"/>
      <c r="AU6" s="976"/>
      <c r="AV6" s="976"/>
      <c r="AW6" s="976"/>
      <c r="AX6" s="976"/>
      <c r="AY6" s="976"/>
      <c r="AZ6" s="976"/>
      <c r="BA6" s="976"/>
      <c r="BB6" s="976"/>
      <c r="BC6" s="976"/>
      <c r="BD6" s="976"/>
      <c r="BE6" s="976"/>
      <c r="BF6" s="976"/>
      <c r="BG6" s="976"/>
      <c r="BH6" s="976"/>
      <c r="BI6" s="976"/>
      <c r="BJ6" s="976"/>
      <c r="BK6" s="977"/>
    </row>
    <row r="7" spans="2:63" ht="29.25" customHeight="1" x14ac:dyDescent="0.15">
      <c r="B7" s="981"/>
      <c r="C7" s="637"/>
      <c r="D7" s="637"/>
      <c r="E7" s="637"/>
      <c r="F7" s="637"/>
      <c r="G7" s="638"/>
      <c r="H7" s="944"/>
      <c r="I7" s="944"/>
      <c r="J7" s="944"/>
      <c r="K7" s="944"/>
      <c r="L7" s="944"/>
      <c r="M7" s="944"/>
      <c r="N7" s="944"/>
      <c r="O7" s="944"/>
      <c r="P7" s="927"/>
      <c r="Q7" s="928"/>
      <c r="R7" s="928"/>
      <c r="S7" s="928"/>
      <c r="T7" s="928"/>
      <c r="U7" s="928"/>
      <c r="V7" s="928"/>
      <c r="W7" s="928"/>
      <c r="X7" s="928"/>
      <c r="Y7" s="928"/>
      <c r="Z7" s="928"/>
      <c r="AA7" s="928"/>
      <c r="AB7" s="928"/>
      <c r="AC7" s="928"/>
      <c r="AD7" s="928"/>
      <c r="AE7" s="928"/>
      <c r="AF7" s="928"/>
      <c r="AG7" s="928"/>
      <c r="AH7" s="928"/>
      <c r="AI7" s="928"/>
      <c r="AJ7" s="928"/>
      <c r="AK7" s="928"/>
      <c r="AL7" s="928"/>
      <c r="AM7" s="928"/>
      <c r="AN7" s="975"/>
      <c r="AO7" s="976"/>
      <c r="AP7" s="976"/>
      <c r="AQ7" s="976"/>
      <c r="AR7" s="976"/>
      <c r="AS7" s="976"/>
      <c r="AT7" s="976"/>
      <c r="AU7" s="976"/>
      <c r="AV7" s="976"/>
      <c r="AW7" s="976"/>
      <c r="AX7" s="976"/>
      <c r="AY7" s="976"/>
      <c r="AZ7" s="976"/>
      <c r="BA7" s="976"/>
      <c r="BB7" s="976"/>
      <c r="BC7" s="976"/>
      <c r="BD7" s="976"/>
      <c r="BE7" s="976"/>
      <c r="BF7" s="976"/>
      <c r="BG7" s="976"/>
      <c r="BH7" s="976"/>
      <c r="BI7" s="976"/>
      <c r="BJ7" s="976"/>
      <c r="BK7" s="977"/>
    </row>
    <row r="8" spans="2:63" ht="29.25" customHeight="1" x14ac:dyDescent="0.15">
      <c r="B8" s="932"/>
      <c r="C8" s="933"/>
      <c r="D8" s="933"/>
      <c r="E8" s="933"/>
      <c r="F8" s="933"/>
      <c r="G8" s="934"/>
      <c r="H8" s="935"/>
      <c r="I8" s="935"/>
      <c r="J8" s="935"/>
      <c r="K8" s="935"/>
      <c r="L8" s="935"/>
      <c r="M8" s="935"/>
      <c r="N8" s="935"/>
      <c r="O8" s="935"/>
      <c r="P8" s="936"/>
      <c r="Q8" s="937"/>
      <c r="R8" s="937"/>
      <c r="S8" s="937"/>
      <c r="T8" s="937"/>
      <c r="U8" s="937"/>
      <c r="V8" s="937"/>
      <c r="W8" s="937"/>
      <c r="X8" s="937"/>
      <c r="Y8" s="937"/>
      <c r="Z8" s="937"/>
      <c r="AA8" s="937"/>
      <c r="AB8" s="937"/>
      <c r="AC8" s="937"/>
      <c r="AD8" s="937"/>
      <c r="AE8" s="937"/>
      <c r="AF8" s="937"/>
      <c r="AG8" s="937"/>
      <c r="AH8" s="937"/>
      <c r="AI8" s="937"/>
      <c r="AJ8" s="937"/>
      <c r="AK8" s="937"/>
      <c r="AL8" s="937"/>
      <c r="AM8" s="937"/>
      <c r="AN8" s="936"/>
      <c r="AO8" s="937"/>
      <c r="AP8" s="937"/>
      <c r="AQ8" s="937"/>
      <c r="AR8" s="937"/>
      <c r="AS8" s="937"/>
      <c r="AT8" s="937"/>
      <c r="AU8" s="937"/>
      <c r="AV8" s="937"/>
      <c r="AW8" s="937"/>
      <c r="AX8" s="937"/>
      <c r="AY8" s="937"/>
      <c r="AZ8" s="937"/>
      <c r="BA8" s="937"/>
      <c r="BB8" s="937"/>
      <c r="BC8" s="937"/>
      <c r="BD8" s="937"/>
      <c r="BE8" s="937"/>
      <c r="BF8" s="937"/>
      <c r="BG8" s="937"/>
      <c r="BH8" s="937"/>
      <c r="BI8" s="937"/>
      <c r="BJ8" s="937"/>
      <c r="BK8" s="954"/>
    </row>
    <row r="9" spans="2:63" ht="29.25" customHeight="1" x14ac:dyDescent="0.15">
      <c r="B9" s="932"/>
      <c r="C9" s="933"/>
      <c r="D9" s="933"/>
      <c r="E9" s="933"/>
      <c r="F9" s="933"/>
      <c r="G9" s="934"/>
      <c r="H9" s="935"/>
      <c r="I9" s="935"/>
      <c r="J9" s="935"/>
      <c r="K9" s="935"/>
      <c r="L9" s="935"/>
      <c r="M9" s="935"/>
      <c r="N9" s="935"/>
      <c r="O9" s="935"/>
      <c r="P9" s="936"/>
      <c r="Q9" s="937"/>
      <c r="R9" s="937"/>
      <c r="S9" s="937"/>
      <c r="T9" s="937"/>
      <c r="U9" s="937"/>
      <c r="V9" s="937"/>
      <c r="W9" s="937"/>
      <c r="X9" s="937"/>
      <c r="Y9" s="937"/>
      <c r="Z9" s="937"/>
      <c r="AA9" s="937"/>
      <c r="AB9" s="937"/>
      <c r="AC9" s="937"/>
      <c r="AD9" s="937"/>
      <c r="AE9" s="937"/>
      <c r="AF9" s="937"/>
      <c r="AG9" s="937"/>
      <c r="AH9" s="937"/>
      <c r="AI9" s="937"/>
      <c r="AJ9" s="937"/>
      <c r="AK9" s="937"/>
      <c r="AL9" s="937"/>
      <c r="AM9" s="937"/>
      <c r="AN9" s="936"/>
      <c r="AO9" s="937"/>
      <c r="AP9" s="937"/>
      <c r="AQ9" s="937"/>
      <c r="AR9" s="937"/>
      <c r="AS9" s="937"/>
      <c r="AT9" s="937"/>
      <c r="AU9" s="937"/>
      <c r="AV9" s="937"/>
      <c r="AW9" s="937"/>
      <c r="AX9" s="937"/>
      <c r="AY9" s="937"/>
      <c r="AZ9" s="937"/>
      <c r="BA9" s="937"/>
      <c r="BB9" s="937"/>
      <c r="BC9" s="937"/>
      <c r="BD9" s="937"/>
      <c r="BE9" s="937"/>
      <c r="BF9" s="937"/>
      <c r="BG9" s="937"/>
      <c r="BH9" s="937"/>
      <c r="BI9" s="937"/>
      <c r="BJ9" s="937"/>
      <c r="BK9" s="954"/>
    </row>
    <row r="10" spans="2:63" ht="29.25" customHeight="1" x14ac:dyDescent="0.15">
      <c r="B10" s="932"/>
      <c r="C10" s="933"/>
      <c r="D10" s="933"/>
      <c r="E10" s="933"/>
      <c r="F10" s="933"/>
      <c r="G10" s="934"/>
      <c r="H10" s="935"/>
      <c r="I10" s="935"/>
      <c r="J10" s="935"/>
      <c r="K10" s="935"/>
      <c r="L10" s="935"/>
      <c r="M10" s="935"/>
      <c r="N10" s="935"/>
      <c r="O10" s="935"/>
      <c r="P10" s="936"/>
      <c r="Q10" s="937"/>
      <c r="R10" s="937"/>
      <c r="S10" s="937"/>
      <c r="T10" s="937"/>
      <c r="U10" s="937"/>
      <c r="V10" s="937"/>
      <c r="W10" s="937"/>
      <c r="X10" s="937"/>
      <c r="Y10" s="937"/>
      <c r="Z10" s="937"/>
      <c r="AA10" s="937"/>
      <c r="AB10" s="937"/>
      <c r="AC10" s="937"/>
      <c r="AD10" s="937"/>
      <c r="AE10" s="937"/>
      <c r="AF10" s="937"/>
      <c r="AG10" s="937"/>
      <c r="AH10" s="937"/>
      <c r="AI10" s="937"/>
      <c r="AJ10" s="937"/>
      <c r="AK10" s="937"/>
      <c r="AL10" s="937"/>
      <c r="AM10" s="937"/>
      <c r="AN10" s="936"/>
      <c r="AO10" s="937"/>
      <c r="AP10" s="937"/>
      <c r="AQ10" s="937"/>
      <c r="AR10" s="937"/>
      <c r="AS10" s="937"/>
      <c r="AT10" s="937"/>
      <c r="AU10" s="937"/>
      <c r="AV10" s="937"/>
      <c r="AW10" s="937"/>
      <c r="AX10" s="937"/>
      <c r="AY10" s="937"/>
      <c r="AZ10" s="937"/>
      <c r="BA10" s="937"/>
      <c r="BB10" s="937"/>
      <c r="BC10" s="937"/>
      <c r="BD10" s="937"/>
      <c r="BE10" s="937"/>
      <c r="BF10" s="937"/>
      <c r="BG10" s="937"/>
      <c r="BH10" s="937"/>
      <c r="BI10" s="937"/>
      <c r="BJ10" s="937"/>
      <c r="BK10" s="954"/>
    </row>
    <row r="11" spans="2:63" ht="29.25" customHeight="1" x14ac:dyDescent="0.15">
      <c r="B11" s="932"/>
      <c r="C11" s="933"/>
      <c r="D11" s="933"/>
      <c r="E11" s="933"/>
      <c r="F11" s="933"/>
      <c r="G11" s="934"/>
      <c r="H11" s="935"/>
      <c r="I11" s="935"/>
      <c r="J11" s="935"/>
      <c r="K11" s="935"/>
      <c r="L11" s="935"/>
      <c r="M11" s="935"/>
      <c r="N11" s="935"/>
      <c r="O11" s="935"/>
      <c r="P11" s="936"/>
      <c r="Q11" s="937"/>
      <c r="R11" s="937"/>
      <c r="S11" s="937"/>
      <c r="T11" s="937"/>
      <c r="U11" s="937"/>
      <c r="V11" s="937"/>
      <c r="W11" s="937"/>
      <c r="X11" s="937"/>
      <c r="Y11" s="937"/>
      <c r="Z11" s="937"/>
      <c r="AA11" s="937"/>
      <c r="AB11" s="937"/>
      <c r="AC11" s="937"/>
      <c r="AD11" s="937"/>
      <c r="AE11" s="937"/>
      <c r="AF11" s="937"/>
      <c r="AG11" s="937"/>
      <c r="AH11" s="937"/>
      <c r="AI11" s="937"/>
      <c r="AJ11" s="937"/>
      <c r="AK11" s="937"/>
      <c r="AL11" s="937"/>
      <c r="AM11" s="937"/>
      <c r="AN11" s="936"/>
      <c r="AO11" s="937"/>
      <c r="AP11" s="937"/>
      <c r="AQ11" s="937"/>
      <c r="AR11" s="937"/>
      <c r="AS11" s="937"/>
      <c r="AT11" s="937"/>
      <c r="AU11" s="937"/>
      <c r="AV11" s="937"/>
      <c r="AW11" s="937"/>
      <c r="AX11" s="937"/>
      <c r="AY11" s="937"/>
      <c r="AZ11" s="937"/>
      <c r="BA11" s="937"/>
      <c r="BB11" s="937"/>
      <c r="BC11" s="937"/>
      <c r="BD11" s="937"/>
      <c r="BE11" s="937"/>
      <c r="BF11" s="937"/>
      <c r="BG11" s="937"/>
      <c r="BH11" s="937"/>
      <c r="BI11" s="937"/>
      <c r="BJ11" s="937"/>
      <c r="BK11" s="954"/>
    </row>
    <row r="12" spans="2:63" ht="29.25" customHeight="1" x14ac:dyDescent="0.15">
      <c r="B12" s="932"/>
      <c r="C12" s="933"/>
      <c r="D12" s="933"/>
      <c r="E12" s="933"/>
      <c r="F12" s="933"/>
      <c r="G12" s="934"/>
      <c r="H12" s="935"/>
      <c r="I12" s="935"/>
      <c r="J12" s="935"/>
      <c r="K12" s="935"/>
      <c r="L12" s="935"/>
      <c r="M12" s="935"/>
      <c r="N12" s="935"/>
      <c r="O12" s="935"/>
      <c r="P12" s="936"/>
      <c r="Q12" s="937"/>
      <c r="R12" s="937"/>
      <c r="S12" s="937"/>
      <c r="T12" s="937"/>
      <c r="U12" s="937"/>
      <c r="V12" s="937"/>
      <c r="W12" s="937"/>
      <c r="X12" s="937"/>
      <c r="Y12" s="937"/>
      <c r="Z12" s="937"/>
      <c r="AA12" s="937"/>
      <c r="AB12" s="937"/>
      <c r="AC12" s="937"/>
      <c r="AD12" s="937"/>
      <c r="AE12" s="937"/>
      <c r="AF12" s="937"/>
      <c r="AG12" s="937"/>
      <c r="AH12" s="937"/>
      <c r="AI12" s="937"/>
      <c r="AJ12" s="937"/>
      <c r="AK12" s="937"/>
      <c r="AL12" s="937"/>
      <c r="AM12" s="937"/>
      <c r="AN12" s="936"/>
      <c r="AO12" s="937"/>
      <c r="AP12" s="937"/>
      <c r="AQ12" s="937"/>
      <c r="AR12" s="937"/>
      <c r="AS12" s="937"/>
      <c r="AT12" s="937"/>
      <c r="AU12" s="937"/>
      <c r="AV12" s="937"/>
      <c r="AW12" s="937"/>
      <c r="AX12" s="937"/>
      <c r="AY12" s="937"/>
      <c r="AZ12" s="937"/>
      <c r="BA12" s="937"/>
      <c r="BB12" s="937"/>
      <c r="BC12" s="937"/>
      <c r="BD12" s="937"/>
      <c r="BE12" s="937"/>
      <c r="BF12" s="937"/>
      <c r="BG12" s="937"/>
      <c r="BH12" s="937"/>
      <c r="BI12" s="937"/>
      <c r="BJ12" s="937"/>
      <c r="BK12" s="954"/>
    </row>
    <row r="13" spans="2:63" ht="29.25" customHeight="1" x14ac:dyDescent="0.15">
      <c r="B13" s="932"/>
      <c r="C13" s="933"/>
      <c r="D13" s="933"/>
      <c r="E13" s="933"/>
      <c r="F13" s="933"/>
      <c r="G13" s="934"/>
      <c r="H13" s="935"/>
      <c r="I13" s="935"/>
      <c r="J13" s="935"/>
      <c r="K13" s="935"/>
      <c r="L13" s="935"/>
      <c r="M13" s="935"/>
      <c r="N13" s="935"/>
      <c r="O13" s="935"/>
      <c r="P13" s="936"/>
      <c r="Q13" s="937"/>
      <c r="R13" s="937"/>
      <c r="S13" s="937"/>
      <c r="T13" s="937"/>
      <c r="U13" s="937"/>
      <c r="V13" s="937"/>
      <c r="W13" s="937"/>
      <c r="X13" s="937"/>
      <c r="Y13" s="937"/>
      <c r="Z13" s="937"/>
      <c r="AA13" s="937"/>
      <c r="AB13" s="937"/>
      <c r="AC13" s="937"/>
      <c r="AD13" s="937"/>
      <c r="AE13" s="937"/>
      <c r="AF13" s="937"/>
      <c r="AG13" s="937"/>
      <c r="AH13" s="937"/>
      <c r="AI13" s="937"/>
      <c r="AJ13" s="937"/>
      <c r="AK13" s="937"/>
      <c r="AL13" s="937"/>
      <c r="AM13" s="937"/>
      <c r="AN13" s="936"/>
      <c r="AO13" s="937"/>
      <c r="AP13" s="937"/>
      <c r="AQ13" s="937"/>
      <c r="AR13" s="937"/>
      <c r="AS13" s="937"/>
      <c r="AT13" s="937"/>
      <c r="AU13" s="937"/>
      <c r="AV13" s="937"/>
      <c r="AW13" s="937"/>
      <c r="AX13" s="937"/>
      <c r="AY13" s="937"/>
      <c r="AZ13" s="937"/>
      <c r="BA13" s="937"/>
      <c r="BB13" s="937"/>
      <c r="BC13" s="937"/>
      <c r="BD13" s="937"/>
      <c r="BE13" s="937"/>
      <c r="BF13" s="937"/>
      <c r="BG13" s="937"/>
      <c r="BH13" s="937"/>
      <c r="BI13" s="937"/>
      <c r="BJ13" s="937"/>
      <c r="BK13" s="954"/>
    </row>
    <row r="14" spans="2:63" ht="29.25" customHeight="1" x14ac:dyDescent="0.15">
      <c r="B14" s="932"/>
      <c r="C14" s="933"/>
      <c r="D14" s="933"/>
      <c r="E14" s="933"/>
      <c r="F14" s="933"/>
      <c r="G14" s="934"/>
      <c r="H14" s="935"/>
      <c r="I14" s="935"/>
      <c r="J14" s="935"/>
      <c r="K14" s="935"/>
      <c r="L14" s="935"/>
      <c r="M14" s="935"/>
      <c r="N14" s="935"/>
      <c r="O14" s="935"/>
      <c r="P14" s="936"/>
      <c r="Q14" s="937"/>
      <c r="R14" s="937"/>
      <c r="S14" s="937"/>
      <c r="T14" s="937"/>
      <c r="U14" s="937"/>
      <c r="V14" s="937"/>
      <c r="W14" s="937"/>
      <c r="X14" s="937"/>
      <c r="Y14" s="937"/>
      <c r="Z14" s="937"/>
      <c r="AA14" s="937"/>
      <c r="AB14" s="937"/>
      <c r="AC14" s="937"/>
      <c r="AD14" s="937"/>
      <c r="AE14" s="937"/>
      <c r="AF14" s="937"/>
      <c r="AG14" s="937"/>
      <c r="AH14" s="937"/>
      <c r="AI14" s="937"/>
      <c r="AJ14" s="937"/>
      <c r="AK14" s="937"/>
      <c r="AL14" s="937"/>
      <c r="AM14" s="937"/>
      <c r="AN14" s="936"/>
      <c r="AO14" s="937"/>
      <c r="AP14" s="937"/>
      <c r="AQ14" s="937"/>
      <c r="AR14" s="937"/>
      <c r="AS14" s="937"/>
      <c r="AT14" s="937"/>
      <c r="AU14" s="937"/>
      <c r="AV14" s="937"/>
      <c r="AW14" s="937"/>
      <c r="AX14" s="937"/>
      <c r="AY14" s="937"/>
      <c r="AZ14" s="937"/>
      <c r="BA14" s="937"/>
      <c r="BB14" s="937"/>
      <c r="BC14" s="937"/>
      <c r="BD14" s="937"/>
      <c r="BE14" s="937"/>
      <c r="BF14" s="937"/>
      <c r="BG14" s="937"/>
      <c r="BH14" s="937"/>
      <c r="BI14" s="937"/>
      <c r="BJ14" s="937"/>
      <c r="BK14" s="954"/>
    </row>
    <row r="15" spans="2:63" ht="29.25" customHeight="1" x14ac:dyDescent="0.15">
      <c r="B15" s="932"/>
      <c r="C15" s="933"/>
      <c r="D15" s="933"/>
      <c r="E15" s="933"/>
      <c r="F15" s="933"/>
      <c r="G15" s="934"/>
      <c r="H15" s="935"/>
      <c r="I15" s="935"/>
      <c r="J15" s="935"/>
      <c r="K15" s="935"/>
      <c r="L15" s="935"/>
      <c r="M15" s="935"/>
      <c r="N15" s="935"/>
      <c r="O15" s="935"/>
      <c r="P15" s="936"/>
      <c r="Q15" s="937"/>
      <c r="R15" s="937"/>
      <c r="S15" s="937"/>
      <c r="T15" s="937"/>
      <c r="U15" s="937"/>
      <c r="V15" s="937"/>
      <c r="W15" s="937"/>
      <c r="X15" s="937"/>
      <c r="Y15" s="937"/>
      <c r="Z15" s="937"/>
      <c r="AA15" s="937"/>
      <c r="AB15" s="937"/>
      <c r="AC15" s="937"/>
      <c r="AD15" s="937"/>
      <c r="AE15" s="937"/>
      <c r="AF15" s="937"/>
      <c r="AG15" s="937"/>
      <c r="AH15" s="937"/>
      <c r="AI15" s="937"/>
      <c r="AJ15" s="937"/>
      <c r="AK15" s="937"/>
      <c r="AL15" s="937"/>
      <c r="AM15" s="937"/>
      <c r="AN15" s="936"/>
      <c r="AO15" s="937"/>
      <c r="AP15" s="937"/>
      <c r="AQ15" s="937"/>
      <c r="AR15" s="937"/>
      <c r="AS15" s="937"/>
      <c r="AT15" s="937"/>
      <c r="AU15" s="937"/>
      <c r="AV15" s="937"/>
      <c r="AW15" s="937"/>
      <c r="AX15" s="937"/>
      <c r="AY15" s="937"/>
      <c r="AZ15" s="937"/>
      <c r="BA15" s="937"/>
      <c r="BB15" s="937"/>
      <c r="BC15" s="937"/>
      <c r="BD15" s="937"/>
      <c r="BE15" s="937"/>
      <c r="BF15" s="937"/>
      <c r="BG15" s="937"/>
      <c r="BH15" s="937"/>
      <c r="BI15" s="937"/>
      <c r="BJ15" s="937"/>
      <c r="BK15" s="954"/>
    </row>
    <row r="16" spans="2:63" ht="29.25" customHeight="1" x14ac:dyDescent="0.15">
      <c r="B16" s="932"/>
      <c r="C16" s="933"/>
      <c r="D16" s="933"/>
      <c r="E16" s="933"/>
      <c r="F16" s="933"/>
      <c r="G16" s="934"/>
      <c r="H16" s="935"/>
      <c r="I16" s="935"/>
      <c r="J16" s="935"/>
      <c r="K16" s="935"/>
      <c r="L16" s="935"/>
      <c r="M16" s="935"/>
      <c r="N16" s="935"/>
      <c r="O16" s="935"/>
      <c r="P16" s="936"/>
      <c r="Q16" s="937"/>
      <c r="R16" s="937"/>
      <c r="S16" s="937"/>
      <c r="T16" s="937"/>
      <c r="U16" s="937"/>
      <c r="V16" s="937"/>
      <c r="W16" s="937"/>
      <c r="X16" s="937"/>
      <c r="Y16" s="937"/>
      <c r="Z16" s="937"/>
      <c r="AA16" s="937"/>
      <c r="AB16" s="937"/>
      <c r="AC16" s="937"/>
      <c r="AD16" s="937"/>
      <c r="AE16" s="937"/>
      <c r="AF16" s="937"/>
      <c r="AG16" s="937"/>
      <c r="AH16" s="937"/>
      <c r="AI16" s="937"/>
      <c r="AJ16" s="937"/>
      <c r="AK16" s="937"/>
      <c r="AL16" s="937"/>
      <c r="AM16" s="937"/>
      <c r="AN16" s="936"/>
      <c r="AO16" s="937"/>
      <c r="AP16" s="937"/>
      <c r="AQ16" s="937"/>
      <c r="AR16" s="937"/>
      <c r="AS16" s="937"/>
      <c r="AT16" s="937"/>
      <c r="AU16" s="937"/>
      <c r="AV16" s="937"/>
      <c r="AW16" s="937"/>
      <c r="AX16" s="937"/>
      <c r="AY16" s="937"/>
      <c r="AZ16" s="937"/>
      <c r="BA16" s="937"/>
      <c r="BB16" s="937"/>
      <c r="BC16" s="937"/>
      <c r="BD16" s="937"/>
      <c r="BE16" s="937"/>
      <c r="BF16" s="937"/>
      <c r="BG16" s="937"/>
      <c r="BH16" s="937"/>
      <c r="BI16" s="937"/>
      <c r="BJ16" s="937"/>
      <c r="BK16" s="954"/>
    </row>
    <row r="17" spans="2:63" ht="29.25" customHeight="1" x14ac:dyDescent="0.15">
      <c r="B17" s="932"/>
      <c r="C17" s="933"/>
      <c r="D17" s="933"/>
      <c r="E17" s="933"/>
      <c r="F17" s="933"/>
      <c r="G17" s="934"/>
      <c r="H17" s="935"/>
      <c r="I17" s="935"/>
      <c r="J17" s="935"/>
      <c r="K17" s="935"/>
      <c r="L17" s="935"/>
      <c r="M17" s="935"/>
      <c r="N17" s="935"/>
      <c r="O17" s="935"/>
      <c r="P17" s="936"/>
      <c r="Q17" s="937"/>
      <c r="R17" s="937"/>
      <c r="S17" s="937"/>
      <c r="T17" s="937"/>
      <c r="U17" s="937"/>
      <c r="V17" s="937"/>
      <c r="W17" s="937"/>
      <c r="X17" s="937"/>
      <c r="Y17" s="937"/>
      <c r="Z17" s="937"/>
      <c r="AA17" s="937"/>
      <c r="AB17" s="937"/>
      <c r="AC17" s="937"/>
      <c r="AD17" s="937"/>
      <c r="AE17" s="937"/>
      <c r="AF17" s="937"/>
      <c r="AG17" s="937"/>
      <c r="AH17" s="937"/>
      <c r="AI17" s="937"/>
      <c r="AJ17" s="937"/>
      <c r="AK17" s="937"/>
      <c r="AL17" s="937"/>
      <c r="AM17" s="937"/>
      <c r="AN17" s="936"/>
      <c r="AO17" s="937"/>
      <c r="AP17" s="937"/>
      <c r="AQ17" s="937"/>
      <c r="AR17" s="937"/>
      <c r="AS17" s="937"/>
      <c r="AT17" s="937"/>
      <c r="AU17" s="937"/>
      <c r="AV17" s="937"/>
      <c r="AW17" s="937"/>
      <c r="AX17" s="937"/>
      <c r="AY17" s="937"/>
      <c r="AZ17" s="937"/>
      <c r="BA17" s="937"/>
      <c r="BB17" s="937"/>
      <c r="BC17" s="937"/>
      <c r="BD17" s="937"/>
      <c r="BE17" s="937"/>
      <c r="BF17" s="937"/>
      <c r="BG17" s="937"/>
      <c r="BH17" s="937"/>
      <c r="BI17" s="937"/>
      <c r="BJ17" s="937"/>
      <c r="BK17" s="954"/>
    </row>
    <row r="18" spans="2:63" ht="29.25" customHeight="1" x14ac:dyDescent="0.15">
      <c r="B18" s="932"/>
      <c r="C18" s="933"/>
      <c r="D18" s="933"/>
      <c r="E18" s="933"/>
      <c r="F18" s="933"/>
      <c r="G18" s="934"/>
      <c r="H18" s="935"/>
      <c r="I18" s="935"/>
      <c r="J18" s="935"/>
      <c r="K18" s="935"/>
      <c r="L18" s="935"/>
      <c r="M18" s="935"/>
      <c r="N18" s="935"/>
      <c r="O18" s="935"/>
      <c r="P18" s="936"/>
      <c r="Q18" s="937"/>
      <c r="R18" s="937"/>
      <c r="S18" s="937"/>
      <c r="T18" s="937"/>
      <c r="U18" s="937"/>
      <c r="V18" s="937"/>
      <c r="W18" s="937"/>
      <c r="X18" s="937"/>
      <c r="Y18" s="937"/>
      <c r="Z18" s="937"/>
      <c r="AA18" s="937"/>
      <c r="AB18" s="937"/>
      <c r="AC18" s="937"/>
      <c r="AD18" s="937"/>
      <c r="AE18" s="937"/>
      <c r="AF18" s="937"/>
      <c r="AG18" s="937"/>
      <c r="AH18" s="937"/>
      <c r="AI18" s="937"/>
      <c r="AJ18" s="937"/>
      <c r="AK18" s="937"/>
      <c r="AL18" s="937"/>
      <c r="AM18" s="937"/>
      <c r="AN18" s="936"/>
      <c r="AO18" s="937"/>
      <c r="AP18" s="937"/>
      <c r="AQ18" s="937"/>
      <c r="AR18" s="937"/>
      <c r="AS18" s="937"/>
      <c r="AT18" s="937"/>
      <c r="AU18" s="937"/>
      <c r="AV18" s="937"/>
      <c r="AW18" s="937"/>
      <c r="AX18" s="937"/>
      <c r="AY18" s="937"/>
      <c r="AZ18" s="937"/>
      <c r="BA18" s="937"/>
      <c r="BB18" s="937"/>
      <c r="BC18" s="937"/>
      <c r="BD18" s="937"/>
      <c r="BE18" s="937"/>
      <c r="BF18" s="937"/>
      <c r="BG18" s="937"/>
      <c r="BH18" s="937"/>
      <c r="BI18" s="937"/>
      <c r="BJ18" s="937"/>
      <c r="BK18" s="954"/>
    </row>
    <row r="19" spans="2:63" ht="29.25" customHeight="1" x14ac:dyDescent="0.15">
      <c r="B19" s="932"/>
      <c r="C19" s="933"/>
      <c r="D19" s="933"/>
      <c r="E19" s="933"/>
      <c r="F19" s="933"/>
      <c r="G19" s="934"/>
      <c r="H19" s="935"/>
      <c r="I19" s="935"/>
      <c r="J19" s="935"/>
      <c r="K19" s="935"/>
      <c r="L19" s="935"/>
      <c r="M19" s="935"/>
      <c r="N19" s="935"/>
      <c r="O19" s="935"/>
      <c r="P19" s="936"/>
      <c r="Q19" s="937"/>
      <c r="R19" s="937"/>
      <c r="S19" s="937"/>
      <c r="T19" s="937"/>
      <c r="U19" s="937"/>
      <c r="V19" s="937"/>
      <c r="W19" s="937"/>
      <c r="X19" s="937"/>
      <c r="Y19" s="937"/>
      <c r="Z19" s="937"/>
      <c r="AA19" s="937"/>
      <c r="AB19" s="937"/>
      <c r="AC19" s="937"/>
      <c r="AD19" s="937"/>
      <c r="AE19" s="937"/>
      <c r="AF19" s="937"/>
      <c r="AG19" s="937"/>
      <c r="AH19" s="937"/>
      <c r="AI19" s="937"/>
      <c r="AJ19" s="937"/>
      <c r="AK19" s="937"/>
      <c r="AL19" s="937"/>
      <c r="AM19" s="937"/>
      <c r="AN19" s="936"/>
      <c r="AO19" s="937"/>
      <c r="AP19" s="937"/>
      <c r="AQ19" s="937"/>
      <c r="AR19" s="937"/>
      <c r="AS19" s="937"/>
      <c r="AT19" s="937"/>
      <c r="AU19" s="937"/>
      <c r="AV19" s="937"/>
      <c r="AW19" s="937"/>
      <c r="AX19" s="937"/>
      <c r="AY19" s="937"/>
      <c r="AZ19" s="937"/>
      <c r="BA19" s="937"/>
      <c r="BB19" s="937"/>
      <c r="BC19" s="937"/>
      <c r="BD19" s="937"/>
      <c r="BE19" s="937"/>
      <c r="BF19" s="937"/>
      <c r="BG19" s="937"/>
      <c r="BH19" s="937"/>
      <c r="BI19" s="937"/>
      <c r="BJ19" s="937"/>
      <c r="BK19" s="954"/>
    </row>
    <row r="20" spans="2:63" x14ac:dyDescent="0.15">
      <c r="B20" s="96"/>
      <c r="C20" s="96"/>
      <c r="D20" s="31" t="s">
        <v>379</v>
      </c>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6"/>
      <c r="BA20" s="96"/>
      <c r="BB20" s="96"/>
      <c r="BC20" s="96"/>
      <c r="BD20" s="96"/>
      <c r="BE20" s="96"/>
      <c r="BF20" s="96"/>
      <c r="BG20" s="96"/>
      <c r="BH20" s="96"/>
      <c r="BI20" s="96"/>
      <c r="BJ20" s="96"/>
      <c r="BK20" s="96"/>
    </row>
    <row r="21" spans="2:63" x14ac:dyDescent="0.15">
      <c r="D21" s="3" t="s">
        <v>380</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11"/>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codeName="Sheet18"/>
  <dimension ref="A1:AJ98"/>
  <sheetViews>
    <sheetView showGridLines="0" showZeros="0" view="pageBreakPreview" zoomScaleNormal="85" zoomScaleSheetLayoutView="100" workbookViewId="0"/>
  </sheetViews>
  <sheetFormatPr defaultColWidth="9" defaultRowHeight="12" x14ac:dyDescent="0.15"/>
  <cols>
    <col min="1" max="1" width="2.75" style="97" customWidth="1"/>
    <col min="2" max="3" width="5.75" style="99" customWidth="1"/>
    <col min="4" max="4" width="5.625" style="99" customWidth="1"/>
    <col min="5" max="16" width="4.75" style="97" customWidth="1"/>
    <col min="17" max="28" width="6.375" style="97" customWidth="1"/>
    <col min="29" max="29" width="4" style="97" customWidth="1"/>
    <col min="30" max="16384" width="9" style="97"/>
  </cols>
  <sheetData>
    <row r="1" spans="1:36" ht="20.25" customHeight="1" x14ac:dyDescent="0.15">
      <c r="B1" s="98" t="s">
        <v>381</v>
      </c>
      <c r="C1" s="32"/>
      <c r="D1" s="32"/>
      <c r="E1" s="33"/>
      <c r="F1" s="33"/>
      <c r="G1" s="33"/>
      <c r="H1" s="33"/>
      <c r="I1" s="33"/>
      <c r="J1" s="33"/>
      <c r="K1" s="33"/>
      <c r="L1" s="33"/>
      <c r="M1" s="33"/>
      <c r="N1" s="33"/>
      <c r="O1" s="33"/>
      <c r="P1" s="33"/>
      <c r="Q1" s="33"/>
      <c r="R1" s="33"/>
      <c r="S1" s="33"/>
      <c r="T1" s="33"/>
      <c r="U1" s="33"/>
      <c r="V1" s="33"/>
      <c r="W1" s="33"/>
      <c r="X1" s="33"/>
      <c r="Y1" s="33"/>
      <c r="Z1" s="33"/>
      <c r="AA1" s="33"/>
      <c r="AB1" s="33"/>
      <c r="AC1" s="33"/>
    </row>
    <row r="2" spans="1:36" x14ac:dyDescent="0.15">
      <c r="B2" s="1012" t="s">
        <v>527</v>
      </c>
      <c r="C2" s="1012"/>
      <c r="D2" s="1012"/>
      <c r="E2" s="1012"/>
      <c r="F2" s="1013" t="str">
        <f>+'様式A-1'!$D$3</f>
        <v>ハシラノズイドウ</v>
      </c>
      <c r="G2" s="1013"/>
      <c r="H2" s="1013"/>
      <c r="I2" s="1013"/>
      <c r="J2" s="1013"/>
      <c r="K2" s="1013"/>
      <c r="L2" s="1007" t="s">
        <v>528</v>
      </c>
      <c r="M2" s="1007"/>
      <c r="N2" s="1007"/>
      <c r="O2" s="1013" t="str">
        <f>+'様式A-1'!$J$3</f>
        <v>主要地方道岩国玖珂線</v>
      </c>
      <c r="P2" s="1013"/>
      <c r="Q2" s="1013"/>
      <c r="R2" s="1013"/>
      <c r="S2" s="1013"/>
      <c r="T2" s="1014" t="s">
        <v>533</v>
      </c>
      <c r="U2" s="1015"/>
      <c r="V2" s="994" t="str">
        <f>+'様式B (1)'!$S$3</f>
        <v>復建調査設計株式会社</v>
      </c>
      <c r="W2" s="995"/>
      <c r="X2" s="996"/>
      <c r="Y2" s="997" t="s">
        <v>534</v>
      </c>
      <c r="Z2" s="999">
        <f>+'様式B (1)'!$P$2</f>
        <v>45867</v>
      </c>
      <c r="AA2" s="1000"/>
      <c r="AB2" s="1001"/>
    </row>
    <row r="3" spans="1:36" ht="12" customHeight="1" x14ac:dyDescent="0.15">
      <c r="A3" s="97" t="s">
        <v>382</v>
      </c>
      <c r="B3" s="1005" t="s">
        <v>531</v>
      </c>
      <c r="C3" s="1005"/>
      <c r="D3" s="1005"/>
      <c r="E3" s="1005"/>
      <c r="F3" s="1006" t="str">
        <f>+'様式A-1'!$D$4</f>
        <v>柱野隧道</v>
      </c>
      <c r="G3" s="1006"/>
      <c r="H3" s="1006"/>
      <c r="I3" s="1006"/>
      <c r="J3" s="1006"/>
      <c r="K3" s="1006"/>
      <c r="L3" s="1007" t="s">
        <v>532</v>
      </c>
      <c r="M3" s="1007"/>
      <c r="N3" s="1007"/>
      <c r="O3" s="1008" t="str">
        <f>+'様式A-1'!$R$3</f>
        <v>山口県岩国土木建築事務所</v>
      </c>
      <c r="P3" s="1008"/>
      <c r="Q3" s="1008"/>
      <c r="R3" s="1008"/>
      <c r="S3" s="1008"/>
      <c r="T3" s="1016"/>
      <c r="U3" s="1017"/>
      <c r="V3" s="1009" t="str">
        <f>+'様式B (1)'!$S$4</f>
        <v>小笠原洋</v>
      </c>
      <c r="W3" s="1010"/>
      <c r="X3" s="1011"/>
      <c r="Y3" s="998"/>
      <c r="Z3" s="1002"/>
      <c r="AA3" s="1003"/>
      <c r="AB3" s="1004"/>
    </row>
    <row r="4" spans="1:36" ht="12" customHeight="1" x14ac:dyDescent="0.15">
      <c r="B4" s="989"/>
      <c r="C4" s="990"/>
      <c r="D4" s="990"/>
      <c r="E4" s="990"/>
      <c r="F4" s="990"/>
      <c r="G4" s="990"/>
      <c r="H4" s="990"/>
      <c r="I4" s="990"/>
      <c r="J4" s="990"/>
      <c r="K4" s="990"/>
      <c r="L4" s="990"/>
      <c r="M4" s="990"/>
      <c r="N4" s="990"/>
      <c r="O4" s="990"/>
      <c r="P4" s="990"/>
      <c r="Q4" s="990"/>
      <c r="R4" s="990"/>
      <c r="S4" s="990"/>
      <c r="T4" s="990"/>
      <c r="U4" s="990"/>
      <c r="V4" s="990"/>
      <c r="W4" s="990"/>
      <c r="X4" s="990"/>
      <c r="Y4" s="990"/>
      <c r="Z4" s="102"/>
      <c r="AA4" s="53"/>
      <c r="AB4" s="103"/>
      <c r="AC4" s="54"/>
      <c r="AD4" s="215"/>
      <c r="AE4" s="215"/>
      <c r="AF4" s="215"/>
      <c r="AG4" s="215"/>
      <c r="AH4" s="215"/>
      <c r="AI4" s="215"/>
      <c r="AJ4" s="215"/>
    </row>
    <row r="5" spans="1:36" ht="12.75" customHeight="1" thickBot="1" x14ac:dyDescent="0.2">
      <c r="B5" s="991" t="s">
        <v>383</v>
      </c>
      <c r="C5" s="992"/>
      <c r="D5" s="992"/>
      <c r="E5" s="992"/>
      <c r="F5" s="992"/>
      <c r="G5" s="992"/>
      <c r="H5" s="992"/>
      <c r="I5" s="992"/>
      <c r="J5" s="992"/>
      <c r="K5" s="992"/>
      <c r="L5" s="992"/>
      <c r="M5" s="992"/>
      <c r="N5" s="992"/>
      <c r="O5" s="992"/>
      <c r="P5" s="992"/>
      <c r="Q5" s="992"/>
      <c r="R5" s="992"/>
      <c r="S5" s="992"/>
      <c r="T5" s="992"/>
      <c r="U5" s="992"/>
      <c r="V5" s="992"/>
      <c r="W5" s="992"/>
      <c r="X5" s="992"/>
      <c r="Y5" s="992"/>
      <c r="Z5" s="992"/>
      <c r="AA5" s="992"/>
      <c r="AB5" s="993"/>
      <c r="AC5" s="33"/>
      <c r="AD5" s="215"/>
      <c r="AE5" s="215"/>
      <c r="AF5" s="215"/>
      <c r="AG5" s="215"/>
      <c r="AH5" s="215"/>
      <c r="AI5" s="215"/>
      <c r="AJ5" s="215"/>
    </row>
    <row r="6" spans="1:36" ht="13.5" customHeight="1" x14ac:dyDescent="0.15">
      <c r="B6" s="1018" t="s">
        <v>321</v>
      </c>
      <c r="C6" s="1019"/>
      <c r="D6" s="1020"/>
      <c r="E6" s="1021" t="s">
        <v>322</v>
      </c>
      <c r="F6" s="1022"/>
      <c r="G6" s="1022"/>
      <c r="H6" s="1022"/>
      <c r="I6" s="1022"/>
      <c r="J6" s="1022"/>
      <c r="K6" s="1022"/>
      <c r="L6" s="1022"/>
      <c r="M6" s="1022"/>
      <c r="N6" s="1022"/>
      <c r="O6" s="1022"/>
      <c r="P6" s="1022"/>
      <c r="Q6" s="1021" t="s">
        <v>323</v>
      </c>
      <c r="R6" s="1022"/>
      <c r="S6" s="1022"/>
      <c r="T6" s="1022"/>
      <c r="U6" s="1022"/>
      <c r="V6" s="1022"/>
      <c r="W6" s="1022"/>
      <c r="X6" s="1022"/>
      <c r="Y6" s="1022"/>
      <c r="Z6" s="1022"/>
      <c r="AA6" s="1022"/>
      <c r="AB6" s="1023"/>
      <c r="AC6" s="51"/>
      <c r="AD6" s="51"/>
    </row>
    <row r="7" spans="1:36" ht="13.5" x14ac:dyDescent="0.15">
      <c r="B7" s="1024" t="s">
        <v>324</v>
      </c>
      <c r="C7" s="1026" t="s">
        <v>325</v>
      </c>
      <c r="D7" s="1029" t="s">
        <v>326</v>
      </c>
      <c r="E7" s="1031" t="s">
        <v>384</v>
      </c>
      <c r="F7" s="1032"/>
      <c r="G7" s="1032"/>
      <c r="H7" s="1032"/>
      <c r="I7" s="1032"/>
      <c r="J7" s="1032"/>
      <c r="K7" s="1032"/>
      <c r="L7" s="1032"/>
      <c r="M7" s="1032"/>
      <c r="N7" s="1032"/>
      <c r="O7" s="1032"/>
      <c r="P7" s="1033"/>
      <c r="Q7" s="1031" t="s">
        <v>328</v>
      </c>
      <c r="R7" s="1032"/>
      <c r="S7" s="1032"/>
      <c r="T7" s="1032"/>
      <c r="U7" s="1034" t="s">
        <v>329</v>
      </c>
      <c r="V7" s="1032"/>
      <c r="W7" s="1032"/>
      <c r="X7" s="1032"/>
      <c r="Y7" s="1032"/>
      <c r="Z7" s="1032"/>
      <c r="AA7" s="1032"/>
      <c r="AB7" s="1035"/>
      <c r="AC7" s="51"/>
      <c r="AD7" s="51"/>
    </row>
    <row r="8" spans="1:36" ht="13.5" x14ac:dyDescent="0.15">
      <c r="B8" s="1024"/>
      <c r="C8" s="1027"/>
      <c r="D8" s="1029"/>
      <c r="E8" s="1031" t="s">
        <v>331</v>
      </c>
      <c r="F8" s="1032"/>
      <c r="G8" s="1032"/>
      <c r="H8" s="1033"/>
      <c r="I8" s="1032" t="s">
        <v>332</v>
      </c>
      <c r="J8" s="1032"/>
      <c r="K8" s="1032"/>
      <c r="L8" s="1033"/>
      <c r="M8" s="1032" t="s">
        <v>333</v>
      </c>
      <c r="N8" s="1032"/>
      <c r="O8" s="1032"/>
      <c r="P8" s="1033"/>
      <c r="Q8" s="1031" t="s">
        <v>334</v>
      </c>
      <c r="R8" s="1032"/>
      <c r="S8" s="1032"/>
      <c r="T8" s="1032"/>
      <c r="U8" s="1034" t="s">
        <v>332</v>
      </c>
      <c r="V8" s="1032"/>
      <c r="W8" s="1032"/>
      <c r="X8" s="1032"/>
      <c r="Y8" s="1034" t="s">
        <v>333</v>
      </c>
      <c r="Z8" s="1032"/>
      <c r="AA8" s="1032"/>
      <c r="AB8" s="1035"/>
      <c r="AC8" s="50"/>
      <c r="AD8" s="50"/>
      <c r="AE8" s="50"/>
      <c r="AF8" s="50"/>
      <c r="AG8" s="50"/>
      <c r="AH8" s="50"/>
      <c r="AI8" s="50"/>
      <c r="AJ8" s="50"/>
    </row>
    <row r="9" spans="1:36" s="99" customFormat="1" x14ac:dyDescent="0.15">
      <c r="B9" s="1025"/>
      <c r="C9" s="1028"/>
      <c r="D9" s="1030"/>
      <c r="E9" s="55" t="s">
        <v>335</v>
      </c>
      <c r="F9" s="57" t="s">
        <v>336</v>
      </c>
      <c r="G9" s="57" t="s">
        <v>337</v>
      </c>
      <c r="H9" s="213" t="s">
        <v>338</v>
      </c>
      <c r="I9" s="59" t="s">
        <v>335</v>
      </c>
      <c r="J9" s="57" t="s">
        <v>336</v>
      </c>
      <c r="K9" s="57" t="s">
        <v>337</v>
      </c>
      <c r="L9" s="213" t="s">
        <v>338</v>
      </c>
      <c r="M9" s="59" t="s">
        <v>335</v>
      </c>
      <c r="N9" s="57" t="s">
        <v>336</v>
      </c>
      <c r="O9" s="57" t="s">
        <v>337</v>
      </c>
      <c r="P9" s="213" t="s">
        <v>338</v>
      </c>
      <c r="Q9" s="211" t="s">
        <v>335</v>
      </c>
      <c r="R9" s="67" t="s">
        <v>336</v>
      </c>
      <c r="S9" s="57" t="s">
        <v>337</v>
      </c>
      <c r="T9" s="212" t="s">
        <v>338</v>
      </c>
      <c r="U9" s="214" t="s">
        <v>335</v>
      </c>
      <c r="V9" s="67" t="s">
        <v>336</v>
      </c>
      <c r="W9" s="57" t="s">
        <v>337</v>
      </c>
      <c r="X9" s="212" t="s">
        <v>338</v>
      </c>
      <c r="Y9" s="214" t="s">
        <v>335</v>
      </c>
      <c r="Z9" s="67" t="s">
        <v>336</v>
      </c>
      <c r="AA9" s="57" t="s">
        <v>337</v>
      </c>
      <c r="AB9" s="81" t="s">
        <v>338</v>
      </c>
      <c r="AC9" s="50"/>
      <c r="AD9" s="50"/>
      <c r="AE9" s="50"/>
      <c r="AF9" s="50"/>
      <c r="AG9" s="50"/>
      <c r="AH9" s="50"/>
      <c r="AI9" s="50"/>
      <c r="AJ9" s="50"/>
    </row>
    <row r="10" spans="1:36" x14ac:dyDescent="0.15">
      <c r="B10" s="216" t="str">
        <f>+'様式D-3_PS'!AV5</f>
        <v>PS</v>
      </c>
      <c r="C10" s="217">
        <f>+'様式D-3_PS'!AW5</f>
        <v>2.5</v>
      </c>
      <c r="D10" s="218" t="str">
        <f>+'様式D-3_PS'!AX5</f>
        <v>Ⅱ</v>
      </c>
      <c r="E10" s="56">
        <f>+'様式D-3_PS'!AY5</f>
        <v>0</v>
      </c>
      <c r="F10" s="58">
        <f>+'様式D-3_PS'!AZ5</f>
        <v>0</v>
      </c>
      <c r="G10" s="58">
        <f>+'様式D-3_PS'!BA5</f>
        <v>0</v>
      </c>
      <c r="H10" s="219">
        <f>+'様式D-3_PS'!BB5</f>
        <v>0</v>
      </c>
      <c r="I10" s="220">
        <f>+'様式D-3_PS'!BC5</f>
        <v>0</v>
      </c>
      <c r="J10" s="58">
        <f>+'様式D-3_PS'!BD5</f>
        <v>0</v>
      </c>
      <c r="K10" s="58">
        <f>+'様式D-3_PS'!BE5</f>
        <v>0</v>
      </c>
      <c r="L10" s="219">
        <f>+'様式D-3_PS'!BF5</f>
        <v>0</v>
      </c>
      <c r="M10" s="220">
        <f>+'様式D-3_PS'!BG5</f>
        <v>0</v>
      </c>
      <c r="N10" s="58">
        <f>+'様式D-3_PS'!BH5</f>
        <v>0</v>
      </c>
      <c r="O10" s="58">
        <f>+'様式D-3_PS'!BI5</f>
        <v>0</v>
      </c>
      <c r="P10" s="219">
        <f>+'様式D-3_PS'!BJ5</f>
        <v>2</v>
      </c>
      <c r="Q10" s="221" t="str">
        <f>+'様式D-3_PS'!BK5</f>
        <v/>
      </c>
      <c r="R10" s="222" t="str">
        <f>+'様式D-3_PS'!BL5</f>
        <v/>
      </c>
      <c r="S10" s="222" t="str">
        <f>+'様式D-3_PS'!BM5</f>
        <v/>
      </c>
      <c r="T10" s="223" t="str">
        <f>+'様式D-3_PS'!BN5</f>
        <v/>
      </c>
      <c r="U10" s="224">
        <f>+'様式D-3_PS'!BO5</f>
        <v>0</v>
      </c>
      <c r="V10" s="80">
        <f>+'様式D-3_PS'!BP5</f>
        <v>0</v>
      </c>
      <c r="W10" s="80">
        <f>+'様式D-3_PS'!BQ5</f>
        <v>0</v>
      </c>
      <c r="X10" s="225">
        <f>+'様式D-3_PS'!BR5</f>
        <v>0</v>
      </c>
      <c r="Y10" s="226">
        <f>+'様式D-3_PS'!BS5</f>
        <v>0</v>
      </c>
      <c r="Z10" s="80">
        <f>+'様式D-3_PS'!BT5</f>
        <v>0</v>
      </c>
      <c r="AA10" s="80">
        <f>+'様式D-3_PS'!BU5</f>
        <v>0</v>
      </c>
      <c r="AB10" s="82">
        <f>+'様式D-3_PS'!BV5</f>
        <v>6.25</v>
      </c>
      <c r="AC10" s="50"/>
      <c r="AD10" s="50"/>
      <c r="AE10" s="50"/>
      <c r="AF10" s="50"/>
      <c r="AG10" s="50"/>
      <c r="AH10" s="50"/>
      <c r="AI10" s="50"/>
      <c r="AJ10" s="50"/>
    </row>
    <row r="11" spans="1:36" x14ac:dyDescent="0.15">
      <c r="B11" s="216" t="str">
        <f>+'様式D-3_S001'!AV5</f>
        <v>S001</v>
      </c>
      <c r="C11" s="227">
        <f>+'様式D-3_S001'!AW5</f>
        <v>7.7</v>
      </c>
      <c r="D11" s="218" t="str">
        <f>+'様式D-3_S001'!AX5</f>
        <v>Ⅱ</v>
      </c>
      <c r="E11" s="56">
        <f>+'様式D-3_S001'!AY5</f>
        <v>0</v>
      </c>
      <c r="F11" s="58">
        <f>+'様式D-3_S001'!AZ5</f>
        <v>0</v>
      </c>
      <c r="G11" s="58">
        <f>+'様式D-3_S001'!BA5</f>
        <v>0</v>
      </c>
      <c r="H11" s="219">
        <f>+'様式D-3_S001'!BB5</f>
        <v>0</v>
      </c>
      <c r="I11" s="220">
        <f>+'様式D-3_S001'!BC5</f>
        <v>0</v>
      </c>
      <c r="J11" s="58">
        <f>+'様式D-3_S001'!BD5</f>
        <v>0</v>
      </c>
      <c r="K11" s="58">
        <f>+'様式D-3_S001'!BE5</f>
        <v>0</v>
      </c>
      <c r="L11" s="219">
        <f>+'様式D-3_S001'!BF5</f>
        <v>2</v>
      </c>
      <c r="M11" s="220">
        <f>+'様式D-3_S001'!BG5</f>
        <v>0</v>
      </c>
      <c r="N11" s="58">
        <f>+'様式D-3_S001'!BH5</f>
        <v>0</v>
      </c>
      <c r="O11" s="58">
        <f>+'様式D-3_S001'!BI5</f>
        <v>0</v>
      </c>
      <c r="P11" s="219">
        <f>+'様式D-3_S001'!BJ5</f>
        <v>1</v>
      </c>
      <c r="Q11" s="228" t="str">
        <f>+'様式D-3_S001'!BK5</f>
        <v/>
      </c>
      <c r="R11" s="222" t="str">
        <f>+'様式D-3_S001'!BL5</f>
        <v/>
      </c>
      <c r="S11" s="222" t="str">
        <f>+'様式D-3_S001'!BM5</f>
        <v/>
      </c>
      <c r="T11" s="223" t="str">
        <f>+'様式D-3_S001'!BN5</f>
        <v/>
      </c>
      <c r="U11" s="224">
        <f>+'様式D-3_S001'!BO5</f>
        <v>0</v>
      </c>
      <c r="V11" s="80">
        <f>+'様式D-3_S001'!BP5</f>
        <v>0</v>
      </c>
      <c r="W11" s="80">
        <f>+'様式D-3_S001'!BQ5</f>
        <v>0</v>
      </c>
      <c r="X11" s="225">
        <f>+'様式D-3_S001'!BR5</f>
        <v>0.37</v>
      </c>
      <c r="Y11" s="226">
        <f>+'様式D-3_S001'!BS5</f>
        <v>0</v>
      </c>
      <c r="Z11" s="80">
        <f>+'様式D-3_S001'!BT5</f>
        <v>0</v>
      </c>
      <c r="AA11" s="80">
        <f>+'様式D-3_S001'!BU5</f>
        <v>0</v>
      </c>
      <c r="AB11" s="82">
        <f>+'様式D-3_S001'!BV5</f>
        <v>3.4</v>
      </c>
      <c r="AC11" s="50"/>
      <c r="AD11" s="50"/>
      <c r="AE11" s="50"/>
      <c r="AF11" s="50"/>
      <c r="AG11" s="50"/>
      <c r="AH11" s="50"/>
      <c r="AI11" s="50"/>
      <c r="AJ11" s="50"/>
    </row>
    <row r="12" spans="1:36" x14ac:dyDescent="0.15">
      <c r="B12" s="216" t="str">
        <f>+'様式D-3_S002'!AV5</f>
        <v>S002</v>
      </c>
      <c r="C12" s="227">
        <f>+'様式D-3_S002'!AW5</f>
        <v>9</v>
      </c>
      <c r="D12" s="218" t="str">
        <f>+'様式D-3_S002'!AX5</f>
        <v>Ⅱ</v>
      </c>
      <c r="E12" s="56">
        <f>+'様式D-3_S002'!AY5</f>
        <v>0</v>
      </c>
      <c r="F12" s="58">
        <f>+'様式D-3_S002'!AZ5</f>
        <v>0</v>
      </c>
      <c r="G12" s="58">
        <f>+'様式D-3_S002'!BA5</f>
        <v>0</v>
      </c>
      <c r="H12" s="219">
        <f>+'様式D-3_S002'!BB5</f>
        <v>0</v>
      </c>
      <c r="I12" s="220">
        <f>+'様式D-3_S002'!BC5</f>
        <v>0</v>
      </c>
      <c r="J12" s="58">
        <f>+'様式D-3_S002'!BD5</f>
        <v>0</v>
      </c>
      <c r="K12" s="58">
        <f>+'様式D-3_S002'!BE5</f>
        <v>0</v>
      </c>
      <c r="L12" s="219">
        <f>+'様式D-3_S002'!BF5</f>
        <v>2</v>
      </c>
      <c r="M12" s="220">
        <f>+'様式D-3_S002'!BG5</f>
        <v>0</v>
      </c>
      <c r="N12" s="58">
        <f>+'様式D-3_S002'!BH5</f>
        <v>0</v>
      </c>
      <c r="O12" s="58">
        <f>+'様式D-3_S002'!BI5</f>
        <v>0</v>
      </c>
      <c r="P12" s="219">
        <f>+'様式D-3_S002'!BJ5</f>
        <v>2</v>
      </c>
      <c r="Q12" s="221" t="str">
        <f>+'様式D-3_S002'!BK5</f>
        <v/>
      </c>
      <c r="R12" s="222" t="str">
        <f>+'様式D-3_S002'!BL5</f>
        <v/>
      </c>
      <c r="S12" s="229" t="str">
        <f>+'様式D-3_S002'!BM5</f>
        <v/>
      </c>
      <c r="T12" s="223" t="str">
        <f>+'様式D-3_S002'!BN5</f>
        <v/>
      </c>
      <c r="U12" s="224">
        <f>+'様式D-3_S002'!BO5</f>
        <v>0</v>
      </c>
      <c r="V12" s="80">
        <f>+'様式D-3_S002'!BP5</f>
        <v>0</v>
      </c>
      <c r="W12" s="80">
        <f>+'様式D-3_S002'!BQ5</f>
        <v>0</v>
      </c>
      <c r="X12" s="225">
        <f>+'様式D-3_S002'!BR5</f>
        <v>0.58500000000000008</v>
      </c>
      <c r="Y12" s="226">
        <f>+'様式D-3_S002'!BS5</f>
        <v>0</v>
      </c>
      <c r="Z12" s="80">
        <f>+'様式D-3_S002'!BT5</f>
        <v>0</v>
      </c>
      <c r="AA12" s="80">
        <f>+'様式D-3_S002'!BU5</f>
        <v>0</v>
      </c>
      <c r="AB12" s="82">
        <f>+'様式D-3_S002'!BV5</f>
        <v>5.5</v>
      </c>
      <c r="AC12" s="50"/>
      <c r="AD12" s="50"/>
      <c r="AE12" s="50"/>
      <c r="AF12" s="50"/>
      <c r="AG12" s="50"/>
      <c r="AH12" s="50"/>
      <c r="AI12" s="50"/>
      <c r="AJ12" s="50"/>
    </row>
    <row r="13" spans="1:36" x14ac:dyDescent="0.15">
      <c r="B13" s="216" t="str">
        <f>+'様式D-3_S003'!AV5</f>
        <v>S003</v>
      </c>
      <c r="C13" s="227">
        <f>+'様式D-3_S003'!AW5</f>
        <v>8.8000000000000007</v>
      </c>
      <c r="D13" s="218" t="str">
        <f>+'様式D-3_S003'!AX5</f>
        <v>Ⅱ</v>
      </c>
      <c r="E13" s="56">
        <f>+'様式D-3_S003'!AY5</f>
        <v>0</v>
      </c>
      <c r="F13" s="58">
        <f>+'様式D-3_S003'!AZ5</f>
        <v>0</v>
      </c>
      <c r="G13" s="58">
        <f>+'様式D-3_S003'!BA5</f>
        <v>0</v>
      </c>
      <c r="H13" s="219">
        <f>+'様式D-3_S003'!BB5</f>
        <v>0</v>
      </c>
      <c r="I13" s="220">
        <f>+'様式D-3_S003'!BC5</f>
        <v>0</v>
      </c>
      <c r="J13" s="58">
        <f>+'様式D-3_S003'!BD5</f>
        <v>0</v>
      </c>
      <c r="K13" s="58">
        <f>+'様式D-3_S003'!BE5</f>
        <v>0</v>
      </c>
      <c r="L13" s="219">
        <f>+'様式D-3_S003'!BF5</f>
        <v>1</v>
      </c>
      <c r="M13" s="220">
        <f>+'様式D-3_S003'!BG5</f>
        <v>0</v>
      </c>
      <c r="N13" s="58">
        <f>+'様式D-3_S003'!BH5</f>
        <v>0</v>
      </c>
      <c r="O13" s="58">
        <f>+'様式D-3_S003'!BI5</f>
        <v>0</v>
      </c>
      <c r="P13" s="219">
        <f>+'様式D-3_S003'!BJ5</f>
        <v>2</v>
      </c>
      <c r="Q13" s="221" t="str">
        <f>+'様式D-3_S003'!BK5</f>
        <v/>
      </c>
      <c r="R13" s="222" t="str">
        <f>+'様式D-3_S003'!BL5</f>
        <v/>
      </c>
      <c r="S13" s="229" t="str">
        <f>+'様式D-3_S003'!BM5</f>
        <v/>
      </c>
      <c r="T13" s="223" t="str">
        <f>+'様式D-3_S003'!BN5</f>
        <v/>
      </c>
      <c r="U13" s="224">
        <f>+'様式D-3_S003'!BO5</f>
        <v>0</v>
      </c>
      <c r="V13" s="80">
        <f>+'様式D-3_S003'!BP5</f>
        <v>0</v>
      </c>
      <c r="W13" s="80">
        <f>+'様式D-3_S003'!BQ5</f>
        <v>0</v>
      </c>
      <c r="X13" s="225">
        <f>+'様式D-3_S003'!BR5</f>
        <v>0.16000000000000003</v>
      </c>
      <c r="Y13" s="226">
        <f>+'様式D-3_S003'!BS5</f>
        <v>0</v>
      </c>
      <c r="Z13" s="80">
        <f>+'様式D-3_S003'!BT5</f>
        <v>0</v>
      </c>
      <c r="AA13" s="80">
        <f>+'様式D-3_S003'!BU5</f>
        <v>0</v>
      </c>
      <c r="AB13" s="82">
        <f>+'様式D-3_S003'!BV5</f>
        <v>6.8699999999999992</v>
      </c>
      <c r="AC13" s="50"/>
      <c r="AD13" s="50"/>
      <c r="AE13" s="50"/>
      <c r="AF13" s="50"/>
      <c r="AG13" s="50"/>
      <c r="AH13" s="50"/>
      <c r="AI13" s="50"/>
      <c r="AJ13" s="50"/>
    </row>
    <row r="14" spans="1:36" x14ac:dyDescent="0.15">
      <c r="B14" s="216" t="str">
        <f>+'様式D-3_S004'!AV5</f>
        <v>S004</v>
      </c>
      <c r="C14" s="227">
        <f>+'様式D-3_S004'!AW5</f>
        <v>8.9</v>
      </c>
      <c r="D14" s="218" t="str">
        <f>+'様式D-3_S004'!AX5</f>
        <v>Ⅱ</v>
      </c>
      <c r="E14" s="56">
        <f>+'様式D-3_S004'!AY5</f>
        <v>0</v>
      </c>
      <c r="F14" s="58">
        <f>+'様式D-3_S004'!AZ5</f>
        <v>0</v>
      </c>
      <c r="G14" s="58">
        <f>+'様式D-3_S004'!BA5</f>
        <v>0</v>
      </c>
      <c r="H14" s="219">
        <f>+'様式D-3_S004'!BB5</f>
        <v>0</v>
      </c>
      <c r="I14" s="220">
        <f>+'様式D-3_S004'!BC5</f>
        <v>0</v>
      </c>
      <c r="J14" s="58">
        <f>+'様式D-3_S004'!BD5</f>
        <v>0</v>
      </c>
      <c r="K14" s="58">
        <f>+'様式D-3_S004'!BE5</f>
        <v>0</v>
      </c>
      <c r="L14" s="219">
        <f>+'様式D-3_S004'!BF5</f>
        <v>0</v>
      </c>
      <c r="M14" s="220">
        <f>+'様式D-3_S004'!BG5</f>
        <v>0</v>
      </c>
      <c r="N14" s="58">
        <f>+'様式D-3_S004'!BH5</f>
        <v>0</v>
      </c>
      <c r="O14" s="58">
        <f>+'様式D-3_S004'!BI5</f>
        <v>1</v>
      </c>
      <c r="P14" s="219">
        <f>+'様式D-3_S004'!BJ5</f>
        <v>6</v>
      </c>
      <c r="Q14" s="221" t="str">
        <f>+'様式D-3_S004'!BK5</f>
        <v/>
      </c>
      <c r="R14" s="222" t="str">
        <f>+'様式D-3_S004'!BL5</f>
        <v/>
      </c>
      <c r="S14" s="222" t="str">
        <f>+'様式D-3_S004'!BM5</f>
        <v/>
      </c>
      <c r="T14" s="223" t="str">
        <f>+'様式D-3_S004'!BN5</f>
        <v/>
      </c>
      <c r="U14" s="224">
        <f>+'様式D-3_S004'!BO5</f>
        <v>0</v>
      </c>
      <c r="V14" s="80">
        <f>+'様式D-3_S004'!BP5</f>
        <v>0</v>
      </c>
      <c r="W14" s="80">
        <f>+'様式D-3_S004'!BQ5</f>
        <v>0</v>
      </c>
      <c r="X14" s="225">
        <f>+'様式D-3_S004'!BR5</f>
        <v>0</v>
      </c>
      <c r="Y14" s="226">
        <f>+'様式D-3_S004'!BS5</f>
        <v>0</v>
      </c>
      <c r="Z14" s="80">
        <f>+'様式D-3_S004'!BT5</f>
        <v>0</v>
      </c>
      <c r="AA14" s="80">
        <f>+'様式D-3_S004'!BU5</f>
        <v>25.92</v>
      </c>
      <c r="AB14" s="82">
        <f>+'様式D-3_S004'!BV5</f>
        <v>20.759999999999998</v>
      </c>
      <c r="AC14" s="50"/>
      <c r="AD14" s="50"/>
      <c r="AE14" s="50"/>
      <c r="AF14" s="50"/>
      <c r="AG14" s="50"/>
      <c r="AH14" s="50"/>
      <c r="AI14" s="50"/>
      <c r="AJ14" s="50"/>
    </row>
    <row r="15" spans="1:36" x14ac:dyDescent="0.15">
      <c r="B15" s="216" t="str">
        <f>+'様式D-3_S005'!AV5</f>
        <v>S005</v>
      </c>
      <c r="C15" s="227">
        <f>+'様式D-3_S005'!AW5</f>
        <v>9</v>
      </c>
      <c r="D15" s="127" t="str">
        <f>+'様式D-3_S005'!AX5</f>
        <v>Ⅱ</v>
      </c>
      <c r="E15" s="56">
        <f>+'様式D-3_S005'!AY5</f>
        <v>0</v>
      </c>
      <c r="F15" s="58">
        <f>+'様式D-3_S005'!AZ5</f>
        <v>0</v>
      </c>
      <c r="G15" s="58">
        <f>+'様式D-3_S005'!BA5</f>
        <v>0</v>
      </c>
      <c r="H15" s="34">
        <f>+'様式D-3_S005'!BB5</f>
        <v>0</v>
      </c>
      <c r="I15" s="60">
        <f>+'様式D-3_S005'!BC5</f>
        <v>0</v>
      </c>
      <c r="J15" s="58">
        <f>+'様式D-3_S005'!BD5</f>
        <v>0</v>
      </c>
      <c r="K15" s="58">
        <f>+'様式D-3_S005'!BE5</f>
        <v>0</v>
      </c>
      <c r="L15" s="34">
        <f>+'様式D-3_S005'!BF5</f>
        <v>0</v>
      </c>
      <c r="M15" s="60">
        <f>+'様式D-3_S005'!BG5</f>
        <v>0</v>
      </c>
      <c r="N15" s="58">
        <f>+'様式D-3_S005'!BH5</f>
        <v>0</v>
      </c>
      <c r="O15" s="58">
        <f>+'様式D-3_S005'!BI5</f>
        <v>0</v>
      </c>
      <c r="P15" s="34">
        <f>+'様式D-3_S005'!BJ5</f>
        <v>2</v>
      </c>
      <c r="Q15" s="78" t="str">
        <f>+'様式D-3_S005'!BK5</f>
        <v/>
      </c>
      <c r="R15" s="77" t="str">
        <f>+'様式D-3_S005'!BL5</f>
        <v/>
      </c>
      <c r="S15" s="79" t="str">
        <f>+'様式D-3_S005'!BM5</f>
        <v/>
      </c>
      <c r="T15" s="76" t="str">
        <f>+'様式D-3_S005'!BN5</f>
        <v/>
      </c>
      <c r="U15" s="68">
        <f>+'様式D-3_S005'!BO5</f>
        <v>0</v>
      </c>
      <c r="V15" s="69">
        <f>+'様式D-3_S005'!BP5</f>
        <v>0</v>
      </c>
      <c r="W15" s="80">
        <f>+'様式D-3_S005'!BQ5</f>
        <v>0</v>
      </c>
      <c r="X15" s="70">
        <f>+'様式D-3_S005'!BR5</f>
        <v>0</v>
      </c>
      <c r="Y15" s="68">
        <f>+'様式D-3_S005'!BS5</f>
        <v>0</v>
      </c>
      <c r="Z15" s="69">
        <f>+'様式D-3_S005'!BT5</f>
        <v>0</v>
      </c>
      <c r="AA15" s="80">
        <f>+'様式D-3_S005'!BU5</f>
        <v>0</v>
      </c>
      <c r="AB15" s="82">
        <f>+'様式D-3_S005'!BV5</f>
        <v>11.07</v>
      </c>
      <c r="AC15" s="50"/>
      <c r="AD15" s="50"/>
      <c r="AE15" s="50"/>
      <c r="AF15" s="50"/>
      <c r="AG15" s="50"/>
      <c r="AH15" s="50"/>
      <c r="AI15" s="50"/>
      <c r="AJ15" s="50"/>
    </row>
    <row r="16" spans="1:36" x14ac:dyDescent="0.15">
      <c r="B16" s="216" t="str">
        <f>+'様式D-3_S006'!AV5</f>
        <v>S006</v>
      </c>
      <c r="C16" s="227">
        <f>+'様式D-3_S006'!AW5</f>
        <v>8.8000000000000007</v>
      </c>
      <c r="D16" s="128" t="str">
        <f>+'様式D-3_S006'!AX5</f>
        <v>Ⅱ</v>
      </c>
      <c r="E16" s="56">
        <f>+'様式D-3_S006'!AY5</f>
        <v>0</v>
      </c>
      <c r="F16" s="58">
        <f>+'様式D-3_S006'!AZ5</f>
        <v>0</v>
      </c>
      <c r="G16" s="58">
        <f>+'様式D-3_S006'!BA5</f>
        <v>0</v>
      </c>
      <c r="H16" s="34">
        <f>+'様式D-3_S006'!BB5</f>
        <v>0</v>
      </c>
      <c r="I16" s="60">
        <f>+'様式D-3_S006'!BC5</f>
        <v>0</v>
      </c>
      <c r="J16" s="58">
        <f>+'様式D-3_S006'!BD5</f>
        <v>0</v>
      </c>
      <c r="K16" s="58">
        <f>+'様式D-3_S006'!BE5</f>
        <v>0</v>
      </c>
      <c r="L16" s="34">
        <f>+'様式D-3_S006'!BF5</f>
        <v>0</v>
      </c>
      <c r="M16" s="60">
        <f>+'様式D-3_S006'!BG5</f>
        <v>0</v>
      </c>
      <c r="N16" s="58">
        <f>+'様式D-3_S006'!BH5</f>
        <v>0</v>
      </c>
      <c r="O16" s="58">
        <f>+'様式D-3_S006'!BI5</f>
        <v>0</v>
      </c>
      <c r="P16" s="34">
        <f>+'様式D-3_S006'!BJ5</f>
        <v>2</v>
      </c>
      <c r="Q16" s="78" t="str">
        <f>+'様式D-3_S006'!BK5</f>
        <v/>
      </c>
      <c r="R16" s="77" t="str">
        <f>+'様式D-3_S006'!BL5</f>
        <v/>
      </c>
      <c r="S16" s="79" t="str">
        <f>+'様式D-3_S006'!BM5</f>
        <v/>
      </c>
      <c r="T16" s="76" t="str">
        <f>+'様式D-3_S006'!BN5</f>
        <v/>
      </c>
      <c r="U16" s="68">
        <f>+'様式D-3_S006'!BO5</f>
        <v>0</v>
      </c>
      <c r="V16" s="69">
        <f>+'様式D-3_S006'!BP5</f>
        <v>0</v>
      </c>
      <c r="W16" s="80">
        <f>+'様式D-3_S006'!BQ5</f>
        <v>0</v>
      </c>
      <c r="X16" s="70">
        <f>+'様式D-3_S006'!BR5</f>
        <v>0</v>
      </c>
      <c r="Y16" s="68">
        <f>+'様式D-3_S006'!BS5</f>
        <v>0</v>
      </c>
      <c r="Z16" s="69">
        <f>+'様式D-3_S006'!BT5</f>
        <v>0</v>
      </c>
      <c r="AA16" s="80">
        <f>+'様式D-3_S006'!BU5</f>
        <v>0</v>
      </c>
      <c r="AB16" s="82">
        <f>+'様式D-3_S006'!BV5</f>
        <v>40.56</v>
      </c>
      <c r="AC16" s="50"/>
      <c r="AD16" s="50"/>
      <c r="AE16" s="50"/>
      <c r="AF16" s="50"/>
      <c r="AG16" s="50"/>
      <c r="AH16" s="50"/>
      <c r="AI16" s="50"/>
      <c r="AJ16" s="50"/>
    </row>
    <row r="17" spans="2:36" x14ac:dyDescent="0.15">
      <c r="B17" s="216" t="str">
        <f>+'様式D-3_S007'!AV5</f>
        <v>S007</v>
      </c>
      <c r="C17" s="227">
        <f>+'様式D-3_S007'!AW5</f>
        <v>8.6999999999999993</v>
      </c>
      <c r="D17" s="128" t="str">
        <f>+'様式D-3_S007'!AX5</f>
        <v>Ⅱ</v>
      </c>
      <c r="E17" s="56">
        <f>+'様式D-3_S007'!AY5</f>
        <v>0</v>
      </c>
      <c r="F17" s="58">
        <f>+'様式D-3_S007'!AZ5</f>
        <v>0</v>
      </c>
      <c r="G17" s="58">
        <f>+'様式D-3_S007'!BA5</f>
        <v>0</v>
      </c>
      <c r="H17" s="34">
        <f>+'様式D-3_S007'!BB5</f>
        <v>0</v>
      </c>
      <c r="I17" s="60">
        <f>+'様式D-3_S007'!BC5</f>
        <v>0</v>
      </c>
      <c r="J17" s="58">
        <f>+'様式D-3_S007'!BD5</f>
        <v>0</v>
      </c>
      <c r="K17" s="58">
        <f>+'様式D-3_S007'!BE5</f>
        <v>0</v>
      </c>
      <c r="L17" s="34">
        <f>+'様式D-3_S007'!BF5</f>
        <v>2</v>
      </c>
      <c r="M17" s="60">
        <f>+'様式D-3_S007'!BG5</f>
        <v>0</v>
      </c>
      <c r="N17" s="58">
        <f>+'様式D-3_S007'!BH5</f>
        <v>0</v>
      </c>
      <c r="O17" s="58">
        <f>+'様式D-3_S007'!BI5</f>
        <v>1</v>
      </c>
      <c r="P17" s="34">
        <f>+'様式D-3_S007'!BJ5</f>
        <v>3</v>
      </c>
      <c r="Q17" s="78" t="str">
        <f>+'様式D-3_S007'!BK5</f>
        <v/>
      </c>
      <c r="R17" s="77" t="str">
        <f>+'様式D-3_S007'!BL5</f>
        <v/>
      </c>
      <c r="S17" s="79" t="str">
        <f>+'様式D-3_S007'!BM5</f>
        <v/>
      </c>
      <c r="T17" s="76" t="str">
        <f>+'様式D-3_S007'!BN5</f>
        <v/>
      </c>
      <c r="U17" s="68">
        <f>+'様式D-3_S007'!BO5</f>
        <v>0</v>
      </c>
      <c r="V17" s="69">
        <f>+'様式D-3_S007'!BP5</f>
        <v>0</v>
      </c>
      <c r="W17" s="80">
        <f>+'様式D-3_S007'!BQ5</f>
        <v>0</v>
      </c>
      <c r="X17" s="70">
        <f>+'様式D-3_S007'!BR5</f>
        <v>0.38499999999999995</v>
      </c>
      <c r="Y17" s="68">
        <f>+'様式D-3_S007'!BS5</f>
        <v>0</v>
      </c>
      <c r="Z17" s="69">
        <f>+'様式D-3_S007'!BT5</f>
        <v>0</v>
      </c>
      <c r="AA17" s="80">
        <f>+'様式D-3_S007'!BU5</f>
        <v>4.05</v>
      </c>
      <c r="AB17" s="82">
        <f>+'様式D-3_S007'!BV5</f>
        <v>8.85</v>
      </c>
      <c r="AC17" s="50"/>
      <c r="AD17" s="50"/>
      <c r="AE17" s="50"/>
      <c r="AF17" s="50"/>
      <c r="AG17" s="50"/>
      <c r="AH17" s="50"/>
      <c r="AI17" s="50"/>
      <c r="AJ17" s="50"/>
    </row>
    <row r="18" spans="2:36" x14ac:dyDescent="0.15">
      <c r="B18" s="216" t="str">
        <f>+'様式D-3_S008'!AV5</f>
        <v>S008</v>
      </c>
      <c r="C18" s="227">
        <f>+'様式D-3_S008'!AW5</f>
        <v>9</v>
      </c>
      <c r="D18" s="128" t="str">
        <f>+'様式D-3_S008'!AX5</f>
        <v>Ⅱ</v>
      </c>
      <c r="E18" s="56">
        <f>+'様式D-3_S008'!AY5</f>
        <v>0</v>
      </c>
      <c r="F18" s="58">
        <f>+'様式D-3_S008'!AZ5</f>
        <v>0</v>
      </c>
      <c r="G18" s="58">
        <f>+'様式D-3_S008'!BA5</f>
        <v>0</v>
      </c>
      <c r="H18" s="34">
        <f>+'様式D-3_S008'!BB5</f>
        <v>0</v>
      </c>
      <c r="I18" s="60">
        <f>+'様式D-3_S008'!BC5</f>
        <v>0</v>
      </c>
      <c r="J18" s="58">
        <f>+'様式D-3_S008'!BD5</f>
        <v>0</v>
      </c>
      <c r="K18" s="58">
        <f>+'様式D-3_S008'!BE5</f>
        <v>0</v>
      </c>
      <c r="L18" s="34">
        <f>+'様式D-3_S008'!BF5</f>
        <v>0</v>
      </c>
      <c r="M18" s="60">
        <f>+'様式D-3_S008'!BG5</f>
        <v>0</v>
      </c>
      <c r="N18" s="58">
        <f>+'様式D-3_S008'!BH5</f>
        <v>0</v>
      </c>
      <c r="O18" s="58">
        <f>+'様式D-3_S008'!BI5</f>
        <v>1</v>
      </c>
      <c r="P18" s="34">
        <f>+'様式D-3_S008'!BJ5</f>
        <v>1</v>
      </c>
      <c r="Q18" s="78" t="str">
        <f>+'様式D-3_S008'!BK5</f>
        <v/>
      </c>
      <c r="R18" s="77" t="str">
        <f>+'様式D-3_S008'!BL5</f>
        <v/>
      </c>
      <c r="S18" s="79" t="str">
        <f>+'様式D-3_S008'!BM5</f>
        <v/>
      </c>
      <c r="T18" s="76" t="str">
        <f>+'様式D-3_S008'!BN5</f>
        <v/>
      </c>
      <c r="U18" s="68">
        <f>+'様式D-3_S008'!BO5</f>
        <v>0</v>
      </c>
      <c r="V18" s="69">
        <f>+'様式D-3_S008'!BP5</f>
        <v>0</v>
      </c>
      <c r="W18" s="80">
        <f>+'様式D-3_S008'!BQ5</f>
        <v>0</v>
      </c>
      <c r="X18" s="70">
        <f>+'様式D-3_S008'!BR5</f>
        <v>0</v>
      </c>
      <c r="Y18" s="68">
        <f>+'様式D-3_S008'!BS5</f>
        <v>0</v>
      </c>
      <c r="Z18" s="69">
        <f>+'様式D-3_S008'!BT5</f>
        <v>0</v>
      </c>
      <c r="AA18" s="80">
        <f>+'様式D-3_S008'!BU5</f>
        <v>4.45</v>
      </c>
      <c r="AB18" s="82">
        <f>+'様式D-3_S008'!BV5</f>
        <v>3.65</v>
      </c>
      <c r="AC18" s="50"/>
      <c r="AD18" s="50"/>
      <c r="AE18" s="50"/>
      <c r="AF18" s="50"/>
      <c r="AG18" s="50"/>
      <c r="AH18" s="50"/>
      <c r="AI18" s="50"/>
      <c r="AJ18" s="50"/>
    </row>
    <row r="19" spans="2:36" x14ac:dyDescent="0.15">
      <c r="B19" s="216" t="str">
        <f>+'様式D-3_S009'!AV5</f>
        <v>S009</v>
      </c>
      <c r="C19" s="227">
        <f>+'様式D-3_S009'!AW5</f>
        <v>9</v>
      </c>
      <c r="D19" s="128" t="str">
        <f>+'様式D-3_S009'!AX5</f>
        <v>Ⅱ</v>
      </c>
      <c r="E19" s="56">
        <f>+'様式D-3_S009'!AY5</f>
        <v>0</v>
      </c>
      <c r="F19" s="58">
        <f>+'様式D-3_S009'!AZ5</f>
        <v>0</v>
      </c>
      <c r="G19" s="58">
        <f>+'様式D-3_S009'!BA5</f>
        <v>0</v>
      </c>
      <c r="H19" s="34">
        <f>+'様式D-3_S009'!BB5</f>
        <v>0</v>
      </c>
      <c r="I19" s="60">
        <f>+'様式D-3_S009'!BC5</f>
        <v>0</v>
      </c>
      <c r="J19" s="58">
        <f>+'様式D-3_S009'!BD5</f>
        <v>0</v>
      </c>
      <c r="K19" s="58">
        <f>+'様式D-3_S009'!BE5</f>
        <v>0</v>
      </c>
      <c r="L19" s="34">
        <f>+'様式D-3_S009'!BF5</f>
        <v>0</v>
      </c>
      <c r="M19" s="60">
        <f>+'様式D-3_S009'!BG5</f>
        <v>0</v>
      </c>
      <c r="N19" s="58">
        <f>+'様式D-3_S009'!BH5</f>
        <v>0</v>
      </c>
      <c r="O19" s="58">
        <f>+'様式D-3_S009'!BI5</f>
        <v>0</v>
      </c>
      <c r="P19" s="34">
        <f>+'様式D-3_S009'!BJ5</f>
        <v>3</v>
      </c>
      <c r="Q19" s="78" t="str">
        <f>+'様式D-3_S009'!BK5</f>
        <v/>
      </c>
      <c r="R19" s="77" t="str">
        <f>+'様式D-3_S009'!BL5</f>
        <v/>
      </c>
      <c r="S19" s="79" t="str">
        <f>+'様式D-3_S009'!BM5</f>
        <v/>
      </c>
      <c r="T19" s="76" t="str">
        <f>+'様式D-3_S009'!BN5</f>
        <v/>
      </c>
      <c r="U19" s="68">
        <f>+'様式D-3_S009'!BO5</f>
        <v>0</v>
      </c>
      <c r="V19" s="69">
        <f>+'様式D-3_S009'!BP5</f>
        <v>0</v>
      </c>
      <c r="W19" s="80">
        <f>+'様式D-3_S009'!BQ5</f>
        <v>0</v>
      </c>
      <c r="X19" s="70">
        <f>+'様式D-3_S009'!BR5</f>
        <v>0</v>
      </c>
      <c r="Y19" s="68">
        <f>+'様式D-3_S009'!BS5</f>
        <v>0</v>
      </c>
      <c r="Z19" s="69">
        <f>+'様式D-3_S009'!BT5</f>
        <v>0</v>
      </c>
      <c r="AA19" s="80">
        <f>+'様式D-3_S009'!BU5</f>
        <v>0</v>
      </c>
      <c r="AB19" s="82">
        <f>+'様式D-3_S009'!BV5</f>
        <v>11.1</v>
      </c>
      <c r="AC19" s="50"/>
      <c r="AD19" s="50"/>
      <c r="AE19" s="50"/>
      <c r="AF19" s="50"/>
      <c r="AG19" s="50"/>
      <c r="AH19" s="50"/>
      <c r="AI19" s="50"/>
      <c r="AJ19" s="50"/>
    </row>
    <row r="20" spans="2:36" x14ac:dyDescent="0.15">
      <c r="B20" s="216" t="str">
        <f>+'様式D-3_S010'!AV5</f>
        <v>S010</v>
      </c>
      <c r="C20" s="227">
        <f>+'様式D-3_S010'!AW5</f>
        <v>8.9</v>
      </c>
      <c r="D20" s="128" t="str">
        <f>+'様式D-3_S010'!AX5</f>
        <v>Ⅱ</v>
      </c>
      <c r="E20" s="56">
        <f>+'様式D-3_S010'!AY5</f>
        <v>0</v>
      </c>
      <c r="F20" s="58">
        <f>+'様式D-3_S010'!AZ5</f>
        <v>0</v>
      </c>
      <c r="G20" s="58">
        <f>+'様式D-3_S010'!BA5</f>
        <v>0</v>
      </c>
      <c r="H20" s="34">
        <f>+'様式D-3_S010'!BB5</f>
        <v>0</v>
      </c>
      <c r="I20" s="60">
        <f>+'様式D-3_S010'!BC5</f>
        <v>0</v>
      </c>
      <c r="J20" s="58">
        <f>+'様式D-3_S010'!BD5</f>
        <v>0</v>
      </c>
      <c r="K20" s="58">
        <f>+'様式D-3_S010'!BE5</f>
        <v>0</v>
      </c>
      <c r="L20" s="34">
        <f>+'様式D-3_S010'!BF5</f>
        <v>0</v>
      </c>
      <c r="M20" s="60">
        <f>+'様式D-3_S010'!BG5</f>
        <v>0</v>
      </c>
      <c r="N20" s="58">
        <f>+'様式D-3_S010'!BH5</f>
        <v>0</v>
      </c>
      <c r="O20" s="58">
        <f>+'様式D-3_S010'!BI5</f>
        <v>0</v>
      </c>
      <c r="P20" s="34">
        <f>+'様式D-3_S010'!BJ5</f>
        <v>3</v>
      </c>
      <c r="Q20" s="78" t="str">
        <f>+'様式D-3_S010'!BK5</f>
        <v/>
      </c>
      <c r="R20" s="77" t="str">
        <f>+'様式D-3_S010'!BL5</f>
        <v/>
      </c>
      <c r="S20" s="79" t="str">
        <f>+'様式D-3_S010'!BM5</f>
        <v/>
      </c>
      <c r="T20" s="76" t="str">
        <f>+'様式D-3_S010'!BN5</f>
        <v/>
      </c>
      <c r="U20" s="68">
        <f>+'様式D-3_S010'!BO5</f>
        <v>0</v>
      </c>
      <c r="V20" s="69">
        <f>+'様式D-3_S010'!BP5</f>
        <v>0</v>
      </c>
      <c r="W20" s="80">
        <f>+'様式D-3_S010'!BQ5</f>
        <v>0</v>
      </c>
      <c r="X20" s="70">
        <f>+'様式D-3_S010'!BR5</f>
        <v>0</v>
      </c>
      <c r="Y20" s="68">
        <f>+'様式D-3_S010'!BS5</f>
        <v>0</v>
      </c>
      <c r="Z20" s="69">
        <f>+'様式D-3_S010'!BT5</f>
        <v>0</v>
      </c>
      <c r="AA20" s="80">
        <f>+'様式D-3_S010'!BU5</f>
        <v>0</v>
      </c>
      <c r="AB20" s="82">
        <f>+'様式D-3_S010'!BV5</f>
        <v>9.17</v>
      </c>
      <c r="AC20" s="50"/>
      <c r="AD20" s="50"/>
      <c r="AE20" s="50"/>
      <c r="AF20" s="50"/>
      <c r="AG20" s="50"/>
      <c r="AH20" s="50"/>
      <c r="AI20" s="50"/>
      <c r="AJ20" s="50"/>
    </row>
    <row r="21" spans="2:36" x14ac:dyDescent="0.15">
      <c r="B21" s="216" t="str">
        <f>+'様式D-3_S011'!AV5</f>
        <v>S011</v>
      </c>
      <c r="C21" s="227">
        <f>+'様式D-3_S011'!AW5</f>
        <v>9</v>
      </c>
      <c r="D21" s="128" t="str">
        <f>+'様式D-3_S011'!AX5</f>
        <v>Ⅱ</v>
      </c>
      <c r="E21" s="56">
        <f>+'様式D-3_S011'!AY5</f>
        <v>0</v>
      </c>
      <c r="F21" s="58">
        <f>+'様式D-3_S011'!AZ5</f>
        <v>0</v>
      </c>
      <c r="G21" s="58">
        <f>+'様式D-3_S011'!BA5</f>
        <v>0</v>
      </c>
      <c r="H21" s="34">
        <f>+'様式D-3_S011'!BB5</f>
        <v>0</v>
      </c>
      <c r="I21" s="60">
        <f>+'様式D-3_S011'!BC5</f>
        <v>0</v>
      </c>
      <c r="J21" s="58">
        <f>+'様式D-3_S011'!BD5</f>
        <v>0</v>
      </c>
      <c r="K21" s="58">
        <f>+'様式D-3_S011'!BE5</f>
        <v>0</v>
      </c>
      <c r="L21" s="34">
        <f>+'様式D-3_S011'!BF5</f>
        <v>0</v>
      </c>
      <c r="M21" s="60">
        <f>+'様式D-3_S011'!BG5</f>
        <v>0</v>
      </c>
      <c r="N21" s="58">
        <f>+'様式D-3_S011'!BH5</f>
        <v>0</v>
      </c>
      <c r="O21" s="58">
        <f>+'様式D-3_S011'!BI5</f>
        <v>1</v>
      </c>
      <c r="P21" s="34">
        <f>+'様式D-3_S011'!BJ5</f>
        <v>5</v>
      </c>
      <c r="Q21" s="78" t="str">
        <f>+'様式D-3_S011'!BK5</f>
        <v/>
      </c>
      <c r="R21" s="77" t="str">
        <f>+'様式D-3_S011'!BL5</f>
        <v/>
      </c>
      <c r="S21" s="79" t="str">
        <f>+'様式D-3_S011'!BM5</f>
        <v/>
      </c>
      <c r="T21" s="76" t="str">
        <f>+'様式D-3_S011'!BN5</f>
        <v/>
      </c>
      <c r="U21" s="68">
        <f>+'様式D-3_S011'!BO5</f>
        <v>0</v>
      </c>
      <c r="V21" s="69">
        <f>+'様式D-3_S011'!BP5</f>
        <v>0</v>
      </c>
      <c r="W21" s="80">
        <f>+'様式D-3_S011'!BQ5</f>
        <v>0</v>
      </c>
      <c r="X21" s="70">
        <f>+'様式D-3_S011'!BR5</f>
        <v>0</v>
      </c>
      <c r="Y21" s="68">
        <f>+'様式D-3_S011'!BS5</f>
        <v>0</v>
      </c>
      <c r="Z21" s="69">
        <f>+'様式D-3_S011'!BT5</f>
        <v>0</v>
      </c>
      <c r="AA21" s="80">
        <f>+'様式D-3_S011'!BU5</f>
        <v>4.3</v>
      </c>
      <c r="AB21" s="82">
        <f>+'様式D-3_S011'!BV5</f>
        <v>14.8</v>
      </c>
      <c r="AC21" s="50"/>
      <c r="AD21" s="50"/>
      <c r="AE21" s="50"/>
      <c r="AF21" s="50"/>
      <c r="AG21" s="50"/>
      <c r="AH21" s="50"/>
      <c r="AI21" s="50"/>
      <c r="AJ21" s="50"/>
    </row>
    <row r="22" spans="2:36" x14ac:dyDescent="0.15">
      <c r="B22" s="216" t="str">
        <f>+'様式D-3_S012'!AV5</f>
        <v>S012</v>
      </c>
      <c r="C22" s="227">
        <f>+'様式D-3_S012'!AW5</f>
        <v>8.9</v>
      </c>
      <c r="D22" s="128" t="str">
        <f>+'様式D-3_S012'!AX5</f>
        <v>Ⅱ</v>
      </c>
      <c r="E22" s="56">
        <f>+'様式D-3_S012'!AY5</f>
        <v>0</v>
      </c>
      <c r="F22" s="58">
        <f>+'様式D-3_S012'!AZ5</f>
        <v>0</v>
      </c>
      <c r="G22" s="58">
        <f>+'様式D-3_S012'!BA5</f>
        <v>0</v>
      </c>
      <c r="H22" s="34">
        <f>+'様式D-3_S012'!BB5</f>
        <v>0</v>
      </c>
      <c r="I22" s="60">
        <f>+'様式D-3_S012'!BC5</f>
        <v>0</v>
      </c>
      <c r="J22" s="58">
        <f>+'様式D-3_S012'!BD5</f>
        <v>0</v>
      </c>
      <c r="K22" s="58">
        <f>+'様式D-3_S012'!BE5</f>
        <v>0</v>
      </c>
      <c r="L22" s="34">
        <f>+'様式D-3_S012'!BF5</f>
        <v>0</v>
      </c>
      <c r="M22" s="60">
        <f>+'様式D-3_S012'!BG5</f>
        <v>0</v>
      </c>
      <c r="N22" s="58">
        <f>+'様式D-3_S012'!BH5</f>
        <v>0</v>
      </c>
      <c r="O22" s="58">
        <f>+'様式D-3_S012'!BI5</f>
        <v>1</v>
      </c>
      <c r="P22" s="34">
        <f>+'様式D-3_S012'!BJ5</f>
        <v>3</v>
      </c>
      <c r="Q22" s="78" t="str">
        <f>+'様式D-3_S012'!BK5</f>
        <v/>
      </c>
      <c r="R22" s="77" t="str">
        <f>+'様式D-3_S012'!BL5</f>
        <v/>
      </c>
      <c r="S22" s="79" t="str">
        <f>+'様式D-3_S012'!BM5</f>
        <v/>
      </c>
      <c r="T22" s="76" t="str">
        <f>+'様式D-3_S012'!BN5</f>
        <v/>
      </c>
      <c r="U22" s="68">
        <f>+'様式D-3_S012'!BO5</f>
        <v>0</v>
      </c>
      <c r="V22" s="69">
        <f>+'様式D-3_S012'!BP5</f>
        <v>0</v>
      </c>
      <c r="W22" s="80">
        <f>+'様式D-3_S012'!BQ5</f>
        <v>0</v>
      </c>
      <c r="X22" s="70">
        <f>+'様式D-3_S012'!BR5</f>
        <v>0</v>
      </c>
      <c r="Y22" s="68">
        <f>+'様式D-3_S012'!BS5</f>
        <v>0</v>
      </c>
      <c r="Z22" s="69">
        <f>+'様式D-3_S012'!BT5</f>
        <v>0</v>
      </c>
      <c r="AA22" s="80">
        <f>+'様式D-3_S012'!BU5</f>
        <v>4.0999999999999996</v>
      </c>
      <c r="AB22" s="82">
        <f>+'様式D-3_S012'!BV5</f>
        <v>13.77</v>
      </c>
      <c r="AC22" s="50"/>
      <c r="AD22" s="50"/>
      <c r="AE22" s="50"/>
      <c r="AF22" s="50"/>
      <c r="AG22" s="50"/>
      <c r="AH22" s="50"/>
      <c r="AI22" s="50"/>
      <c r="AJ22" s="50"/>
    </row>
    <row r="23" spans="2:36" x14ac:dyDescent="0.15">
      <c r="B23" s="216" t="str">
        <f>+'様式D-3_S013'!AV5</f>
        <v>S013</v>
      </c>
      <c r="C23" s="227">
        <f>+'様式D-3_S013'!AW5</f>
        <v>8.9</v>
      </c>
      <c r="D23" s="128" t="str">
        <f>+'様式D-3_S013'!AX5</f>
        <v>Ⅱ</v>
      </c>
      <c r="E23" s="56">
        <f>+'様式D-3_S013'!AY5</f>
        <v>0</v>
      </c>
      <c r="F23" s="58">
        <f>+'様式D-3_S013'!AZ5</f>
        <v>0</v>
      </c>
      <c r="G23" s="58">
        <f>+'様式D-3_S013'!BA5</f>
        <v>0</v>
      </c>
      <c r="H23" s="34">
        <f>+'様式D-3_S013'!BB5</f>
        <v>0</v>
      </c>
      <c r="I23" s="60">
        <f>+'様式D-3_S013'!BC5</f>
        <v>0</v>
      </c>
      <c r="J23" s="58">
        <f>+'様式D-3_S013'!BD5</f>
        <v>0</v>
      </c>
      <c r="K23" s="58">
        <f>+'様式D-3_S013'!BE5</f>
        <v>0</v>
      </c>
      <c r="L23" s="34">
        <f>+'様式D-3_S013'!BF5</f>
        <v>1</v>
      </c>
      <c r="M23" s="60">
        <f>+'様式D-3_S013'!BG5</f>
        <v>0</v>
      </c>
      <c r="N23" s="58">
        <f>+'様式D-3_S013'!BH5</f>
        <v>0</v>
      </c>
      <c r="O23" s="58">
        <f>+'様式D-3_S013'!BI5</f>
        <v>1</v>
      </c>
      <c r="P23" s="34">
        <f>+'様式D-3_S013'!BJ5</f>
        <v>5</v>
      </c>
      <c r="Q23" s="78" t="str">
        <f>+'様式D-3_S013'!BK5</f>
        <v/>
      </c>
      <c r="R23" s="77" t="str">
        <f>+'様式D-3_S013'!BL5</f>
        <v/>
      </c>
      <c r="S23" s="79" t="str">
        <f>+'様式D-3_S013'!BM5</f>
        <v/>
      </c>
      <c r="T23" s="76" t="str">
        <f>+'様式D-3_S013'!BN5</f>
        <v/>
      </c>
      <c r="U23" s="68">
        <f>+'様式D-3_S013'!BO5</f>
        <v>0</v>
      </c>
      <c r="V23" s="69">
        <f>+'様式D-3_S013'!BP5</f>
        <v>0</v>
      </c>
      <c r="W23" s="80">
        <f>+'様式D-3_S013'!BQ5</f>
        <v>0</v>
      </c>
      <c r="X23" s="70">
        <f>+'様式D-3_S013'!BR5</f>
        <v>4.4999999999999998E-2</v>
      </c>
      <c r="Y23" s="68">
        <f>+'様式D-3_S013'!BS5</f>
        <v>0</v>
      </c>
      <c r="Z23" s="69">
        <f>+'様式D-3_S013'!BT5</f>
        <v>0</v>
      </c>
      <c r="AA23" s="80">
        <f>+'様式D-3_S013'!BU5</f>
        <v>3.6</v>
      </c>
      <c r="AB23" s="82">
        <f>+'様式D-3_S013'!BV5</f>
        <v>15.85</v>
      </c>
      <c r="AC23" s="50"/>
      <c r="AD23" s="50"/>
      <c r="AE23" s="50"/>
      <c r="AF23" s="50"/>
      <c r="AG23" s="50"/>
      <c r="AH23" s="50"/>
      <c r="AI23" s="50"/>
      <c r="AJ23" s="50"/>
    </row>
    <row r="24" spans="2:36" x14ac:dyDescent="0.15">
      <c r="B24" s="216" t="str">
        <f>+'様式D-3_S014'!AV5</f>
        <v>S014</v>
      </c>
      <c r="C24" s="227">
        <f>+'様式D-3_S014'!AW5</f>
        <v>9</v>
      </c>
      <c r="D24" s="128" t="str">
        <f>+'様式D-3_S014'!AX5</f>
        <v>Ⅱ</v>
      </c>
      <c r="E24" s="56">
        <f>+'様式D-3_S014'!AY5</f>
        <v>0</v>
      </c>
      <c r="F24" s="58">
        <f>+'様式D-3_S014'!AZ5</f>
        <v>0</v>
      </c>
      <c r="G24" s="58">
        <f>+'様式D-3_S014'!BA5</f>
        <v>0</v>
      </c>
      <c r="H24" s="34">
        <f>+'様式D-3_S014'!BB5</f>
        <v>0</v>
      </c>
      <c r="I24" s="60">
        <f>+'様式D-3_S014'!BC5</f>
        <v>0</v>
      </c>
      <c r="J24" s="58">
        <f>+'様式D-3_S014'!BD5</f>
        <v>0</v>
      </c>
      <c r="K24" s="58">
        <f>+'様式D-3_S014'!BE5</f>
        <v>0</v>
      </c>
      <c r="L24" s="34">
        <f>+'様式D-3_S014'!BF5</f>
        <v>0</v>
      </c>
      <c r="M24" s="60">
        <f>+'様式D-3_S014'!BG5</f>
        <v>0</v>
      </c>
      <c r="N24" s="58">
        <f>+'様式D-3_S014'!BH5</f>
        <v>0</v>
      </c>
      <c r="O24" s="58">
        <f>+'様式D-3_S014'!BI5</f>
        <v>0</v>
      </c>
      <c r="P24" s="34">
        <f>+'様式D-3_S014'!BJ5</f>
        <v>3</v>
      </c>
      <c r="Q24" s="78" t="str">
        <f>+'様式D-3_S014'!BK5</f>
        <v/>
      </c>
      <c r="R24" s="77" t="str">
        <f>+'様式D-3_S014'!BL5</f>
        <v/>
      </c>
      <c r="S24" s="79" t="str">
        <f>+'様式D-3_S014'!BM5</f>
        <v/>
      </c>
      <c r="T24" s="76" t="str">
        <f>+'様式D-3_S014'!BN5</f>
        <v/>
      </c>
      <c r="U24" s="68">
        <f>+'様式D-3_S014'!BO5</f>
        <v>0</v>
      </c>
      <c r="V24" s="69">
        <f>+'様式D-3_S014'!BP5</f>
        <v>0</v>
      </c>
      <c r="W24" s="80">
        <f>+'様式D-3_S014'!BQ5</f>
        <v>0</v>
      </c>
      <c r="X24" s="70">
        <f>+'様式D-3_S014'!BR5</f>
        <v>0</v>
      </c>
      <c r="Y24" s="68">
        <f>+'様式D-3_S014'!BS5</f>
        <v>0</v>
      </c>
      <c r="Z24" s="69">
        <f>+'様式D-3_S014'!BT5</f>
        <v>0</v>
      </c>
      <c r="AA24" s="80">
        <f>+'様式D-3_S014'!BU5</f>
        <v>0</v>
      </c>
      <c r="AB24" s="82">
        <f>+'様式D-3_S014'!BV5</f>
        <v>10.55</v>
      </c>
      <c r="AC24" s="50"/>
      <c r="AD24" s="50"/>
      <c r="AE24" s="50"/>
      <c r="AF24" s="50"/>
      <c r="AG24" s="50"/>
      <c r="AH24" s="50"/>
      <c r="AI24" s="50"/>
      <c r="AJ24" s="50"/>
    </row>
    <row r="25" spans="2:36" x14ac:dyDescent="0.15">
      <c r="B25" s="216" t="str">
        <f>+'様式D-3_S015'!AV5</f>
        <v>S015</v>
      </c>
      <c r="C25" s="227">
        <f>+'様式D-3_S015'!AW5</f>
        <v>9</v>
      </c>
      <c r="D25" s="128" t="str">
        <f>+'様式D-3_S015'!AX5</f>
        <v>Ⅱ</v>
      </c>
      <c r="E25" s="56">
        <f>+'様式D-3_S015'!AY5</f>
        <v>0</v>
      </c>
      <c r="F25" s="58">
        <f>+'様式D-3_S015'!AZ5</f>
        <v>0</v>
      </c>
      <c r="G25" s="58">
        <f>+'様式D-3_S015'!BA5</f>
        <v>0</v>
      </c>
      <c r="H25" s="34">
        <f>+'様式D-3_S015'!BB5</f>
        <v>0</v>
      </c>
      <c r="I25" s="60">
        <f>+'様式D-3_S015'!BC5</f>
        <v>0</v>
      </c>
      <c r="J25" s="58">
        <f>+'様式D-3_S015'!BD5</f>
        <v>0</v>
      </c>
      <c r="K25" s="58">
        <f>+'様式D-3_S015'!BE5</f>
        <v>0</v>
      </c>
      <c r="L25" s="34">
        <f>+'様式D-3_S015'!BF5</f>
        <v>0</v>
      </c>
      <c r="M25" s="60">
        <f>+'様式D-3_S015'!BG5</f>
        <v>0</v>
      </c>
      <c r="N25" s="58">
        <f>+'様式D-3_S015'!BH5</f>
        <v>0</v>
      </c>
      <c r="O25" s="58">
        <f>+'様式D-3_S015'!BI5</f>
        <v>0</v>
      </c>
      <c r="P25" s="34">
        <f>+'様式D-3_S015'!BJ5</f>
        <v>4</v>
      </c>
      <c r="Q25" s="78" t="str">
        <f>+'様式D-3_S015'!BK5</f>
        <v/>
      </c>
      <c r="R25" s="77" t="str">
        <f>+'様式D-3_S015'!BL5</f>
        <v/>
      </c>
      <c r="S25" s="79" t="str">
        <f>+'様式D-3_S015'!BM5</f>
        <v/>
      </c>
      <c r="T25" s="76" t="str">
        <f>+'様式D-3_S015'!BN5</f>
        <v/>
      </c>
      <c r="U25" s="68">
        <f>+'様式D-3_S015'!BO5</f>
        <v>0</v>
      </c>
      <c r="V25" s="69">
        <f>+'様式D-3_S015'!BP5</f>
        <v>0</v>
      </c>
      <c r="W25" s="80">
        <f>+'様式D-3_S015'!BQ5</f>
        <v>0</v>
      </c>
      <c r="X25" s="70">
        <f>+'様式D-3_S015'!BR5</f>
        <v>0</v>
      </c>
      <c r="Y25" s="68">
        <f>+'様式D-3_S015'!BS5</f>
        <v>0</v>
      </c>
      <c r="Z25" s="69">
        <f>+'様式D-3_S015'!BT5</f>
        <v>0</v>
      </c>
      <c r="AA25" s="80">
        <f>+'様式D-3_S015'!BU5</f>
        <v>0</v>
      </c>
      <c r="AB25" s="82">
        <f>+'様式D-3_S015'!BV5</f>
        <v>13.23</v>
      </c>
      <c r="AC25" s="50"/>
      <c r="AD25" s="50"/>
      <c r="AE25" s="50"/>
      <c r="AF25" s="50"/>
      <c r="AG25" s="50"/>
      <c r="AH25" s="50"/>
      <c r="AI25" s="50"/>
      <c r="AJ25" s="50"/>
    </row>
    <row r="26" spans="2:36" x14ac:dyDescent="0.15">
      <c r="B26" s="216" t="str">
        <f>+'様式D-3_S016'!AV5</f>
        <v>S016</v>
      </c>
      <c r="C26" s="227">
        <f>+'様式D-3_S016'!AW5</f>
        <v>9.1</v>
      </c>
      <c r="D26" s="128" t="str">
        <f>+'様式D-3_S016'!AX5</f>
        <v>Ⅱ</v>
      </c>
      <c r="E26" s="56">
        <f>+'様式D-3_S016'!AY5</f>
        <v>0</v>
      </c>
      <c r="F26" s="58">
        <f>+'様式D-3_S016'!AZ5</f>
        <v>0</v>
      </c>
      <c r="G26" s="58">
        <f>+'様式D-3_S016'!BA5</f>
        <v>0</v>
      </c>
      <c r="H26" s="34">
        <f>+'様式D-3_S016'!BB5</f>
        <v>0</v>
      </c>
      <c r="I26" s="60">
        <f>+'様式D-3_S016'!BC5</f>
        <v>0</v>
      </c>
      <c r="J26" s="58">
        <f>+'様式D-3_S016'!BD5</f>
        <v>0</v>
      </c>
      <c r="K26" s="58">
        <f>+'様式D-3_S016'!BE5</f>
        <v>0</v>
      </c>
      <c r="L26" s="34">
        <f>+'様式D-3_S016'!BF5</f>
        <v>1</v>
      </c>
      <c r="M26" s="60">
        <f>+'様式D-3_S016'!BG5</f>
        <v>0</v>
      </c>
      <c r="N26" s="58">
        <f>+'様式D-3_S016'!BH5</f>
        <v>0</v>
      </c>
      <c r="O26" s="58">
        <f>+'様式D-3_S016'!BI5</f>
        <v>0</v>
      </c>
      <c r="P26" s="34">
        <f>+'様式D-3_S016'!BJ5</f>
        <v>1</v>
      </c>
      <c r="Q26" s="78" t="str">
        <f>+'様式D-3_S016'!BK5</f>
        <v/>
      </c>
      <c r="R26" s="77" t="str">
        <f>+'様式D-3_S016'!BL5</f>
        <v/>
      </c>
      <c r="S26" s="79" t="str">
        <f>+'様式D-3_S016'!BM5</f>
        <v/>
      </c>
      <c r="T26" s="76" t="str">
        <f>+'様式D-3_S016'!BN5</f>
        <v/>
      </c>
      <c r="U26" s="68">
        <f>+'様式D-3_S016'!BO5</f>
        <v>0</v>
      </c>
      <c r="V26" s="69">
        <f>+'様式D-3_S016'!BP5</f>
        <v>0</v>
      </c>
      <c r="W26" s="80">
        <f>+'様式D-3_S016'!BQ5</f>
        <v>0</v>
      </c>
      <c r="X26" s="70">
        <f>+'様式D-3_S016'!BR5</f>
        <v>0.15</v>
      </c>
      <c r="Y26" s="68">
        <f>+'様式D-3_S016'!BS5</f>
        <v>0</v>
      </c>
      <c r="Z26" s="69">
        <f>+'様式D-3_S016'!BT5</f>
        <v>0</v>
      </c>
      <c r="AA26" s="80">
        <f>+'様式D-3_S016'!BU5</f>
        <v>0</v>
      </c>
      <c r="AB26" s="82">
        <f>+'様式D-3_S016'!BV5</f>
        <v>4.25</v>
      </c>
      <c r="AC26" s="50"/>
      <c r="AD26" s="50"/>
      <c r="AE26" s="50"/>
      <c r="AF26" s="50"/>
      <c r="AG26" s="50"/>
      <c r="AH26" s="50"/>
      <c r="AI26" s="50"/>
      <c r="AJ26" s="50"/>
    </row>
    <row r="27" spans="2:36" x14ac:dyDescent="0.15">
      <c r="B27" s="216" t="str">
        <f>+'様式D-3_S017'!AV5</f>
        <v>S017</v>
      </c>
      <c r="C27" s="227">
        <f>+'様式D-3_S017'!AW5</f>
        <v>8.1</v>
      </c>
      <c r="D27" s="128" t="str">
        <f>+'様式D-3_S017'!AX5</f>
        <v>Ⅱ</v>
      </c>
      <c r="E27" s="56">
        <f>+'様式D-3_S017'!AY5</f>
        <v>0</v>
      </c>
      <c r="F27" s="58">
        <f>+'様式D-3_S017'!AZ5</f>
        <v>0</v>
      </c>
      <c r="G27" s="58">
        <f>+'様式D-3_S017'!BA5</f>
        <v>0</v>
      </c>
      <c r="H27" s="34">
        <f>+'様式D-3_S017'!BB5</f>
        <v>0</v>
      </c>
      <c r="I27" s="60">
        <f>+'様式D-3_S017'!BC5</f>
        <v>0</v>
      </c>
      <c r="J27" s="58">
        <f>+'様式D-3_S017'!BD5</f>
        <v>0</v>
      </c>
      <c r="K27" s="58">
        <f>+'様式D-3_S017'!BE5</f>
        <v>0</v>
      </c>
      <c r="L27" s="34">
        <f>+'様式D-3_S017'!BF5</f>
        <v>0</v>
      </c>
      <c r="M27" s="60">
        <f>+'様式D-3_S017'!BG5</f>
        <v>0</v>
      </c>
      <c r="N27" s="58">
        <f>+'様式D-3_S017'!BH5</f>
        <v>0</v>
      </c>
      <c r="O27" s="58">
        <f>+'様式D-3_S017'!BI5</f>
        <v>0</v>
      </c>
      <c r="P27" s="34">
        <f>+'様式D-3_S017'!BJ5</f>
        <v>2</v>
      </c>
      <c r="Q27" s="78" t="str">
        <f>+'様式D-3_S017'!BK5</f>
        <v/>
      </c>
      <c r="R27" s="77" t="str">
        <f>+'様式D-3_S017'!BL5</f>
        <v/>
      </c>
      <c r="S27" s="79" t="str">
        <f>+'様式D-3_S017'!BM5</f>
        <v/>
      </c>
      <c r="T27" s="76" t="str">
        <f>+'様式D-3_S017'!BN5</f>
        <v/>
      </c>
      <c r="U27" s="68">
        <f>+'様式D-3_S017'!BO5</f>
        <v>0</v>
      </c>
      <c r="V27" s="69">
        <f>+'様式D-3_S017'!BP5</f>
        <v>0</v>
      </c>
      <c r="W27" s="80">
        <f>+'様式D-3_S017'!BQ5</f>
        <v>0</v>
      </c>
      <c r="X27" s="70">
        <f>+'様式D-3_S017'!BR5</f>
        <v>0</v>
      </c>
      <c r="Y27" s="68">
        <f>+'様式D-3_S017'!BS5</f>
        <v>0</v>
      </c>
      <c r="Z27" s="69">
        <f>+'様式D-3_S017'!BT5</f>
        <v>0</v>
      </c>
      <c r="AA27" s="80">
        <f>+'様式D-3_S017'!BU5</f>
        <v>0</v>
      </c>
      <c r="AB27" s="82">
        <f>+'様式D-3_S017'!BV5</f>
        <v>4.05</v>
      </c>
      <c r="AC27" s="50"/>
      <c r="AD27" s="50"/>
      <c r="AE27" s="50"/>
      <c r="AF27" s="50"/>
      <c r="AG27" s="50"/>
      <c r="AH27" s="50"/>
      <c r="AI27" s="50"/>
      <c r="AJ27" s="50"/>
    </row>
    <row r="28" spans="2:36" x14ac:dyDescent="0.15">
      <c r="B28" s="216" t="str">
        <f>+'様式D-3_S018'!AV5</f>
        <v>S018</v>
      </c>
      <c r="C28" s="227">
        <f>+'様式D-3_S018'!AW5</f>
        <v>9</v>
      </c>
      <c r="D28" s="128" t="str">
        <f>+'様式D-3_S018'!AX5</f>
        <v>Ⅱ</v>
      </c>
      <c r="E28" s="56">
        <f>+'様式D-3_S018'!AY5</f>
        <v>0</v>
      </c>
      <c r="F28" s="58">
        <f>+'様式D-3_S018'!AZ5</f>
        <v>0</v>
      </c>
      <c r="G28" s="58">
        <f>+'様式D-3_S018'!BA5</f>
        <v>0</v>
      </c>
      <c r="H28" s="34">
        <f>+'様式D-3_S018'!BB5</f>
        <v>0</v>
      </c>
      <c r="I28" s="60">
        <f>+'様式D-3_S018'!BC5</f>
        <v>0</v>
      </c>
      <c r="J28" s="58">
        <f>+'様式D-3_S018'!BD5</f>
        <v>0</v>
      </c>
      <c r="K28" s="58">
        <f>+'様式D-3_S018'!BE5</f>
        <v>0</v>
      </c>
      <c r="L28" s="34">
        <f>+'様式D-3_S018'!BF5</f>
        <v>1</v>
      </c>
      <c r="M28" s="60">
        <f>+'様式D-3_S018'!BG5</f>
        <v>0</v>
      </c>
      <c r="N28" s="58">
        <f>+'様式D-3_S018'!BH5</f>
        <v>0</v>
      </c>
      <c r="O28" s="58">
        <f>+'様式D-3_S018'!BI5</f>
        <v>0</v>
      </c>
      <c r="P28" s="34">
        <f>+'様式D-3_S018'!BJ5</f>
        <v>2</v>
      </c>
      <c r="Q28" s="78" t="str">
        <f>+'様式D-3_S018'!BK5</f>
        <v/>
      </c>
      <c r="R28" s="77" t="str">
        <f>+'様式D-3_S018'!BL5</f>
        <v/>
      </c>
      <c r="S28" s="79" t="str">
        <f>+'様式D-3_S018'!BM5</f>
        <v/>
      </c>
      <c r="T28" s="76" t="str">
        <f>+'様式D-3_S018'!BN5</f>
        <v/>
      </c>
      <c r="U28" s="68">
        <f>+'様式D-3_S018'!BO5</f>
        <v>0</v>
      </c>
      <c r="V28" s="69">
        <f>+'様式D-3_S018'!BP5</f>
        <v>0</v>
      </c>
      <c r="W28" s="80">
        <f>+'様式D-3_S018'!BQ5</f>
        <v>0</v>
      </c>
      <c r="X28" s="70">
        <f>+'様式D-3_S018'!BR5</f>
        <v>3.3</v>
      </c>
      <c r="Y28" s="68">
        <f>+'様式D-3_S018'!BS5</f>
        <v>0</v>
      </c>
      <c r="Z28" s="69">
        <f>+'様式D-3_S018'!BT5</f>
        <v>0</v>
      </c>
      <c r="AA28" s="80">
        <f>+'様式D-3_S018'!BU5</f>
        <v>0</v>
      </c>
      <c r="AB28" s="82">
        <f>+'様式D-3_S018'!BV5</f>
        <v>5.15</v>
      </c>
      <c r="AC28" s="50"/>
      <c r="AD28" s="50"/>
      <c r="AE28" s="50"/>
      <c r="AF28" s="50"/>
      <c r="AG28" s="50"/>
      <c r="AH28" s="50"/>
      <c r="AI28" s="50"/>
      <c r="AJ28" s="50"/>
    </row>
    <row r="29" spans="2:36" x14ac:dyDescent="0.15">
      <c r="B29" s="216" t="str">
        <f>+'様式D-3_S019'!AV5</f>
        <v>S019</v>
      </c>
      <c r="C29" s="227">
        <f>+'様式D-3_S019'!AW5</f>
        <v>8.9</v>
      </c>
      <c r="D29" s="128" t="str">
        <f>+'様式D-3_S019'!AX5</f>
        <v>Ⅱ</v>
      </c>
      <c r="E29" s="56">
        <f>+'様式D-3_S019'!AY5</f>
        <v>0</v>
      </c>
      <c r="F29" s="58">
        <f>+'様式D-3_S019'!AZ5</f>
        <v>0</v>
      </c>
      <c r="G29" s="58">
        <f>+'様式D-3_S019'!BA5</f>
        <v>0</v>
      </c>
      <c r="H29" s="34">
        <f>+'様式D-3_S019'!BB5</f>
        <v>0</v>
      </c>
      <c r="I29" s="60">
        <f>+'様式D-3_S019'!BC5</f>
        <v>0</v>
      </c>
      <c r="J29" s="58">
        <f>+'様式D-3_S019'!BD5</f>
        <v>0</v>
      </c>
      <c r="K29" s="58">
        <f>+'様式D-3_S019'!BE5</f>
        <v>0</v>
      </c>
      <c r="L29" s="34">
        <f>+'様式D-3_S019'!BF5</f>
        <v>0</v>
      </c>
      <c r="M29" s="60">
        <f>+'様式D-3_S019'!BG5</f>
        <v>0</v>
      </c>
      <c r="N29" s="58">
        <f>+'様式D-3_S019'!BH5</f>
        <v>0</v>
      </c>
      <c r="O29" s="58">
        <f>+'様式D-3_S019'!BI5</f>
        <v>0</v>
      </c>
      <c r="P29" s="34">
        <f>+'様式D-3_S019'!BJ5</f>
        <v>4</v>
      </c>
      <c r="Q29" s="78" t="str">
        <f>+'様式D-3_S019'!BK5</f>
        <v/>
      </c>
      <c r="R29" s="77" t="str">
        <f>+'様式D-3_S019'!BL5</f>
        <v/>
      </c>
      <c r="S29" s="79" t="str">
        <f>+'様式D-3_S019'!BM5</f>
        <v/>
      </c>
      <c r="T29" s="76" t="str">
        <f>+'様式D-3_S019'!BN5</f>
        <v/>
      </c>
      <c r="U29" s="68">
        <f>+'様式D-3_S019'!BO5</f>
        <v>0</v>
      </c>
      <c r="V29" s="69">
        <f>+'様式D-3_S019'!BP5</f>
        <v>0</v>
      </c>
      <c r="W29" s="80">
        <f>+'様式D-3_S019'!BQ5</f>
        <v>0</v>
      </c>
      <c r="X29" s="70">
        <f>+'様式D-3_S019'!BR5</f>
        <v>0</v>
      </c>
      <c r="Y29" s="68">
        <f>+'様式D-3_S019'!BS5</f>
        <v>0</v>
      </c>
      <c r="Z29" s="69">
        <f>+'様式D-3_S019'!BT5</f>
        <v>0</v>
      </c>
      <c r="AA29" s="80">
        <f>+'様式D-3_S019'!BU5</f>
        <v>0</v>
      </c>
      <c r="AB29" s="82">
        <f>+'様式D-3_S019'!BV5</f>
        <v>14.8</v>
      </c>
      <c r="AC29" s="50"/>
      <c r="AD29" s="50"/>
      <c r="AE29" s="50"/>
      <c r="AF29" s="50"/>
      <c r="AG29" s="50"/>
      <c r="AH29" s="50"/>
      <c r="AI29" s="50"/>
      <c r="AJ29" s="50"/>
    </row>
    <row r="30" spans="2:36" x14ac:dyDescent="0.15">
      <c r="B30" s="216" t="str">
        <f>+'様式D-3_S020'!AV5</f>
        <v>S020</v>
      </c>
      <c r="C30" s="227">
        <f>+'様式D-3_S020'!AW5</f>
        <v>9</v>
      </c>
      <c r="D30" s="128" t="str">
        <f>+'様式D-3_S020'!AX5</f>
        <v>Ⅱ</v>
      </c>
      <c r="E30" s="56">
        <f>+'様式D-3_S020'!AY5</f>
        <v>0</v>
      </c>
      <c r="F30" s="58">
        <f>+'様式D-3_S020'!AZ5</f>
        <v>0</v>
      </c>
      <c r="G30" s="58">
        <f>+'様式D-3_S020'!BA5</f>
        <v>0</v>
      </c>
      <c r="H30" s="34">
        <f>+'様式D-3_S020'!BB5</f>
        <v>0</v>
      </c>
      <c r="I30" s="60">
        <f>+'様式D-3_S020'!BC5</f>
        <v>0</v>
      </c>
      <c r="J30" s="58">
        <f>+'様式D-3_S020'!BD5</f>
        <v>0</v>
      </c>
      <c r="K30" s="58">
        <f>+'様式D-3_S020'!BE5</f>
        <v>0</v>
      </c>
      <c r="L30" s="34">
        <f>+'様式D-3_S020'!BF5</f>
        <v>0</v>
      </c>
      <c r="M30" s="60">
        <f>+'様式D-3_S020'!BG5</f>
        <v>0</v>
      </c>
      <c r="N30" s="58">
        <f>+'様式D-3_S020'!BH5</f>
        <v>0</v>
      </c>
      <c r="O30" s="58">
        <f>+'様式D-3_S020'!BI5</f>
        <v>0</v>
      </c>
      <c r="P30" s="34">
        <f>+'様式D-3_S020'!BJ5</f>
        <v>3</v>
      </c>
      <c r="Q30" s="78" t="str">
        <f>+'様式D-3_S020'!BK5</f>
        <v/>
      </c>
      <c r="R30" s="77" t="str">
        <f>+'様式D-3_S020'!BL5</f>
        <v/>
      </c>
      <c r="S30" s="79" t="str">
        <f>+'様式D-3_S020'!BM5</f>
        <v/>
      </c>
      <c r="T30" s="76" t="str">
        <f>+'様式D-3_S020'!BN5</f>
        <v/>
      </c>
      <c r="U30" s="68">
        <f>+'様式D-3_S020'!BO5</f>
        <v>0</v>
      </c>
      <c r="V30" s="69">
        <f>+'様式D-3_S020'!BP5</f>
        <v>0</v>
      </c>
      <c r="W30" s="80">
        <f>+'様式D-3_S020'!BQ5</f>
        <v>0</v>
      </c>
      <c r="X30" s="70">
        <f>+'様式D-3_S020'!BR5</f>
        <v>0</v>
      </c>
      <c r="Y30" s="68">
        <f>+'様式D-3_S020'!BS5</f>
        <v>0</v>
      </c>
      <c r="Z30" s="69">
        <f>+'様式D-3_S020'!BT5</f>
        <v>0</v>
      </c>
      <c r="AA30" s="80">
        <f>+'様式D-3_S020'!BU5</f>
        <v>0</v>
      </c>
      <c r="AB30" s="82">
        <f>+'様式D-3_S020'!BV5</f>
        <v>7.75</v>
      </c>
      <c r="AC30" s="50"/>
      <c r="AD30" s="50"/>
      <c r="AE30" s="50"/>
      <c r="AF30" s="50"/>
      <c r="AG30" s="50"/>
      <c r="AH30" s="50"/>
      <c r="AI30" s="50"/>
      <c r="AJ30" s="50"/>
    </row>
    <row r="31" spans="2:36" x14ac:dyDescent="0.15">
      <c r="B31" s="216" t="str">
        <f>+'様式D-3_S021'!AV5</f>
        <v>S021</v>
      </c>
      <c r="C31" s="227">
        <f>+'様式D-3_S021'!AW5</f>
        <v>9</v>
      </c>
      <c r="D31" s="128" t="str">
        <f>+'様式D-3_S021'!AX5</f>
        <v>Ⅱ</v>
      </c>
      <c r="E31" s="56">
        <f>+'様式D-3_S021'!AY5</f>
        <v>0</v>
      </c>
      <c r="F31" s="58">
        <f>+'様式D-3_S021'!AZ5</f>
        <v>0</v>
      </c>
      <c r="G31" s="58">
        <f>+'様式D-3_S021'!BA5</f>
        <v>0</v>
      </c>
      <c r="H31" s="34">
        <f>+'様式D-3_S021'!BB5</f>
        <v>0</v>
      </c>
      <c r="I31" s="60">
        <f>+'様式D-3_S021'!BC5</f>
        <v>0</v>
      </c>
      <c r="J31" s="58">
        <f>+'様式D-3_S021'!BD5</f>
        <v>0</v>
      </c>
      <c r="K31" s="58">
        <f>+'様式D-3_S021'!BE5</f>
        <v>0</v>
      </c>
      <c r="L31" s="34">
        <f>+'様式D-3_S021'!BF5</f>
        <v>0</v>
      </c>
      <c r="M31" s="60">
        <f>+'様式D-3_S021'!BG5</f>
        <v>0</v>
      </c>
      <c r="N31" s="58">
        <f>+'様式D-3_S021'!BH5</f>
        <v>0</v>
      </c>
      <c r="O31" s="58">
        <f>+'様式D-3_S021'!BI5</f>
        <v>0</v>
      </c>
      <c r="P31" s="34">
        <f>+'様式D-3_S021'!BJ5</f>
        <v>1</v>
      </c>
      <c r="Q31" s="78" t="str">
        <f>+'様式D-3_S021'!BK5</f>
        <v/>
      </c>
      <c r="R31" s="77" t="str">
        <f>+'様式D-3_S021'!BL5</f>
        <v/>
      </c>
      <c r="S31" s="79" t="str">
        <f>+'様式D-3_S021'!BM5</f>
        <v/>
      </c>
      <c r="T31" s="76" t="str">
        <f>+'様式D-3_S021'!BN5</f>
        <v/>
      </c>
      <c r="U31" s="68">
        <f>+'様式D-3_S021'!BO5</f>
        <v>0</v>
      </c>
      <c r="V31" s="69">
        <f>+'様式D-3_S021'!BP5</f>
        <v>0</v>
      </c>
      <c r="W31" s="80">
        <f>+'様式D-3_S021'!BQ5</f>
        <v>0</v>
      </c>
      <c r="X31" s="70">
        <f>+'様式D-3_S021'!BR5</f>
        <v>0</v>
      </c>
      <c r="Y31" s="68">
        <f>+'様式D-3_S021'!BS5</f>
        <v>0</v>
      </c>
      <c r="Z31" s="69">
        <f>+'様式D-3_S021'!BT5</f>
        <v>0</v>
      </c>
      <c r="AA31" s="80">
        <f>+'様式D-3_S021'!BU5</f>
        <v>0</v>
      </c>
      <c r="AB31" s="82">
        <f>+'様式D-3_S021'!BV5</f>
        <v>2.88</v>
      </c>
      <c r="AC31" s="50"/>
      <c r="AD31" s="50"/>
      <c r="AE31" s="50"/>
      <c r="AF31" s="50"/>
      <c r="AG31" s="50"/>
      <c r="AH31" s="50"/>
      <c r="AI31" s="50"/>
      <c r="AJ31" s="50"/>
    </row>
    <row r="32" spans="2:36" x14ac:dyDescent="0.15">
      <c r="B32" s="216" t="str">
        <f>+'様式D-3_S022'!AV5</f>
        <v>S022</v>
      </c>
      <c r="C32" s="227">
        <f>+'様式D-3_S022'!AW5</f>
        <v>9</v>
      </c>
      <c r="D32" s="128" t="str">
        <f>+'様式D-3_S022'!AX5</f>
        <v>Ⅱ</v>
      </c>
      <c r="E32" s="56">
        <f>+'様式D-3_S022'!AY5</f>
        <v>0</v>
      </c>
      <c r="F32" s="58">
        <f>+'様式D-3_S022'!AZ5</f>
        <v>0</v>
      </c>
      <c r="G32" s="58">
        <f>+'様式D-3_S022'!BA5</f>
        <v>0</v>
      </c>
      <c r="H32" s="34">
        <f>+'様式D-3_S022'!BB5</f>
        <v>0</v>
      </c>
      <c r="I32" s="60">
        <f>+'様式D-3_S022'!BC5</f>
        <v>0</v>
      </c>
      <c r="J32" s="58">
        <f>+'様式D-3_S022'!BD5</f>
        <v>0</v>
      </c>
      <c r="K32" s="58">
        <f>+'様式D-3_S022'!BE5</f>
        <v>0</v>
      </c>
      <c r="L32" s="34">
        <f>+'様式D-3_S022'!BF5</f>
        <v>0</v>
      </c>
      <c r="M32" s="60">
        <f>+'様式D-3_S022'!BG5</f>
        <v>0</v>
      </c>
      <c r="N32" s="58">
        <f>+'様式D-3_S022'!BH5</f>
        <v>0</v>
      </c>
      <c r="O32" s="58">
        <f>+'様式D-3_S022'!BI5</f>
        <v>0</v>
      </c>
      <c r="P32" s="34">
        <f>+'様式D-3_S022'!BJ5</f>
        <v>7</v>
      </c>
      <c r="Q32" s="78" t="str">
        <f>+'様式D-3_S022'!BK5</f>
        <v/>
      </c>
      <c r="R32" s="77" t="str">
        <f>+'様式D-3_S022'!BL5</f>
        <v/>
      </c>
      <c r="S32" s="79" t="str">
        <f>+'様式D-3_S022'!BM5</f>
        <v/>
      </c>
      <c r="T32" s="76" t="str">
        <f>+'様式D-3_S022'!BN5</f>
        <v/>
      </c>
      <c r="U32" s="68">
        <f>+'様式D-3_S022'!BO5</f>
        <v>0</v>
      </c>
      <c r="V32" s="69">
        <f>+'様式D-3_S022'!BP5</f>
        <v>0</v>
      </c>
      <c r="W32" s="80">
        <f>+'様式D-3_S022'!BQ5</f>
        <v>0</v>
      </c>
      <c r="X32" s="70">
        <f>+'様式D-3_S022'!BR5</f>
        <v>0</v>
      </c>
      <c r="Y32" s="68">
        <f>+'様式D-3_S022'!BS5</f>
        <v>0</v>
      </c>
      <c r="Z32" s="69">
        <f>+'様式D-3_S022'!BT5</f>
        <v>0</v>
      </c>
      <c r="AA32" s="80">
        <f>+'様式D-3_S022'!BU5</f>
        <v>0</v>
      </c>
      <c r="AB32" s="82">
        <f>+'様式D-3_S022'!BV5</f>
        <v>22.849999999999998</v>
      </c>
      <c r="AC32" s="50"/>
      <c r="AD32" s="50"/>
      <c r="AE32" s="50"/>
      <c r="AF32" s="50"/>
      <c r="AG32" s="50"/>
      <c r="AH32" s="50"/>
      <c r="AI32" s="50"/>
      <c r="AJ32" s="50"/>
    </row>
    <row r="33" spans="2:36" x14ac:dyDescent="0.15">
      <c r="B33" s="216" t="str">
        <f>+'様式D-3_S023'!AV5</f>
        <v>S023</v>
      </c>
      <c r="C33" s="227">
        <f>+'様式D-3_S023'!AW5</f>
        <v>9.1</v>
      </c>
      <c r="D33" s="128" t="str">
        <f>+'様式D-3_S023'!AX5</f>
        <v>Ⅱ</v>
      </c>
      <c r="E33" s="56">
        <f>+'様式D-3_S023'!AY5</f>
        <v>0</v>
      </c>
      <c r="F33" s="58">
        <f>+'様式D-3_S023'!AZ5</f>
        <v>0</v>
      </c>
      <c r="G33" s="58">
        <f>+'様式D-3_S023'!BA5</f>
        <v>0</v>
      </c>
      <c r="H33" s="34">
        <f>+'様式D-3_S023'!BB5</f>
        <v>0</v>
      </c>
      <c r="I33" s="60">
        <f>+'様式D-3_S023'!BC5</f>
        <v>0</v>
      </c>
      <c r="J33" s="58">
        <f>+'様式D-3_S023'!BD5</f>
        <v>0</v>
      </c>
      <c r="K33" s="58">
        <f>+'様式D-3_S023'!BE5</f>
        <v>0</v>
      </c>
      <c r="L33" s="34">
        <f>+'様式D-3_S023'!BF5</f>
        <v>0</v>
      </c>
      <c r="M33" s="60">
        <f>+'様式D-3_S023'!BG5</f>
        <v>0</v>
      </c>
      <c r="N33" s="58">
        <f>+'様式D-3_S023'!BH5</f>
        <v>0</v>
      </c>
      <c r="O33" s="58">
        <f>+'様式D-3_S023'!BI5</f>
        <v>0</v>
      </c>
      <c r="P33" s="34">
        <f>+'様式D-3_S023'!BJ5</f>
        <v>4</v>
      </c>
      <c r="Q33" s="78" t="str">
        <f>+'様式D-3_S023'!BK5</f>
        <v/>
      </c>
      <c r="R33" s="77" t="str">
        <f>+'様式D-3_S023'!BL5</f>
        <v/>
      </c>
      <c r="S33" s="79" t="str">
        <f>+'様式D-3_S023'!BM5</f>
        <v/>
      </c>
      <c r="T33" s="76" t="str">
        <f>+'様式D-3_S023'!BN5</f>
        <v/>
      </c>
      <c r="U33" s="68">
        <f>+'様式D-3_S023'!BO5</f>
        <v>0</v>
      </c>
      <c r="V33" s="69">
        <f>+'様式D-3_S023'!BP5</f>
        <v>0</v>
      </c>
      <c r="W33" s="80">
        <f>+'様式D-3_S023'!BQ5</f>
        <v>0</v>
      </c>
      <c r="X33" s="70">
        <f>+'様式D-3_S023'!BR5</f>
        <v>0</v>
      </c>
      <c r="Y33" s="68">
        <f>+'様式D-3_S023'!BS5</f>
        <v>0</v>
      </c>
      <c r="Z33" s="69">
        <f>+'様式D-3_S023'!BT5</f>
        <v>0</v>
      </c>
      <c r="AA33" s="80">
        <f>+'様式D-3_S023'!BU5</f>
        <v>0</v>
      </c>
      <c r="AB33" s="82">
        <f>+'様式D-3_S023'!BV5</f>
        <v>28.919999999999998</v>
      </c>
      <c r="AC33" s="50"/>
      <c r="AD33" s="50"/>
      <c r="AE33" s="50"/>
      <c r="AF33" s="50"/>
      <c r="AG33" s="50"/>
      <c r="AH33" s="50"/>
      <c r="AI33" s="50"/>
      <c r="AJ33" s="50"/>
    </row>
    <row r="34" spans="2:36" x14ac:dyDescent="0.15">
      <c r="B34" s="216" t="str">
        <f>+'様式D-3_S024'!AV5</f>
        <v>S024</v>
      </c>
      <c r="C34" s="227">
        <f>+'様式D-3_S024'!AW5</f>
        <v>8.9</v>
      </c>
      <c r="D34" s="128" t="str">
        <f>+'様式D-3_S024'!AX5</f>
        <v>Ⅱ</v>
      </c>
      <c r="E34" s="56">
        <f>+'様式D-3_S024'!AY5</f>
        <v>0</v>
      </c>
      <c r="F34" s="58">
        <f>+'様式D-3_S024'!AZ5</f>
        <v>0</v>
      </c>
      <c r="G34" s="58">
        <f>+'様式D-3_S024'!BA5</f>
        <v>0</v>
      </c>
      <c r="H34" s="34">
        <f>+'様式D-3_S024'!BB5</f>
        <v>0</v>
      </c>
      <c r="I34" s="60">
        <f>+'様式D-3_S024'!BC5</f>
        <v>0</v>
      </c>
      <c r="J34" s="58">
        <f>+'様式D-3_S024'!BD5</f>
        <v>0</v>
      </c>
      <c r="K34" s="58">
        <f>+'様式D-3_S024'!BE5</f>
        <v>0</v>
      </c>
      <c r="L34" s="34">
        <f>+'様式D-3_S024'!BF5</f>
        <v>0</v>
      </c>
      <c r="M34" s="60">
        <f>+'様式D-3_S024'!BG5</f>
        <v>0</v>
      </c>
      <c r="N34" s="58">
        <f>+'様式D-3_S024'!BH5</f>
        <v>0</v>
      </c>
      <c r="O34" s="58">
        <f>+'様式D-3_S024'!BI5</f>
        <v>1</v>
      </c>
      <c r="P34" s="34">
        <f>+'様式D-3_S024'!BJ5</f>
        <v>2</v>
      </c>
      <c r="Q34" s="78" t="str">
        <f>+'様式D-3_S024'!BK5</f>
        <v/>
      </c>
      <c r="R34" s="77" t="str">
        <f>+'様式D-3_S024'!BL5</f>
        <v/>
      </c>
      <c r="S34" s="79" t="str">
        <f>+'様式D-3_S024'!BM5</f>
        <v/>
      </c>
      <c r="T34" s="76" t="str">
        <f>+'様式D-3_S024'!BN5</f>
        <v/>
      </c>
      <c r="U34" s="68">
        <f>+'様式D-3_S024'!BO5</f>
        <v>0</v>
      </c>
      <c r="V34" s="69">
        <f>+'様式D-3_S024'!BP5</f>
        <v>0</v>
      </c>
      <c r="W34" s="80">
        <f>+'様式D-3_S024'!BQ5</f>
        <v>0</v>
      </c>
      <c r="X34" s="70">
        <f>+'様式D-3_S024'!BR5</f>
        <v>0</v>
      </c>
      <c r="Y34" s="68">
        <f>+'様式D-3_S024'!BS5</f>
        <v>0</v>
      </c>
      <c r="Z34" s="69">
        <f>+'様式D-3_S024'!BT5</f>
        <v>0</v>
      </c>
      <c r="AA34" s="80">
        <f>+'様式D-3_S024'!BU5</f>
        <v>4.0999999999999996</v>
      </c>
      <c r="AB34" s="82">
        <f>+'様式D-3_S024'!BV5</f>
        <v>4.3499999999999996</v>
      </c>
      <c r="AC34" s="50"/>
      <c r="AD34" s="50"/>
      <c r="AE34" s="50"/>
      <c r="AF34" s="50"/>
      <c r="AG34" s="50"/>
      <c r="AH34" s="50"/>
      <c r="AI34" s="50"/>
      <c r="AJ34" s="50"/>
    </row>
    <row r="35" spans="2:36" x14ac:dyDescent="0.15">
      <c r="B35" s="216" t="str">
        <f>+'様式D-3_S025'!AV5</f>
        <v>S025</v>
      </c>
      <c r="C35" s="227">
        <f>+'様式D-3_S025'!AW5</f>
        <v>9.1</v>
      </c>
      <c r="D35" s="128" t="str">
        <f>+'様式D-3_S025'!AX5</f>
        <v>Ⅱ</v>
      </c>
      <c r="E35" s="56">
        <f>+'様式D-3_S025'!AY5</f>
        <v>0</v>
      </c>
      <c r="F35" s="58">
        <f>+'様式D-3_S025'!AZ5</f>
        <v>0</v>
      </c>
      <c r="G35" s="58">
        <f>+'様式D-3_S025'!BA5</f>
        <v>0</v>
      </c>
      <c r="H35" s="34">
        <f>+'様式D-3_S025'!BB5</f>
        <v>0</v>
      </c>
      <c r="I35" s="60">
        <f>+'様式D-3_S025'!BC5</f>
        <v>0</v>
      </c>
      <c r="J35" s="58">
        <f>+'様式D-3_S025'!BD5</f>
        <v>0</v>
      </c>
      <c r="K35" s="58">
        <f>+'様式D-3_S025'!BE5</f>
        <v>0</v>
      </c>
      <c r="L35" s="34">
        <f>+'様式D-3_S025'!BF5</f>
        <v>0</v>
      </c>
      <c r="M35" s="60">
        <f>+'様式D-3_S025'!BG5</f>
        <v>0</v>
      </c>
      <c r="N35" s="58">
        <f>+'様式D-3_S025'!BH5</f>
        <v>0</v>
      </c>
      <c r="O35" s="58">
        <f>+'様式D-3_S025'!BI5</f>
        <v>0</v>
      </c>
      <c r="P35" s="34">
        <f>+'様式D-3_S025'!BJ5</f>
        <v>2</v>
      </c>
      <c r="Q35" s="78" t="str">
        <f>+'様式D-3_S025'!BK5</f>
        <v/>
      </c>
      <c r="R35" s="77" t="str">
        <f>+'様式D-3_S025'!BL5</f>
        <v/>
      </c>
      <c r="S35" s="79" t="str">
        <f>+'様式D-3_S025'!BM5</f>
        <v/>
      </c>
      <c r="T35" s="76" t="str">
        <f>+'様式D-3_S025'!BN5</f>
        <v/>
      </c>
      <c r="U35" s="68">
        <f>+'様式D-3_S025'!BO5</f>
        <v>0</v>
      </c>
      <c r="V35" s="69">
        <f>+'様式D-3_S025'!BP5</f>
        <v>0</v>
      </c>
      <c r="W35" s="80">
        <f>+'様式D-3_S025'!BQ5</f>
        <v>0</v>
      </c>
      <c r="X35" s="70">
        <f>+'様式D-3_S025'!BR5</f>
        <v>0</v>
      </c>
      <c r="Y35" s="68">
        <f>+'様式D-3_S025'!BS5</f>
        <v>0</v>
      </c>
      <c r="Z35" s="69">
        <f>+'様式D-3_S025'!BT5</f>
        <v>0</v>
      </c>
      <c r="AA35" s="80">
        <f>+'様式D-3_S025'!BU5</f>
        <v>0</v>
      </c>
      <c r="AB35" s="82">
        <f>+'様式D-3_S025'!BV5</f>
        <v>4.45</v>
      </c>
      <c r="AC35" s="50"/>
      <c r="AD35" s="50"/>
      <c r="AE35" s="50"/>
      <c r="AF35" s="50"/>
      <c r="AG35" s="50"/>
      <c r="AH35" s="50"/>
      <c r="AI35" s="50"/>
      <c r="AJ35" s="50"/>
    </row>
    <row r="36" spans="2:36" x14ac:dyDescent="0.15">
      <c r="B36" s="216" t="str">
        <f>+'様式D-3_S026'!AV5</f>
        <v>S026</v>
      </c>
      <c r="C36" s="227">
        <f>+'様式D-3_S026'!AW5</f>
        <v>9</v>
      </c>
      <c r="D36" s="128" t="str">
        <f>+'様式D-3_S026'!AX5</f>
        <v>Ⅱ</v>
      </c>
      <c r="E36" s="56">
        <f>+'様式D-3_S026'!AY5</f>
        <v>0</v>
      </c>
      <c r="F36" s="58">
        <f>+'様式D-3_S026'!AZ5</f>
        <v>0</v>
      </c>
      <c r="G36" s="58">
        <f>+'様式D-3_S026'!BA5</f>
        <v>0</v>
      </c>
      <c r="H36" s="34">
        <f>+'様式D-3_S026'!BB5</f>
        <v>0</v>
      </c>
      <c r="I36" s="60">
        <f>+'様式D-3_S026'!BC5</f>
        <v>0</v>
      </c>
      <c r="J36" s="58">
        <f>+'様式D-3_S026'!BD5</f>
        <v>0</v>
      </c>
      <c r="K36" s="58">
        <f>+'様式D-3_S026'!BE5</f>
        <v>0</v>
      </c>
      <c r="L36" s="34">
        <f>+'様式D-3_S026'!BF5</f>
        <v>0</v>
      </c>
      <c r="M36" s="60">
        <f>+'様式D-3_S026'!BG5</f>
        <v>0</v>
      </c>
      <c r="N36" s="58">
        <f>+'様式D-3_S026'!BH5</f>
        <v>0</v>
      </c>
      <c r="O36" s="58">
        <f>+'様式D-3_S026'!BI5</f>
        <v>0</v>
      </c>
      <c r="P36" s="34">
        <f>+'様式D-3_S026'!BJ5</f>
        <v>2</v>
      </c>
      <c r="Q36" s="78" t="str">
        <f>+'様式D-3_S026'!BK5</f>
        <v/>
      </c>
      <c r="R36" s="77" t="str">
        <f>+'様式D-3_S026'!BL5</f>
        <v/>
      </c>
      <c r="S36" s="79" t="str">
        <f>+'様式D-3_S026'!BM5</f>
        <v/>
      </c>
      <c r="T36" s="76" t="str">
        <f>+'様式D-3_S026'!BN5</f>
        <v/>
      </c>
      <c r="U36" s="68">
        <f>+'様式D-3_S026'!BO5</f>
        <v>0</v>
      </c>
      <c r="V36" s="69">
        <f>+'様式D-3_S026'!BP5</f>
        <v>0</v>
      </c>
      <c r="W36" s="80">
        <f>+'様式D-3_S026'!BQ5</f>
        <v>0</v>
      </c>
      <c r="X36" s="70">
        <f>+'様式D-3_S026'!BR5</f>
        <v>0</v>
      </c>
      <c r="Y36" s="68">
        <f>+'様式D-3_S026'!BS5</f>
        <v>0</v>
      </c>
      <c r="Z36" s="69">
        <f>+'様式D-3_S026'!BT5</f>
        <v>0</v>
      </c>
      <c r="AA36" s="80">
        <f>+'様式D-3_S026'!BU5</f>
        <v>0</v>
      </c>
      <c r="AB36" s="82">
        <f>+'様式D-3_S026'!BV5</f>
        <v>14.48</v>
      </c>
      <c r="AC36" s="50"/>
      <c r="AD36" s="50"/>
      <c r="AE36" s="50"/>
      <c r="AF36" s="50"/>
      <c r="AG36" s="50"/>
      <c r="AH36" s="50"/>
      <c r="AI36" s="50"/>
      <c r="AJ36" s="50"/>
    </row>
    <row r="37" spans="2:36" x14ac:dyDescent="0.15">
      <c r="B37" s="216" t="str">
        <f>+'様式D-3_S027'!AV5</f>
        <v>S027</v>
      </c>
      <c r="C37" s="227">
        <f>+'様式D-3_S027'!AW5</f>
        <v>9.1</v>
      </c>
      <c r="D37" s="128" t="str">
        <f>+'様式D-3_S027'!AX5</f>
        <v>Ⅱ</v>
      </c>
      <c r="E37" s="56">
        <f>+'様式D-3_S027'!AY5</f>
        <v>0</v>
      </c>
      <c r="F37" s="58">
        <f>+'様式D-3_S027'!AZ5</f>
        <v>0</v>
      </c>
      <c r="G37" s="58">
        <f>+'様式D-3_S027'!BA5</f>
        <v>0</v>
      </c>
      <c r="H37" s="34">
        <f>+'様式D-3_S027'!BB5</f>
        <v>0</v>
      </c>
      <c r="I37" s="60">
        <f>+'様式D-3_S027'!BC5</f>
        <v>0</v>
      </c>
      <c r="J37" s="58">
        <f>+'様式D-3_S027'!BD5</f>
        <v>0</v>
      </c>
      <c r="K37" s="58">
        <f>+'様式D-3_S027'!BE5</f>
        <v>0</v>
      </c>
      <c r="L37" s="34">
        <f>+'様式D-3_S027'!BF5</f>
        <v>1</v>
      </c>
      <c r="M37" s="60">
        <f>+'様式D-3_S027'!BG5</f>
        <v>0</v>
      </c>
      <c r="N37" s="58">
        <f>+'様式D-3_S027'!BH5</f>
        <v>0</v>
      </c>
      <c r="O37" s="58">
        <f>+'様式D-3_S027'!BI5</f>
        <v>0</v>
      </c>
      <c r="P37" s="34">
        <f>+'様式D-3_S027'!BJ5</f>
        <v>2</v>
      </c>
      <c r="Q37" s="78" t="str">
        <f>+'様式D-3_S027'!BK5</f>
        <v/>
      </c>
      <c r="R37" s="77" t="str">
        <f>+'様式D-3_S027'!BL5</f>
        <v/>
      </c>
      <c r="S37" s="79" t="str">
        <f>+'様式D-3_S027'!BM5</f>
        <v/>
      </c>
      <c r="T37" s="76" t="str">
        <f>+'様式D-3_S027'!BN5</f>
        <v/>
      </c>
      <c r="U37" s="68">
        <f>+'様式D-3_S027'!BO5</f>
        <v>0</v>
      </c>
      <c r="V37" s="69">
        <f>+'様式D-3_S027'!BP5</f>
        <v>0</v>
      </c>
      <c r="W37" s="80">
        <f>+'様式D-3_S027'!BQ5</f>
        <v>0</v>
      </c>
      <c r="X37" s="70">
        <f>+'様式D-3_S027'!BR5</f>
        <v>0.1</v>
      </c>
      <c r="Y37" s="68">
        <f>+'様式D-3_S027'!BS5</f>
        <v>0</v>
      </c>
      <c r="Z37" s="69">
        <f>+'様式D-3_S027'!BT5</f>
        <v>0</v>
      </c>
      <c r="AA37" s="80">
        <f>+'様式D-3_S027'!BU5</f>
        <v>0</v>
      </c>
      <c r="AB37" s="82">
        <f>+'様式D-3_S027'!BV5</f>
        <v>6.3000000000000007</v>
      </c>
      <c r="AC37" s="50"/>
      <c r="AD37" s="50"/>
      <c r="AE37" s="50"/>
      <c r="AF37" s="50"/>
      <c r="AG37" s="50"/>
      <c r="AH37" s="50"/>
      <c r="AI37" s="50"/>
      <c r="AJ37" s="50"/>
    </row>
    <row r="38" spans="2:36" x14ac:dyDescent="0.15">
      <c r="B38" s="216" t="str">
        <f>+'様式D-3_S028'!AV5</f>
        <v>S028</v>
      </c>
      <c r="C38" s="227">
        <f>+'様式D-3_S028'!AW5</f>
        <v>8.9</v>
      </c>
      <c r="D38" s="128" t="str">
        <f>+'様式D-3_S028'!AX5</f>
        <v>Ⅱ</v>
      </c>
      <c r="E38" s="56">
        <f>+'様式D-3_S028'!AY5</f>
        <v>0</v>
      </c>
      <c r="F38" s="58">
        <f>+'様式D-3_S028'!AZ5</f>
        <v>0</v>
      </c>
      <c r="G38" s="58">
        <f>+'様式D-3_S028'!BA5</f>
        <v>0</v>
      </c>
      <c r="H38" s="34">
        <f>+'様式D-3_S028'!BB5</f>
        <v>0</v>
      </c>
      <c r="I38" s="60">
        <f>+'様式D-3_S028'!BC5</f>
        <v>0</v>
      </c>
      <c r="J38" s="58">
        <f>+'様式D-3_S028'!BD5</f>
        <v>0</v>
      </c>
      <c r="K38" s="58">
        <f>+'様式D-3_S028'!BE5</f>
        <v>0</v>
      </c>
      <c r="L38" s="34">
        <f>+'様式D-3_S028'!BF5</f>
        <v>0</v>
      </c>
      <c r="M38" s="60">
        <f>+'様式D-3_S028'!BG5</f>
        <v>0</v>
      </c>
      <c r="N38" s="58">
        <f>+'様式D-3_S028'!BH5</f>
        <v>0</v>
      </c>
      <c r="O38" s="58">
        <f>+'様式D-3_S028'!BI5</f>
        <v>0</v>
      </c>
      <c r="P38" s="34">
        <f>+'様式D-3_S028'!BJ5</f>
        <v>4</v>
      </c>
      <c r="Q38" s="78" t="str">
        <f>+'様式D-3_S028'!BK5</f>
        <v/>
      </c>
      <c r="R38" s="77" t="str">
        <f>+'様式D-3_S028'!BL5</f>
        <v/>
      </c>
      <c r="S38" s="79" t="str">
        <f>+'様式D-3_S028'!BM5</f>
        <v/>
      </c>
      <c r="T38" s="76" t="str">
        <f>+'様式D-3_S028'!BN5</f>
        <v/>
      </c>
      <c r="U38" s="68">
        <f>+'様式D-3_S028'!BO5</f>
        <v>0</v>
      </c>
      <c r="V38" s="69">
        <f>+'様式D-3_S028'!BP5</f>
        <v>0</v>
      </c>
      <c r="W38" s="80">
        <f>+'様式D-3_S028'!BQ5</f>
        <v>0</v>
      </c>
      <c r="X38" s="70">
        <f>+'様式D-3_S028'!BR5</f>
        <v>0</v>
      </c>
      <c r="Y38" s="68">
        <f>+'様式D-3_S028'!BS5</f>
        <v>0</v>
      </c>
      <c r="Z38" s="69">
        <f>+'様式D-3_S028'!BT5</f>
        <v>0</v>
      </c>
      <c r="AA38" s="80">
        <f>+'様式D-3_S028'!BU5</f>
        <v>0</v>
      </c>
      <c r="AB38" s="82">
        <f>+'様式D-3_S028'!BV5</f>
        <v>11</v>
      </c>
      <c r="AC38" s="50"/>
      <c r="AD38" s="50"/>
      <c r="AE38" s="50"/>
      <c r="AF38" s="50"/>
      <c r="AG38" s="50"/>
      <c r="AH38" s="50"/>
      <c r="AI38" s="50"/>
      <c r="AJ38" s="50"/>
    </row>
    <row r="39" spans="2:36" x14ac:dyDescent="0.15">
      <c r="B39" s="216" t="str">
        <f>+'様式D-3_S029'!AV5</f>
        <v>S029</v>
      </c>
      <c r="C39" s="227">
        <f>+'様式D-3_S029'!AW5</f>
        <v>9.1</v>
      </c>
      <c r="D39" s="128" t="str">
        <f>+'様式D-3_S029'!AX5</f>
        <v>Ⅱ</v>
      </c>
      <c r="E39" s="56">
        <f>+'様式D-3_S029'!AY5</f>
        <v>0</v>
      </c>
      <c r="F39" s="58">
        <f>+'様式D-3_S029'!AZ5</f>
        <v>0</v>
      </c>
      <c r="G39" s="58">
        <f>+'様式D-3_S029'!BA5</f>
        <v>0</v>
      </c>
      <c r="H39" s="34">
        <f>+'様式D-3_S029'!BB5</f>
        <v>0</v>
      </c>
      <c r="I39" s="60">
        <f>+'様式D-3_S029'!BC5</f>
        <v>0</v>
      </c>
      <c r="J39" s="58">
        <f>+'様式D-3_S029'!BD5</f>
        <v>0</v>
      </c>
      <c r="K39" s="58">
        <f>+'様式D-3_S029'!BE5</f>
        <v>0</v>
      </c>
      <c r="L39" s="34">
        <f>+'様式D-3_S029'!BF5</f>
        <v>0</v>
      </c>
      <c r="M39" s="60">
        <f>+'様式D-3_S029'!BG5</f>
        <v>0</v>
      </c>
      <c r="N39" s="58">
        <f>+'様式D-3_S029'!BH5</f>
        <v>0</v>
      </c>
      <c r="O39" s="58">
        <f>+'様式D-3_S029'!BI5</f>
        <v>0</v>
      </c>
      <c r="P39" s="34">
        <f>+'様式D-3_S029'!BJ5</f>
        <v>3</v>
      </c>
      <c r="Q39" s="78" t="str">
        <f>+'様式D-3_S029'!BK5</f>
        <v/>
      </c>
      <c r="R39" s="77" t="str">
        <f>+'様式D-3_S029'!BL5</f>
        <v/>
      </c>
      <c r="S39" s="79" t="str">
        <f>+'様式D-3_S029'!BM5</f>
        <v/>
      </c>
      <c r="T39" s="76" t="str">
        <f>+'様式D-3_S029'!BN5</f>
        <v/>
      </c>
      <c r="U39" s="68">
        <f>+'様式D-3_S029'!BO5</f>
        <v>0</v>
      </c>
      <c r="V39" s="69">
        <f>+'様式D-3_S029'!BP5</f>
        <v>0</v>
      </c>
      <c r="W39" s="80">
        <f>+'様式D-3_S029'!BQ5</f>
        <v>0</v>
      </c>
      <c r="X39" s="70">
        <f>+'様式D-3_S029'!BR5</f>
        <v>0</v>
      </c>
      <c r="Y39" s="68">
        <f>+'様式D-3_S029'!BS5</f>
        <v>0</v>
      </c>
      <c r="Z39" s="69">
        <f>+'様式D-3_S029'!BT5</f>
        <v>0</v>
      </c>
      <c r="AA39" s="80">
        <f>+'様式D-3_S029'!BU5</f>
        <v>0</v>
      </c>
      <c r="AB39" s="82">
        <f>+'様式D-3_S029'!BV5</f>
        <v>8.5499999999999989</v>
      </c>
      <c r="AC39" s="50"/>
      <c r="AD39" s="50"/>
      <c r="AE39" s="50"/>
      <c r="AF39" s="50"/>
      <c r="AG39" s="50"/>
      <c r="AH39" s="50"/>
      <c r="AI39" s="50"/>
      <c r="AJ39" s="50"/>
    </row>
    <row r="40" spans="2:36" x14ac:dyDescent="0.15">
      <c r="B40" s="216" t="str">
        <f>+'様式D-3_S030'!AV5</f>
        <v>S030</v>
      </c>
      <c r="C40" s="227">
        <f>+'様式D-3_S030'!AW5</f>
        <v>8.9</v>
      </c>
      <c r="D40" s="128" t="str">
        <f>+'様式D-3_S030'!AX5</f>
        <v>Ⅱ</v>
      </c>
      <c r="E40" s="56">
        <f>+'様式D-3_S030'!AY5</f>
        <v>0</v>
      </c>
      <c r="F40" s="58">
        <f>+'様式D-3_S030'!AZ5</f>
        <v>0</v>
      </c>
      <c r="G40" s="58">
        <f>+'様式D-3_S030'!BA5</f>
        <v>0</v>
      </c>
      <c r="H40" s="34">
        <f>+'様式D-3_S030'!BB5</f>
        <v>0</v>
      </c>
      <c r="I40" s="60">
        <f>+'様式D-3_S030'!BC5</f>
        <v>0</v>
      </c>
      <c r="J40" s="58">
        <f>+'様式D-3_S030'!BD5</f>
        <v>0</v>
      </c>
      <c r="K40" s="58">
        <f>+'様式D-3_S030'!BE5</f>
        <v>0</v>
      </c>
      <c r="L40" s="34">
        <f>+'様式D-3_S030'!BF5</f>
        <v>0</v>
      </c>
      <c r="M40" s="60">
        <f>+'様式D-3_S030'!BG5</f>
        <v>0</v>
      </c>
      <c r="N40" s="58">
        <f>+'様式D-3_S030'!BH5</f>
        <v>0</v>
      </c>
      <c r="O40" s="58">
        <f>+'様式D-3_S030'!BI5</f>
        <v>1</v>
      </c>
      <c r="P40" s="34">
        <f>+'様式D-3_S030'!BJ5</f>
        <v>1</v>
      </c>
      <c r="Q40" s="78" t="str">
        <f>+'様式D-3_S030'!BK5</f>
        <v/>
      </c>
      <c r="R40" s="77" t="str">
        <f>+'様式D-3_S030'!BL5</f>
        <v/>
      </c>
      <c r="S40" s="79" t="str">
        <f>+'様式D-3_S030'!BM5</f>
        <v/>
      </c>
      <c r="T40" s="76" t="str">
        <f>+'様式D-3_S030'!BN5</f>
        <v/>
      </c>
      <c r="U40" s="68">
        <f>+'様式D-3_S030'!BO5</f>
        <v>0</v>
      </c>
      <c r="V40" s="69">
        <f>+'様式D-3_S030'!BP5</f>
        <v>0</v>
      </c>
      <c r="W40" s="80">
        <f>+'様式D-3_S030'!BQ5</f>
        <v>0</v>
      </c>
      <c r="X40" s="70">
        <f>+'様式D-3_S030'!BR5</f>
        <v>0</v>
      </c>
      <c r="Y40" s="68">
        <f>+'様式D-3_S030'!BS5</f>
        <v>0</v>
      </c>
      <c r="Z40" s="69">
        <f>+'様式D-3_S030'!BT5</f>
        <v>0</v>
      </c>
      <c r="AA40" s="80">
        <f>+'様式D-3_S030'!BU5</f>
        <v>4.4000000000000004</v>
      </c>
      <c r="AB40" s="82">
        <f>+'様式D-3_S030'!BV5</f>
        <v>4.25</v>
      </c>
      <c r="AC40" s="50"/>
      <c r="AD40" s="50"/>
      <c r="AE40" s="50"/>
      <c r="AF40" s="50"/>
      <c r="AG40" s="50"/>
      <c r="AH40" s="50"/>
      <c r="AI40" s="50"/>
      <c r="AJ40" s="50"/>
    </row>
    <row r="41" spans="2:36" x14ac:dyDescent="0.15">
      <c r="B41" s="216" t="str">
        <f>+'様式D-3_S031'!AV5</f>
        <v>S031</v>
      </c>
      <c r="C41" s="227">
        <f>+'様式D-3_S031'!AW5</f>
        <v>8.8000000000000007</v>
      </c>
      <c r="D41" s="128" t="str">
        <f>+'様式D-3_S031'!AX5</f>
        <v>Ⅲ</v>
      </c>
      <c r="E41" s="56">
        <f>+'様式D-3_S031'!AY5</f>
        <v>0</v>
      </c>
      <c r="F41" s="58">
        <f>+'様式D-3_S031'!AZ5</f>
        <v>0</v>
      </c>
      <c r="G41" s="58">
        <f>+'様式D-3_S031'!BA5</f>
        <v>0</v>
      </c>
      <c r="H41" s="34">
        <f>+'様式D-3_S031'!BB5</f>
        <v>0</v>
      </c>
      <c r="I41" s="60">
        <f>+'様式D-3_S031'!BC5</f>
        <v>0</v>
      </c>
      <c r="J41" s="58">
        <f>+'様式D-3_S031'!BD5</f>
        <v>1</v>
      </c>
      <c r="K41" s="58">
        <f>+'様式D-3_S031'!BE5</f>
        <v>0</v>
      </c>
      <c r="L41" s="34">
        <f>+'様式D-3_S031'!BF5</f>
        <v>0</v>
      </c>
      <c r="M41" s="60">
        <f>+'様式D-3_S031'!BG5</f>
        <v>0</v>
      </c>
      <c r="N41" s="58">
        <f>+'様式D-3_S031'!BH5</f>
        <v>0</v>
      </c>
      <c r="O41" s="58">
        <f>+'様式D-3_S031'!BI5</f>
        <v>3</v>
      </c>
      <c r="P41" s="34">
        <f>+'様式D-3_S031'!BJ5</f>
        <v>3</v>
      </c>
      <c r="Q41" s="78" t="str">
        <f>+'様式D-3_S031'!BK5</f>
        <v/>
      </c>
      <c r="R41" s="77" t="str">
        <f>+'様式D-3_S031'!BL5</f>
        <v/>
      </c>
      <c r="S41" s="79" t="str">
        <f>+'様式D-3_S031'!BM5</f>
        <v/>
      </c>
      <c r="T41" s="76" t="str">
        <f>+'様式D-3_S031'!BN5</f>
        <v/>
      </c>
      <c r="U41" s="68">
        <f>+'様式D-3_S031'!BO5</f>
        <v>0</v>
      </c>
      <c r="V41" s="69">
        <f>+'様式D-3_S031'!BP5</f>
        <v>8.0000000000000016E-2</v>
      </c>
      <c r="W41" s="80">
        <f>+'様式D-3_S031'!BQ5</f>
        <v>0</v>
      </c>
      <c r="X41" s="70">
        <f>+'様式D-3_S031'!BR5</f>
        <v>0</v>
      </c>
      <c r="Y41" s="68">
        <f>+'様式D-3_S031'!BS5</f>
        <v>0</v>
      </c>
      <c r="Z41" s="69">
        <f>+'様式D-3_S031'!BT5</f>
        <v>0</v>
      </c>
      <c r="AA41" s="80">
        <f>+'様式D-3_S031'!BU5</f>
        <v>12.510000000000002</v>
      </c>
      <c r="AB41" s="82">
        <f>+'様式D-3_S031'!BV5</f>
        <v>11.6</v>
      </c>
      <c r="AC41" s="50"/>
      <c r="AD41" s="50"/>
      <c r="AE41" s="50"/>
      <c r="AF41" s="50"/>
      <c r="AG41" s="50"/>
      <c r="AH41" s="50"/>
      <c r="AI41" s="50"/>
      <c r="AJ41" s="50"/>
    </row>
    <row r="42" spans="2:36" x14ac:dyDescent="0.15">
      <c r="B42" s="216" t="str">
        <f>+'様式D-3_S032'!AV5</f>
        <v>S032</v>
      </c>
      <c r="C42" s="227">
        <f>+'様式D-3_S032'!AW5</f>
        <v>9.1</v>
      </c>
      <c r="D42" s="128" t="str">
        <f>+'様式D-3_S032'!AX5</f>
        <v>Ⅲ</v>
      </c>
      <c r="E42" s="56">
        <f>+'様式D-3_S032'!AY5</f>
        <v>0</v>
      </c>
      <c r="F42" s="58">
        <f>+'様式D-3_S032'!AZ5</f>
        <v>0</v>
      </c>
      <c r="G42" s="58">
        <f>+'様式D-3_S032'!BA5</f>
        <v>0</v>
      </c>
      <c r="H42" s="34">
        <f>+'様式D-3_S032'!BB5</f>
        <v>0</v>
      </c>
      <c r="I42" s="60">
        <f>+'様式D-3_S032'!BC5</f>
        <v>0</v>
      </c>
      <c r="J42" s="58">
        <f>+'様式D-3_S032'!BD5</f>
        <v>1</v>
      </c>
      <c r="K42" s="58">
        <f>+'様式D-3_S032'!BE5</f>
        <v>0</v>
      </c>
      <c r="L42" s="34">
        <f>+'様式D-3_S032'!BF5</f>
        <v>0</v>
      </c>
      <c r="M42" s="60">
        <f>+'様式D-3_S032'!BG5</f>
        <v>0</v>
      </c>
      <c r="N42" s="58">
        <f>+'様式D-3_S032'!BH5</f>
        <v>0</v>
      </c>
      <c r="O42" s="58">
        <f>+'様式D-3_S032'!BI5</f>
        <v>1</v>
      </c>
      <c r="P42" s="34">
        <f>+'様式D-3_S032'!BJ5</f>
        <v>3</v>
      </c>
      <c r="Q42" s="78" t="str">
        <f>+'様式D-3_S032'!BK5</f>
        <v/>
      </c>
      <c r="R42" s="77" t="str">
        <f>+'様式D-3_S032'!BL5</f>
        <v/>
      </c>
      <c r="S42" s="79" t="str">
        <f>+'様式D-3_S032'!BM5</f>
        <v/>
      </c>
      <c r="T42" s="76" t="str">
        <f>+'様式D-3_S032'!BN5</f>
        <v/>
      </c>
      <c r="U42" s="68">
        <f>+'様式D-3_S032'!BO5</f>
        <v>0</v>
      </c>
      <c r="V42" s="69">
        <f>+'様式D-3_S032'!BP5</f>
        <v>0.16000000000000003</v>
      </c>
      <c r="W42" s="80">
        <f>+'様式D-3_S032'!BQ5</f>
        <v>0</v>
      </c>
      <c r="X42" s="70">
        <f>+'様式D-3_S032'!BR5</f>
        <v>0</v>
      </c>
      <c r="Y42" s="68">
        <f>+'様式D-3_S032'!BS5</f>
        <v>0</v>
      </c>
      <c r="Z42" s="69">
        <f>+'様式D-3_S032'!BT5</f>
        <v>0</v>
      </c>
      <c r="AA42" s="80">
        <f>+'様式D-3_S032'!BU5</f>
        <v>3.95</v>
      </c>
      <c r="AB42" s="82">
        <f>+'様式D-3_S032'!BV5</f>
        <v>9.4</v>
      </c>
      <c r="AC42" s="50"/>
      <c r="AD42" s="50"/>
      <c r="AE42" s="50"/>
      <c r="AF42" s="50"/>
      <c r="AG42" s="50"/>
      <c r="AH42" s="50"/>
      <c r="AI42" s="50"/>
      <c r="AJ42" s="50"/>
    </row>
    <row r="43" spans="2:36" x14ac:dyDescent="0.15">
      <c r="B43" s="216" t="str">
        <f>+'様式D-3_S033'!AV5</f>
        <v>S033</v>
      </c>
      <c r="C43" s="227">
        <f>+'様式D-3_S033'!AW5</f>
        <v>9</v>
      </c>
      <c r="D43" s="128" t="str">
        <f>+'様式D-3_S033'!AX5</f>
        <v>Ⅱ</v>
      </c>
      <c r="E43" s="56">
        <f>+'様式D-3_S033'!AY5</f>
        <v>0</v>
      </c>
      <c r="F43" s="58">
        <f>+'様式D-3_S033'!AZ5</f>
        <v>0</v>
      </c>
      <c r="G43" s="58">
        <f>+'様式D-3_S033'!BA5</f>
        <v>0</v>
      </c>
      <c r="H43" s="34">
        <f>+'様式D-3_S033'!BB5</f>
        <v>0</v>
      </c>
      <c r="I43" s="60">
        <f>+'様式D-3_S033'!BC5</f>
        <v>0</v>
      </c>
      <c r="J43" s="58">
        <f>+'様式D-3_S033'!BD5</f>
        <v>0</v>
      </c>
      <c r="K43" s="58">
        <f>+'様式D-3_S033'!BE5</f>
        <v>0</v>
      </c>
      <c r="L43" s="34">
        <f>+'様式D-3_S033'!BF5</f>
        <v>0</v>
      </c>
      <c r="M43" s="60">
        <f>+'様式D-3_S033'!BG5</f>
        <v>0</v>
      </c>
      <c r="N43" s="58">
        <f>+'様式D-3_S033'!BH5</f>
        <v>0</v>
      </c>
      <c r="O43" s="58">
        <f>+'様式D-3_S033'!BI5</f>
        <v>0</v>
      </c>
      <c r="P43" s="34">
        <f>+'様式D-3_S033'!BJ5</f>
        <v>2</v>
      </c>
      <c r="Q43" s="78" t="str">
        <f>+'様式D-3_S033'!BK5</f>
        <v/>
      </c>
      <c r="R43" s="77" t="str">
        <f>+'様式D-3_S033'!BL5</f>
        <v/>
      </c>
      <c r="S43" s="79" t="str">
        <f>+'様式D-3_S033'!BM5</f>
        <v/>
      </c>
      <c r="T43" s="76" t="str">
        <f>+'様式D-3_S033'!BN5</f>
        <v/>
      </c>
      <c r="U43" s="68">
        <f>+'様式D-3_S033'!BO5</f>
        <v>0</v>
      </c>
      <c r="V43" s="69">
        <f>+'様式D-3_S033'!BP5</f>
        <v>0</v>
      </c>
      <c r="W43" s="80">
        <f>+'様式D-3_S033'!BQ5</f>
        <v>0</v>
      </c>
      <c r="X43" s="70">
        <f>+'様式D-3_S033'!BR5</f>
        <v>0</v>
      </c>
      <c r="Y43" s="68">
        <f>+'様式D-3_S033'!BS5</f>
        <v>0</v>
      </c>
      <c r="Z43" s="69">
        <f>+'様式D-3_S033'!BT5</f>
        <v>0</v>
      </c>
      <c r="AA43" s="80">
        <f>+'様式D-3_S033'!BU5</f>
        <v>0</v>
      </c>
      <c r="AB43" s="82">
        <f>+'様式D-3_S033'!BV5</f>
        <v>5.8900000000000006</v>
      </c>
      <c r="AC43" s="50"/>
      <c r="AD43" s="50"/>
      <c r="AE43" s="50"/>
      <c r="AF43" s="50"/>
      <c r="AG43" s="50"/>
      <c r="AH43" s="50"/>
      <c r="AI43" s="50"/>
      <c r="AJ43" s="50"/>
    </row>
    <row r="44" spans="2:36" x14ac:dyDescent="0.15">
      <c r="B44" s="216" t="str">
        <f>+'様式D-3_S034'!AV5</f>
        <v>S034</v>
      </c>
      <c r="C44" s="217">
        <f>+'様式D-3_S034'!AW5</f>
        <v>7.6</v>
      </c>
      <c r="D44" s="218" t="str">
        <f>+'様式D-3_S034'!AX5</f>
        <v>Ⅰ</v>
      </c>
      <c r="E44" s="56">
        <f>+'様式D-3_S034'!AY5</f>
        <v>0</v>
      </c>
      <c r="F44" s="58">
        <f>+'様式D-3_S034'!AZ5</f>
        <v>0</v>
      </c>
      <c r="G44" s="58">
        <f>+'様式D-3_S034'!BA5</f>
        <v>0</v>
      </c>
      <c r="H44" s="219">
        <f>+'様式D-3_S034'!BB5</f>
        <v>0</v>
      </c>
      <c r="I44" s="220">
        <f>+'様式D-3_S034'!BC5</f>
        <v>0</v>
      </c>
      <c r="J44" s="58">
        <f>+'様式D-3_S034'!BD5</f>
        <v>0</v>
      </c>
      <c r="K44" s="58">
        <f>+'様式D-3_S034'!BE5</f>
        <v>0</v>
      </c>
      <c r="L44" s="219">
        <f>+'様式D-3_S034'!BF5</f>
        <v>0</v>
      </c>
      <c r="M44" s="220">
        <f>+'様式D-3_S034'!BG5</f>
        <v>0</v>
      </c>
      <c r="N44" s="58">
        <f>+'様式D-3_S034'!BH5</f>
        <v>0</v>
      </c>
      <c r="O44" s="58">
        <f>+'様式D-3_S034'!BI5</f>
        <v>0</v>
      </c>
      <c r="P44" s="219">
        <f>+'様式D-3_S034'!BJ5</f>
        <v>0</v>
      </c>
      <c r="Q44" s="221" t="str">
        <f>+'様式D-3_S034'!BK5</f>
        <v/>
      </c>
      <c r="R44" s="222" t="str">
        <f>+'様式D-3_S034'!BL5</f>
        <v/>
      </c>
      <c r="S44" s="222" t="str">
        <f>+'様式D-3_S034'!BM5</f>
        <v/>
      </c>
      <c r="T44" s="223" t="str">
        <f>+'様式D-3_S034'!BN5</f>
        <v/>
      </c>
      <c r="U44" s="224">
        <f>+'様式D-3_S034'!BO5</f>
        <v>0</v>
      </c>
      <c r="V44" s="80">
        <f>+'様式D-3_S034'!BP5</f>
        <v>0</v>
      </c>
      <c r="W44" s="80">
        <f>+'様式D-3_S034'!BQ5</f>
        <v>0</v>
      </c>
      <c r="X44" s="225">
        <f>+'様式D-3_S034'!BR5</f>
        <v>0</v>
      </c>
      <c r="Y44" s="226">
        <f>+'様式D-3_S034'!BS5</f>
        <v>0</v>
      </c>
      <c r="Z44" s="80">
        <f>+'様式D-3_S034'!BT5</f>
        <v>0</v>
      </c>
      <c r="AA44" s="80">
        <f>+'様式D-3_S034'!BU5</f>
        <v>0</v>
      </c>
      <c r="AB44" s="82">
        <f>+'様式D-3_S034'!BV5</f>
        <v>0</v>
      </c>
      <c r="AC44" s="50"/>
      <c r="AD44" s="50"/>
      <c r="AE44" s="50"/>
      <c r="AF44" s="50"/>
      <c r="AG44" s="50"/>
      <c r="AH44" s="50"/>
      <c r="AI44" s="50"/>
      <c r="AJ44" s="50"/>
    </row>
    <row r="45" spans="2:36" x14ac:dyDescent="0.15">
      <c r="B45" s="216" t="str">
        <f>+'様式D-3_S035'!AV5</f>
        <v>S035</v>
      </c>
      <c r="C45" s="227">
        <f>+'様式D-3_S035'!AW5</f>
        <v>9</v>
      </c>
      <c r="D45" s="218" t="str">
        <f>+'様式D-3_S035'!AX5</f>
        <v>Ⅱ</v>
      </c>
      <c r="E45" s="56">
        <f>+'様式D-3_S035'!AY5</f>
        <v>0</v>
      </c>
      <c r="F45" s="58">
        <f>+'様式D-3_S035'!AZ5</f>
        <v>0</v>
      </c>
      <c r="G45" s="58">
        <f>+'様式D-3_S035'!BA5</f>
        <v>0</v>
      </c>
      <c r="H45" s="219">
        <f>+'様式D-3_S035'!BB5</f>
        <v>0</v>
      </c>
      <c r="I45" s="220">
        <f>+'様式D-3_S035'!BC5</f>
        <v>0</v>
      </c>
      <c r="J45" s="58">
        <f>+'様式D-3_S035'!BD5</f>
        <v>0</v>
      </c>
      <c r="K45" s="58">
        <f>+'様式D-3_S035'!BE5</f>
        <v>0</v>
      </c>
      <c r="L45" s="219">
        <f>+'様式D-3_S035'!BF5</f>
        <v>1</v>
      </c>
      <c r="M45" s="220">
        <f>+'様式D-3_S035'!BG5</f>
        <v>0</v>
      </c>
      <c r="N45" s="58">
        <f>+'様式D-3_S035'!BH5</f>
        <v>0</v>
      </c>
      <c r="O45" s="58">
        <f>+'様式D-3_S035'!BI5</f>
        <v>1</v>
      </c>
      <c r="P45" s="219">
        <f>+'様式D-3_S035'!BJ5</f>
        <v>2</v>
      </c>
      <c r="Q45" s="228" t="str">
        <f>+'様式D-3_S035'!BK5</f>
        <v/>
      </c>
      <c r="R45" s="222" t="str">
        <f>+'様式D-3_S035'!BL5</f>
        <v/>
      </c>
      <c r="S45" s="222" t="str">
        <f>+'様式D-3_S035'!BM5</f>
        <v/>
      </c>
      <c r="T45" s="223" t="str">
        <f>+'様式D-3_S035'!BN5</f>
        <v/>
      </c>
      <c r="U45" s="224">
        <f>+'様式D-3_S035'!BO5</f>
        <v>0</v>
      </c>
      <c r="V45" s="80">
        <f>+'様式D-3_S035'!BP5</f>
        <v>0</v>
      </c>
      <c r="W45" s="80">
        <f>+'様式D-3_S035'!BQ5</f>
        <v>0</v>
      </c>
      <c r="X45" s="225">
        <f>+'様式D-3_S035'!BR5</f>
        <v>0.3</v>
      </c>
      <c r="Y45" s="226">
        <f>+'様式D-3_S035'!BS5</f>
        <v>0</v>
      </c>
      <c r="Z45" s="80">
        <f>+'様式D-3_S035'!BT5</f>
        <v>0</v>
      </c>
      <c r="AA45" s="80">
        <f>+'様式D-3_S035'!BU5</f>
        <v>4.335</v>
      </c>
      <c r="AB45" s="82">
        <f>+'様式D-3_S035'!BV5</f>
        <v>4.8499999999999996</v>
      </c>
      <c r="AC45" s="50"/>
      <c r="AD45" s="50"/>
      <c r="AE45" s="50"/>
      <c r="AF45" s="50"/>
      <c r="AG45" s="50"/>
      <c r="AH45" s="50"/>
      <c r="AI45" s="50"/>
      <c r="AJ45" s="50"/>
    </row>
    <row r="46" spans="2:36" x14ac:dyDescent="0.15">
      <c r="B46" s="216" t="str">
        <f>+'様式D-3_S036'!AV5</f>
        <v>S036</v>
      </c>
      <c r="C46" s="227">
        <f>+'様式D-3_S036'!AW5</f>
        <v>10.4</v>
      </c>
      <c r="D46" s="218" t="str">
        <f>+'様式D-3_S036'!AX5</f>
        <v>Ⅱ</v>
      </c>
      <c r="E46" s="56">
        <f>+'様式D-3_S036'!AY5</f>
        <v>0</v>
      </c>
      <c r="F46" s="58">
        <f>+'様式D-3_S036'!AZ5</f>
        <v>0</v>
      </c>
      <c r="G46" s="58">
        <f>+'様式D-3_S036'!BA5</f>
        <v>0</v>
      </c>
      <c r="H46" s="219">
        <f>+'様式D-3_S036'!BB5</f>
        <v>0</v>
      </c>
      <c r="I46" s="220">
        <f>+'様式D-3_S036'!BC5</f>
        <v>0</v>
      </c>
      <c r="J46" s="58">
        <f>+'様式D-3_S036'!BD5</f>
        <v>0</v>
      </c>
      <c r="K46" s="58">
        <f>+'様式D-3_S036'!BE5</f>
        <v>0</v>
      </c>
      <c r="L46" s="219">
        <f>+'様式D-3_S036'!BF5</f>
        <v>0</v>
      </c>
      <c r="M46" s="220">
        <f>+'様式D-3_S036'!BG5</f>
        <v>0</v>
      </c>
      <c r="N46" s="58">
        <f>+'様式D-3_S036'!BH5</f>
        <v>0</v>
      </c>
      <c r="O46" s="58">
        <f>+'様式D-3_S036'!BI5</f>
        <v>0</v>
      </c>
      <c r="P46" s="219">
        <f>+'様式D-3_S036'!BJ5</f>
        <v>4</v>
      </c>
      <c r="Q46" s="221" t="str">
        <f>+'様式D-3_S036'!BK5</f>
        <v/>
      </c>
      <c r="R46" s="222" t="str">
        <f>+'様式D-3_S036'!BL5</f>
        <v/>
      </c>
      <c r="S46" s="229" t="str">
        <f>+'様式D-3_S036'!BM5</f>
        <v/>
      </c>
      <c r="T46" s="223" t="str">
        <f>+'様式D-3_S036'!BN5</f>
        <v/>
      </c>
      <c r="U46" s="224">
        <f>+'様式D-3_S036'!BO5</f>
        <v>0</v>
      </c>
      <c r="V46" s="80">
        <f>+'様式D-3_S036'!BP5</f>
        <v>0</v>
      </c>
      <c r="W46" s="80">
        <f>+'様式D-3_S036'!BQ5</f>
        <v>0</v>
      </c>
      <c r="X46" s="225">
        <f>+'様式D-3_S036'!BR5</f>
        <v>0</v>
      </c>
      <c r="Y46" s="226">
        <f>+'様式D-3_S036'!BS5</f>
        <v>0</v>
      </c>
      <c r="Z46" s="80">
        <f>+'様式D-3_S036'!BT5</f>
        <v>0</v>
      </c>
      <c r="AA46" s="80">
        <f>+'様式D-3_S036'!BU5</f>
        <v>0</v>
      </c>
      <c r="AB46" s="82">
        <f>+'様式D-3_S036'!BV5</f>
        <v>13.549999999999999</v>
      </c>
      <c r="AC46" s="50"/>
      <c r="AD46" s="50"/>
      <c r="AE46" s="50"/>
      <c r="AF46" s="50"/>
      <c r="AG46" s="50"/>
      <c r="AH46" s="50"/>
      <c r="AI46" s="50"/>
      <c r="AJ46" s="50"/>
    </row>
    <row r="47" spans="2:36" x14ac:dyDescent="0.15">
      <c r="B47" s="216" t="str">
        <f>+'様式D-3_S037'!AV5</f>
        <v>S037</v>
      </c>
      <c r="C47" s="227">
        <f>+'様式D-3_S037'!AW5</f>
        <v>8.9</v>
      </c>
      <c r="D47" s="218" t="str">
        <f>+'様式D-3_S037'!AX5</f>
        <v>Ⅱ</v>
      </c>
      <c r="E47" s="56">
        <f>+'様式D-3_S037'!AY5</f>
        <v>0</v>
      </c>
      <c r="F47" s="58">
        <f>+'様式D-3_S037'!AZ5</f>
        <v>0</v>
      </c>
      <c r="G47" s="58">
        <f>+'様式D-3_S037'!BA5</f>
        <v>0</v>
      </c>
      <c r="H47" s="219">
        <f>+'様式D-3_S037'!BB5</f>
        <v>0</v>
      </c>
      <c r="I47" s="220">
        <f>+'様式D-3_S037'!BC5</f>
        <v>0</v>
      </c>
      <c r="J47" s="58">
        <f>+'様式D-3_S037'!BD5</f>
        <v>0</v>
      </c>
      <c r="K47" s="58">
        <f>+'様式D-3_S037'!BE5</f>
        <v>0</v>
      </c>
      <c r="L47" s="219">
        <f>+'様式D-3_S037'!BF5</f>
        <v>1</v>
      </c>
      <c r="M47" s="220">
        <f>+'様式D-3_S037'!BG5</f>
        <v>0</v>
      </c>
      <c r="N47" s="58">
        <f>+'様式D-3_S037'!BH5</f>
        <v>0</v>
      </c>
      <c r="O47" s="58">
        <f>+'様式D-3_S037'!BI5</f>
        <v>1</v>
      </c>
      <c r="P47" s="219">
        <f>+'様式D-3_S037'!BJ5</f>
        <v>4</v>
      </c>
      <c r="Q47" s="221" t="str">
        <f>+'様式D-3_S037'!BK5</f>
        <v/>
      </c>
      <c r="R47" s="222" t="str">
        <f>+'様式D-3_S037'!BL5</f>
        <v/>
      </c>
      <c r="S47" s="229" t="str">
        <f>+'様式D-3_S037'!BM5</f>
        <v/>
      </c>
      <c r="T47" s="223" t="str">
        <f>+'様式D-3_S037'!BN5</f>
        <v/>
      </c>
      <c r="U47" s="224">
        <f>+'様式D-3_S037'!BO5</f>
        <v>0</v>
      </c>
      <c r="V47" s="80">
        <f>+'様式D-3_S037'!BP5</f>
        <v>0</v>
      </c>
      <c r="W47" s="80">
        <f>+'様式D-3_S037'!BQ5</f>
        <v>0</v>
      </c>
      <c r="X47" s="225">
        <f>+'様式D-3_S037'!BR5</f>
        <v>0.05</v>
      </c>
      <c r="Y47" s="226">
        <f>+'様式D-3_S037'!BS5</f>
        <v>0</v>
      </c>
      <c r="Z47" s="80">
        <f>+'様式D-3_S037'!BT5</f>
        <v>0</v>
      </c>
      <c r="AA47" s="80">
        <f>+'様式D-3_S037'!BU5</f>
        <v>3.45</v>
      </c>
      <c r="AB47" s="82">
        <f>+'様式D-3_S037'!BV5</f>
        <v>10.3</v>
      </c>
      <c r="AC47" s="50"/>
      <c r="AD47" s="50"/>
      <c r="AE47" s="50"/>
      <c r="AF47" s="50"/>
      <c r="AG47" s="50"/>
      <c r="AH47" s="50"/>
      <c r="AI47" s="50"/>
      <c r="AJ47" s="50"/>
    </row>
    <row r="48" spans="2:36" x14ac:dyDescent="0.15">
      <c r="B48" s="216" t="str">
        <f>+'様式D-3_S038'!AV5</f>
        <v>S038</v>
      </c>
      <c r="C48" s="227">
        <f>+'様式D-3_S038'!AW5</f>
        <v>7.5</v>
      </c>
      <c r="D48" s="218" t="str">
        <f>+'様式D-3_S038'!AX5</f>
        <v>Ⅱ</v>
      </c>
      <c r="E48" s="56">
        <f>+'様式D-3_S038'!AY5</f>
        <v>0</v>
      </c>
      <c r="F48" s="58">
        <f>+'様式D-3_S038'!AZ5</f>
        <v>0</v>
      </c>
      <c r="G48" s="58">
        <f>+'様式D-3_S038'!BA5</f>
        <v>0</v>
      </c>
      <c r="H48" s="219">
        <f>+'様式D-3_S038'!BB5</f>
        <v>0</v>
      </c>
      <c r="I48" s="220">
        <f>+'様式D-3_S038'!BC5</f>
        <v>0</v>
      </c>
      <c r="J48" s="58">
        <f>+'様式D-3_S038'!BD5</f>
        <v>0</v>
      </c>
      <c r="K48" s="58">
        <f>+'様式D-3_S038'!BE5</f>
        <v>0</v>
      </c>
      <c r="L48" s="219">
        <f>+'様式D-3_S038'!BF5</f>
        <v>0</v>
      </c>
      <c r="M48" s="220">
        <f>+'様式D-3_S038'!BG5</f>
        <v>0</v>
      </c>
      <c r="N48" s="58">
        <f>+'様式D-3_S038'!BH5</f>
        <v>0</v>
      </c>
      <c r="O48" s="58">
        <f>+'様式D-3_S038'!BI5</f>
        <v>0</v>
      </c>
      <c r="P48" s="219">
        <f>+'様式D-3_S038'!BJ5</f>
        <v>3</v>
      </c>
      <c r="Q48" s="221" t="str">
        <f>+'様式D-3_S038'!BK5</f>
        <v/>
      </c>
      <c r="R48" s="222" t="str">
        <f>+'様式D-3_S038'!BL5</f>
        <v/>
      </c>
      <c r="S48" s="222" t="str">
        <f>+'様式D-3_S038'!BM5</f>
        <v/>
      </c>
      <c r="T48" s="223" t="str">
        <f>+'様式D-3_S038'!BN5</f>
        <v/>
      </c>
      <c r="U48" s="224">
        <f>+'様式D-3_S038'!BO5</f>
        <v>0</v>
      </c>
      <c r="V48" s="80">
        <f>+'様式D-3_S038'!BP5</f>
        <v>0</v>
      </c>
      <c r="W48" s="80">
        <f>+'様式D-3_S038'!BQ5</f>
        <v>0</v>
      </c>
      <c r="X48" s="225">
        <f>+'様式D-3_S038'!BR5</f>
        <v>0</v>
      </c>
      <c r="Y48" s="226">
        <f>+'様式D-3_S038'!BS5</f>
        <v>0</v>
      </c>
      <c r="Z48" s="80">
        <f>+'様式D-3_S038'!BT5</f>
        <v>0</v>
      </c>
      <c r="AA48" s="80">
        <f>+'様式D-3_S038'!BU5</f>
        <v>0</v>
      </c>
      <c r="AB48" s="82">
        <f>+'様式D-3_S038'!BV5</f>
        <v>8.3500000000000014</v>
      </c>
      <c r="AC48" s="50"/>
      <c r="AD48" s="50"/>
      <c r="AE48" s="50"/>
      <c r="AF48" s="50"/>
      <c r="AG48" s="50"/>
      <c r="AH48" s="50"/>
      <c r="AI48" s="50"/>
      <c r="AJ48" s="50"/>
    </row>
    <row r="49" spans="2:36" x14ac:dyDescent="0.15">
      <c r="B49" s="216" t="str">
        <f>+'様式D-3_S039'!AV5</f>
        <v>S039</v>
      </c>
      <c r="C49" s="227">
        <f>+'様式D-3_S039'!AW5</f>
        <v>10.1</v>
      </c>
      <c r="D49" s="127" t="str">
        <f>+'様式D-3_S039'!AX5</f>
        <v>Ⅱ</v>
      </c>
      <c r="E49" s="56">
        <f>+'様式D-3_S039'!AY5</f>
        <v>0</v>
      </c>
      <c r="F49" s="58">
        <f>+'様式D-3_S039'!AZ5</f>
        <v>0</v>
      </c>
      <c r="G49" s="58">
        <f>+'様式D-3_S039'!BA5</f>
        <v>0</v>
      </c>
      <c r="H49" s="34">
        <f>+'様式D-3_S039'!BB5</f>
        <v>0</v>
      </c>
      <c r="I49" s="60">
        <f>+'様式D-3_S039'!BC5</f>
        <v>0</v>
      </c>
      <c r="J49" s="58">
        <f>+'様式D-3_S039'!BD5</f>
        <v>0</v>
      </c>
      <c r="K49" s="58">
        <f>+'様式D-3_S039'!BE5</f>
        <v>0</v>
      </c>
      <c r="L49" s="34">
        <f>+'様式D-3_S039'!BF5</f>
        <v>0</v>
      </c>
      <c r="M49" s="60">
        <f>+'様式D-3_S039'!BG5</f>
        <v>0</v>
      </c>
      <c r="N49" s="58">
        <f>+'様式D-3_S039'!BH5</f>
        <v>0</v>
      </c>
      <c r="O49" s="58">
        <f>+'様式D-3_S039'!BI5</f>
        <v>0</v>
      </c>
      <c r="P49" s="34">
        <f>+'様式D-3_S039'!BJ5</f>
        <v>5</v>
      </c>
      <c r="Q49" s="78" t="str">
        <f>+'様式D-3_S039'!BK5</f>
        <v/>
      </c>
      <c r="R49" s="77" t="str">
        <f>+'様式D-3_S039'!BL5</f>
        <v/>
      </c>
      <c r="S49" s="79" t="str">
        <f>+'様式D-3_S039'!BM5</f>
        <v/>
      </c>
      <c r="T49" s="76" t="str">
        <f>+'様式D-3_S039'!BN5</f>
        <v/>
      </c>
      <c r="U49" s="68">
        <f>+'様式D-3_S039'!BO5</f>
        <v>0</v>
      </c>
      <c r="V49" s="69">
        <f>+'様式D-3_S039'!BP5</f>
        <v>0</v>
      </c>
      <c r="W49" s="80">
        <f>+'様式D-3_S039'!BQ5</f>
        <v>0</v>
      </c>
      <c r="X49" s="70">
        <f>+'様式D-3_S039'!BR5</f>
        <v>0</v>
      </c>
      <c r="Y49" s="68">
        <f>+'様式D-3_S039'!BS5</f>
        <v>0</v>
      </c>
      <c r="Z49" s="69">
        <f>+'様式D-3_S039'!BT5</f>
        <v>0</v>
      </c>
      <c r="AA49" s="80">
        <f>+'様式D-3_S039'!BU5</f>
        <v>0</v>
      </c>
      <c r="AB49" s="82">
        <f>+'様式D-3_S039'!BV5</f>
        <v>16.409999999999997</v>
      </c>
      <c r="AC49" s="50"/>
      <c r="AD49" s="50"/>
      <c r="AE49" s="50"/>
      <c r="AF49" s="50"/>
      <c r="AG49" s="50"/>
      <c r="AH49" s="50"/>
      <c r="AI49" s="50"/>
      <c r="AJ49" s="50"/>
    </row>
    <row r="50" spans="2:36" x14ac:dyDescent="0.15">
      <c r="B50" s="216" t="str">
        <f>+'様式D-3_S040'!AV5</f>
        <v>S040</v>
      </c>
      <c r="C50" s="227">
        <f>+'様式D-3_S040'!AW5</f>
        <v>6</v>
      </c>
      <c r="D50" s="128" t="str">
        <f>+'様式D-3_S040'!AX5</f>
        <v>Ⅱ</v>
      </c>
      <c r="E50" s="56">
        <f>+'様式D-3_S040'!AY5</f>
        <v>0</v>
      </c>
      <c r="F50" s="58">
        <f>+'様式D-3_S040'!AZ5</f>
        <v>0</v>
      </c>
      <c r="G50" s="58">
        <f>+'様式D-3_S040'!BA5</f>
        <v>0</v>
      </c>
      <c r="H50" s="34">
        <f>+'様式D-3_S040'!BB5</f>
        <v>0</v>
      </c>
      <c r="I50" s="60">
        <f>+'様式D-3_S040'!BC5</f>
        <v>0</v>
      </c>
      <c r="J50" s="58">
        <f>+'様式D-3_S040'!BD5</f>
        <v>0</v>
      </c>
      <c r="K50" s="58">
        <f>+'様式D-3_S040'!BE5</f>
        <v>0</v>
      </c>
      <c r="L50" s="34">
        <f>+'様式D-3_S040'!BF5</f>
        <v>0</v>
      </c>
      <c r="M50" s="60">
        <f>+'様式D-3_S040'!BG5</f>
        <v>0</v>
      </c>
      <c r="N50" s="58">
        <f>+'様式D-3_S040'!BH5</f>
        <v>0</v>
      </c>
      <c r="O50" s="58">
        <f>+'様式D-3_S040'!BI5</f>
        <v>0</v>
      </c>
      <c r="P50" s="34">
        <f>+'様式D-3_S040'!BJ5</f>
        <v>2</v>
      </c>
      <c r="Q50" s="78" t="str">
        <f>+'様式D-3_S040'!BK5</f>
        <v/>
      </c>
      <c r="R50" s="77" t="str">
        <f>+'様式D-3_S040'!BL5</f>
        <v/>
      </c>
      <c r="S50" s="79" t="str">
        <f>+'様式D-3_S040'!BM5</f>
        <v/>
      </c>
      <c r="T50" s="76" t="str">
        <f>+'様式D-3_S040'!BN5</f>
        <v/>
      </c>
      <c r="U50" s="68">
        <f>+'様式D-3_S040'!BO5</f>
        <v>0</v>
      </c>
      <c r="V50" s="69">
        <f>+'様式D-3_S040'!BP5</f>
        <v>0</v>
      </c>
      <c r="W50" s="80">
        <f>+'様式D-3_S040'!BQ5</f>
        <v>0</v>
      </c>
      <c r="X50" s="70">
        <f>+'様式D-3_S040'!BR5</f>
        <v>0</v>
      </c>
      <c r="Y50" s="68">
        <f>+'様式D-3_S040'!BS5</f>
        <v>0</v>
      </c>
      <c r="Z50" s="69">
        <f>+'様式D-3_S040'!BT5</f>
        <v>0</v>
      </c>
      <c r="AA50" s="80">
        <f>+'様式D-3_S040'!BU5</f>
        <v>0</v>
      </c>
      <c r="AB50" s="82">
        <f>+'様式D-3_S040'!BV5</f>
        <v>5.45</v>
      </c>
      <c r="AC50" s="50"/>
      <c r="AD50" s="50"/>
      <c r="AE50" s="50"/>
      <c r="AF50" s="50"/>
      <c r="AG50" s="50"/>
      <c r="AH50" s="50"/>
      <c r="AI50" s="50"/>
      <c r="AJ50" s="50"/>
    </row>
    <row r="51" spans="2:36" x14ac:dyDescent="0.15">
      <c r="B51" s="216" t="str">
        <f>+'様式D-3_PE'!AV5</f>
        <v>PE</v>
      </c>
      <c r="C51" s="227">
        <f>+'様式D-3_PE'!AW5</f>
        <v>2.2999999999999998</v>
      </c>
      <c r="D51" s="128" t="str">
        <f>+'様式D-3_PE'!AX5</f>
        <v>Ⅱ</v>
      </c>
      <c r="E51" s="56">
        <f>+'様式D-3_PE'!AY5</f>
        <v>0</v>
      </c>
      <c r="F51" s="58">
        <f>+'様式D-3_PE'!AZ5</f>
        <v>0</v>
      </c>
      <c r="G51" s="58">
        <f>+'様式D-3_PE'!BA5</f>
        <v>0</v>
      </c>
      <c r="H51" s="34">
        <v>1</v>
      </c>
      <c r="I51" s="60">
        <f>+'様式D-3_PE'!BC5</f>
        <v>0</v>
      </c>
      <c r="J51" s="58">
        <f>+'様式D-3_PE'!BD5</f>
        <v>0</v>
      </c>
      <c r="K51" s="58">
        <f>+'様式D-3_PE'!BE5</f>
        <v>0</v>
      </c>
      <c r="L51" s="34">
        <f>+'様式D-3_PE'!BF5</f>
        <v>0</v>
      </c>
      <c r="M51" s="60">
        <f>+'様式D-3_PE'!BG5</f>
        <v>0</v>
      </c>
      <c r="N51" s="58">
        <f>+'様式D-3_PE'!BH5</f>
        <v>0</v>
      </c>
      <c r="O51" s="58">
        <f>+'様式D-3_PE'!BI5</f>
        <v>0</v>
      </c>
      <c r="P51" s="34">
        <f>+'様式D-3_PE'!BJ5</f>
        <v>1</v>
      </c>
      <c r="Q51" s="78" t="str">
        <f>+'様式D-3_PE'!BK5</f>
        <v/>
      </c>
      <c r="R51" s="77" t="str">
        <f>+'様式D-3_PE'!BL5</f>
        <v/>
      </c>
      <c r="S51" s="79" t="str">
        <f>+'様式D-3_PE'!BM5</f>
        <v/>
      </c>
      <c r="T51" s="76">
        <f>+'様式D-3_PE'!BN5</f>
        <v>2.2999999999999998</v>
      </c>
      <c r="U51" s="68">
        <f>+'様式D-3_PE'!BO5</f>
        <v>0</v>
      </c>
      <c r="V51" s="69">
        <f>+'様式D-3_PE'!BP5</f>
        <v>0</v>
      </c>
      <c r="W51" s="80">
        <f>+'様式D-3_PE'!BQ5</f>
        <v>0</v>
      </c>
      <c r="X51" s="70">
        <f>+'様式D-3_PE'!BR5</f>
        <v>0</v>
      </c>
      <c r="Y51" s="68">
        <f>+'様式D-3_PE'!BS5</f>
        <v>0</v>
      </c>
      <c r="Z51" s="69">
        <f>+'様式D-3_PE'!BT5</f>
        <v>0</v>
      </c>
      <c r="AA51" s="80">
        <f>+'様式D-3_PE'!BU5</f>
        <v>0</v>
      </c>
      <c r="AB51" s="82">
        <f>+'様式D-3_PE'!BV5</f>
        <v>3.78</v>
      </c>
      <c r="AC51" s="50"/>
      <c r="AD51" s="50"/>
      <c r="AE51" s="50"/>
      <c r="AF51" s="50"/>
      <c r="AG51" s="50"/>
      <c r="AH51" s="50"/>
      <c r="AI51" s="50"/>
      <c r="AJ51" s="50"/>
    </row>
    <row r="52" spans="2:36" x14ac:dyDescent="0.15">
      <c r="B52" s="216"/>
      <c r="C52" s="227"/>
      <c r="D52" s="128"/>
      <c r="E52" s="56"/>
      <c r="F52" s="58"/>
      <c r="G52" s="58"/>
      <c r="H52" s="34"/>
      <c r="I52" s="60"/>
      <c r="J52" s="58"/>
      <c r="K52" s="58"/>
      <c r="L52" s="34"/>
      <c r="M52" s="60"/>
      <c r="N52" s="58"/>
      <c r="O52" s="58"/>
      <c r="P52" s="34"/>
      <c r="Q52" s="78"/>
      <c r="R52" s="77"/>
      <c r="S52" s="79"/>
      <c r="T52" s="76"/>
      <c r="U52" s="68"/>
      <c r="V52" s="69"/>
      <c r="W52" s="80"/>
      <c r="X52" s="70"/>
      <c r="Y52" s="68"/>
      <c r="Z52" s="69"/>
      <c r="AA52" s="80"/>
      <c r="AB52" s="82"/>
      <c r="AC52" s="50"/>
      <c r="AD52" s="50"/>
      <c r="AE52" s="50"/>
      <c r="AF52" s="50"/>
      <c r="AG52" s="50"/>
      <c r="AH52" s="50"/>
      <c r="AI52" s="50"/>
      <c r="AJ52" s="50"/>
    </row>
    <row r="53" spans="2:36" x14ac:dyDescent="0.15">
      <c r="B53" s="216"/>
      <c r="C53" s="227"/>
      <c r="D53" s="128"/>
      <c r="E53" s="56"/>
      <c r="F53" s="58"/>
      <c r="G53" s="58"/>
      <c r="H53" s="34"/>
      <c r="I53" s="60"/>
      <c r="J53" s="58"/>
      <c r="K53" s="58"/>
      <c r="L53" s="34"/>
      <c r="M53" s="60"/>
      <c r="N53" s="58"/>
      <c r="O53" s="58"/>
      <c r="P53" s="34"/>
      <c r="Q53" s="78"/>
      <c r="R53" s="77"/>
      <c r="S53" s="79"/>
      <c r="T53" s="76"/>
      <c r="U53" s="68"/>
      <c r="V53" s="69"/>
      <c r="W53" s="80"/>
      <c r="X53" s="70"/>
      <c r="Y53" s="68"/>
      <c r="Z53" s="69"/>
      <c r="AA53" s="80"/>
      <c r="AB53" s="82"/>
      <c r="AC53" s="50"/>
      <c r="AD53" s="50"/>
      <c r="AE53" s="50"/>
      <c r="AF53" s="50"/>
      <c r="AG53" s="50"/>
      <c r="AH53" s="50"/>
      <c r="AI53" s="50"/>
      <c r="AJ53" s="50"/>
    </row>
    <row r="54" spans="2:36" x14ac:dyDescent="0.15">
      <c r="B54" s="216"/>
      <c r="C54" s="227"/>
      <c r="D54" s="128"/>
      <c r="E54" s="56"/>
      <c r="F54" s="58"/>
      <c r="G54" s="58"/>
      <c r="H54" s="34"/>
      <c r="I54" s="60"/>
      <c r="J54" s="58"/>
      <c r="K54" s="58"/>
      <c r="L54" s="34"/>
      <c r="M54" s="60"/>
      <c r="N54" s="58"/>
      <c r="O54" s="58"/>
      <c r="P54" s="34"/>
      <c r="Q54" s="78"/>
      <c r="R54" s="77"/>
      <c r="S54" s="79"/>
      <c r="T54" s="76"/>
      <c r="U54" s="68"/>
      <c r="V54" s="69"/>
      <c r="W54" s="80"/>
      <c r="X54" s="70"/>
      <c r="Y54" s="68"/>
      <c r="Z54" s="69"/>
      <c r="AA54" s="80"/>
      <c r="AB54" s="82"/>
      <c r="AC54" s="50"/>
      <c r="AD54" s="50"/>
      <c r="AE54" s="50"/>
      <c r="AF54" s="50"/>
      <c r="AG54" s="50"/>
      <c r="AH54" s="50"/>
      <c r="AI54" s="50"/>
      <c r="AJ54" s="50"/>
    </row>
    <row r="55" spans="2:36" x14ac:dyDescent="0.15">
      <c r="B55" s="216"/>
      <c r="C55" s="227"/>
      <c r="D55" s="128"/>
      <c r="E55" s="56"/>
      <c r="F55" s="58"/>
      <c r="G55" s="58"/>
      <c r="H55" s="34"/>
      <c r="I55" s="60"/>
      <c r="J55" s="58"/>
      <c r="K55" s="58"/>
      <c r="L55" s="34"/>
      <c r="M55" s="60"/>
      <c r="N55" s="58"/>
      <c r="O55" s="58"/>
      <c r="P55" s="34"/>
      <c r="Q55" s="78"/>
      <c r="R55" s="77"/>
      <c r="S55" s="79"/>
      <c r="T55" s="76"/>
      <c r="U55" s="68"/>
      <c r="V55" s="69"/>
      <c r="W55" s="80"/>
      <c r="X55" s="70"/>
      <c r="Y55" s="68"/>
      <c r="Z55" s="69"/>
      <c r="AA55" s="80"/>
      <c r="AB55" s="82"/>
      <c r="AC55" s="50"/>
      <c r="AD55" s="50"/>
      <c r="AE55" s="50"/>
      <c r="AF55" s="50"/>
      <c r="AG55" s="50"/>
      <c r="AH55" s="50"/>
      <c r="AI55" s="50"/>
      <c r="AJ55" s="50"/>
    </row>
    <row r="56" spans="2:36" x14ac:dyDescent="0.15">
      <c r="B56" s="216"/>
      <c r="C56" s="227"/>
      <c r="D56" s="128"/>
      <c r="E56" s="56"/>
      <c r="F56" s="58"/>
      <c r="G56" s="58"/>
      <c r="H56" s="34"/>
      <c r="I56" s="60"/>
      <c r="J56" s="58"/>
      <c r="K56" s="58"/>
      <c r="L56" s="34"/>
      <c r="M56" s="60"/>
      <c r="N56" s="58"/>
      <c r="O56" s="58"/>
      <c r="P56" s="34"/>
      <c r="Q56" s="78"/>
      <c r="R56" s="77"/>
      <c r="S56" s="79"/>
      <c r="T56" s="76"/>
      <c r="U56" s="68"/>
      <c r="V56" s="69"/>
      <c r="W56" s="80"/>
      <c r="X56" s="70"/>
      <c r="Y56" s="68"/>
      <c r="Z56" s="69"/>
      <c r="AA56" s="80"/>
      <c r="AB56" s="82"/>
      <c r="AC56" s="50"/>
      <c r="AD56" s="50"/>
      <c r="AE56" s="50"/>
      <c r="AF56" s="50"/>
      <c r="AG56" s="50"/>
      <c r="AH56" s="50"/>
      <c r="AI56" s="50"/>
      <c r="AJ56" s="50"/>
    </row>
    <row r="57" spans="2:36" x14ac:dyDescent="0.15">
      <c r="B57" s="216"/>
      <c r="C57" s="227"/>
      <c r="D57" s="128"/>
      <c r="E57" s="56"/>
      <c r="F57" s="58"/>
      <c r="G57" s="58"/>
      <c r="H57" s="34"/>
      <c r="I57" s="60"/>
      <c r="J57" s="58"/>
      <c r="K57" s="58"/>
      <c r="L57" s="34"/>
      <c r="M57" s="60"/>
      <c r="N57" s="58"/>
      <c r="O57" s="58"/>
      <c r="P57" s="34"/>
      <c r="Q57" s="78"/>
      <c r="R57" s="77"/>
      <c r="S57" s="79"/>
      <c r="T57" s="76"/>
      <c r="U57" s="68"/>
      <c r="V57" s="69"/>
      <c r="W57" s="80"/>
      <c r="X57" s="70"/>
      <c r="Y57" s="68"/>
      <c r="Z57" s="69"/>
      <c r="AA57" s="80"/>
      <c r="AB57" s="82"/>
      <c r="AC57" s="50"/>
      <c r="AD57" s="50"/>
      <c r="AE57" s="50"/>
      <c r="AF57" s="50"/>
      <c r="AG57" s="50"/>
      <c r="AH57" s="50"/>
      <c r="AI57" s="50"/>
      <c r="AJ57" s="50"/>
    </row>
    <row r="58" spans="2:36" x14ac:dyDescent="0.15">
      <c r="B58" s="216"/>
      <c r="C58" s="227"/>
      <c r="D58" s="128"/>
      <c r="E58" s="56"/>
      <c r="F58" s="58"/>
      <c r="G58" s="58"/>
      <c r="H58" s="34"/>
      <c r="I58" s="60"/>
      <c r="J58" s="58"/>
      <c r="K58" s="58"/>
      <c r="L58" s="34"/>
      <c r="M58" s="60"/>
      <c r="N58" s="58"/>
      <c r="O58" s="58"/>
      <c r="P58" s="34"/>
      <c r="Q58" s="78"/>
      <c r="R58" s="77"/>
      <c r="S58" s="79"/>
      <c r="T58" s="76"/>
      <c r="U58" s="68"/>
      <c r="V58" s="69"/>
      <c r="W58" s="80"/>
      <c r="X58" s="70"/>
      <c r="Y58" s="68"/>
      <c r="Z58" s="69"/>
      <c r="AA58" s="80"/>
      <c r="AB58" s="82"/>
      <c r="AC58" s="50"/>
      <c r="AD58" s="50"/>
      <c r="AE58" s="50"/>
      <c r="AF58" s="50"/>
      <c r="AG58" s="50"/>
      <c r="AH58" s="50"/>
      <c r="AI58" s="50"/>
      <c r="AJ58" s="50"/>
    </row>
    <row r="59" spans="2:36" x14ac:dyDescent="0.15">
      <c r="B59" s="216"/>
      <c r="C59" s="227"/>
      <c r="D59" s="128"/>
      <c r="E59" s="56"/>
      <c r="F59" s="58"/>
      <c r="G59" s="58"/>
      <c r="H59" s="34"/>
      <c r="I59" s="60"/>
      <c r="J59" s="58"/>
      <c r="K59" s="58"/>
      <c r="L59" s="34"/>
      <c r="M59" s="60"/>
      <c r="N59" s="58"/>
      <c r="O59" s="58"/>
      <c r="P59" s="34"/>
      <c r="Q59" s="78"/>
      <c r="R59" s="77"/>
      <c r="S59" s="79"/>
      <c r="T59" s="76"/>
      <c r="U59" s="68"/>
      <c r="V59" s="69"/>
      <c r="W59" s="80"/>
      <c r="X59" s="70"/>
      <c r="Y59" s="68"/>
      <c r="Z59" s="69"/>
      <c r="AA59" s="80"/>
      <c r="AB59" s="82"/>
      <c r="AC59" s="50"/>
      <c r="AD59" s="50"/>
      <c r="AE59" s="50"/>
      <c r="AF59" s="50"/>
      <c r="AG59" s="50"/>
      <c r="AH59" s="50"/>
      <c r="AI59" s="50"/>
      <c r="AJ59" s="50"/>
    </row>
    <row r="60" spans="2:36" x14ac:dyDescent="0.15">
      <c r="B60" s="216"/>
      <c r="C60" s="227"/>
      <c r="D60" s="128"/>
      <c r="E60" s="56"/>
      <c r="F60" s="58"/>
      <c r="G60" s="58"/>
      <c r="H60" s="34"/>
      <c r="I60" s="60"/>
      <c r="J60" s="58"/>
      <c r="K60" s="58"/>
      <c r="L60" s="34"/>
      <c r="M60" s="60"/>
      <c r="N60" s="58"/>
      <c r="O60" s="58"/>
      <c r="P60" s="34"/>
      <c r="Q60" s="78"/>
      <c r="R60" s="77"/>
      <c r="S60" s="79"/>
      <c r="T60" s="76"/>
      <c r="U60" s="68"/>
      <c r="V60" s="69"/>
      <c r="W60" s="80"/>
      <c r="X60" s="70"/>
      <c r="Y60" s="68"/>
      <c r="Z60" s="69"/>
      <c r="AA60" s="80"/>
      <c r="AB60" s="82"/>
      <c r="AC60" s="50"/>
      <c r="AD60" s="50"/>
      <c r="AE60" s="50"/>
      <c r="AF60" s="50"/>
      <c r="AG60" s="50"/>
      <c r="AH60" s="50"/>
      <c r="AI60" s="50"/>
      <c r="AJ60" s="50"/>
    </row>
    <row r="61" spans="2:36" x14ac:dyDescent="0.15">
      <c r="B61" s="216"/>
      <c r="C61" s="227"/>
      <c r="D61" s="128"/>
      <c r="E61" s="56"/>
      <c r="F61" s="58"/>
      <c r="G61" s="58"/>
      <c r="H61" s="34"/>
      <c r="I61" s="60"/>
      <c r="J61" s="58"/>
      <c r="K61" s="58"/>
      <c r="L61" s="34"/>
      <c r="M61" s="60"/>
      <c r="N61" s="58"/>
      <c r="O61" s="58"/>
      <c r="P61" s="34"/>
      <c r="Q61" s="78"/>
      <c r="R61" s="77"/>
      <c r="S61" s="79"/>
      <c r="T61" s="76"/>
      <c r="U61" s="68"/>
      <c r="V61" s="69"/>
      <c r="W61" s="80"/>
      <c r="X61" s="70"/>
      <c r="Y61" s="68"/>
      <c r="Z61" s="69"/>
      <c r="AA61" s="80"/>
      <c r="AB61" s="82"/>
      <c r="AC61" s="50"/>
      <c r="AD61" s="50"/>
      <c r="AE61" s="50"/>
      <c r="AF61" s="50"/>
      <c r="AG61" s="50"/>
      <c r="AH61" s="50"/>
      <c r="AI61" s="50"/>
      <c r="AJ61" s="50"/>
    </row>
    <row r="62" spans="2:36" x14ac:dyDescent="0.15">
      <c r="B62" s="216"/>
      <c r="C62" s="227"/>
      <c r="D62" s="128"/>
      <c r="E62" s="56"/>
      <c r="F62" s="58"/>
      <c r="G62" s="58"/>
      <c r="H62" s="34"/>
      <c r="I62" s="60"/>
      <c r="J62" s="58"/>
      <c r="K62" s="58"/>
      <c r="L62" s="34"/>
      <c r="M62" s="60"/>
      <c r="N62" s="58"/>
      <c r="O62" s="58"/>
      <c r="P62" s="34"/>
      <c r="Q62" s="78"/>
      <c r="R62" s="77"/>
      <c r="S62" s="79"/>
      <c r="T62" s="76"/>
      <c r="U62" s="68"/>
      <c r="V62" s="69"/>
      <c r="W62" s="80"/>
      <c r="X62" s="70"/>
      <c r="Y62" s="68"/>
      <c r="Z62" s="69"/>
      <c r="AA62" s="80"/>
      <c r="AB62" s="82"/>
      <c r="AC62" s="50"/>
      <c r="AD62" s="50"/>
      <c r="AE62" s="50"/>
      <c r="AF62" s="50"/>
      <c r="AG62" s="50"/>
      <c r="AH62" s="50"/>
      <c r="AI62" s="50"/>
      <c r="AJ62" s="50"/>
    </row>
    <row r="63" spans="2:36" x14ac:dyDescent="0.15">
      <c r="B63" s="216"/>
      <c r="C63" s="227"/>
      <c r="D63" s="128"/>
      <c r="E63" s="56"/>
      <c r="F63" s="58"/>
      <c r="G63" s="58"/>
      <c r="H63" s="34"/>
      <c r="I63" s="60"/>
      <c r="J63" s="58"/>
      <c r="K63" s="58"/>
      <c r="L63" s="34"/>
      <c r="M63" s="60"/>
      <c r="N63" s="58"/>
      <c r="O63" s="58"/>
      <c r="P63" s="34"/>
      <c r="Q63" s="78"/>
      <c r="R63" s="77"/>
      <c r="S63" s="79"/>
      <c r="T63" s="76"/>
      <c r="U63" s="68"/>
      <c r="V63" s="69"/>
      <c r="W63" s="80"/>
      <c r="X63" s="70"/>
      <c r="Y63" s="68"/>
      <c r="Z63" s="69"/>
      <c r="AA63" s="80"/>
      <c r="AB63" s="82"/>
      <c r="AC63" s="50"/>
      <c r="AD63" s="50"/>
      <c r="AE63" s="50"/>
      <c r="AF63" s="50"/>
      <c r="AG63" s="50"/>
      <c r="AH63" s="50"/>
      <c r="AI63" s="50"/>
      <c r="AJ63" s="50"/>
    </row>
    <row r="64" spans="2:36" x14ac:dyDescent="0.15">
      <c r="B64" s="216"/>
      <c r="C64" s="227"/>
      <c r="D64" s="128"/>
      <c r="E64" s="56"/>
      <c r="F64" s="58"/>
      <c r="G64" s="58"/>
      <c r="H64" s="34"/>
      <c r="I64" s="60"/>
      <c r="J64" s="58"/>
      <c r="K64" s="58"/>
      <c r="L64" s="34"/>
      <c r="M64" s="60"/>
      <c r="N64" s="58"/>
      <c r="O64" s="58"/>
      <c r="P64" s="34"/>
      <c r="Q64" s="78"/>
      <c r="R64" s="77"/>
      <c r="S64" s="79"/>
      <c r="T64" s="76"/>
      <c r="U64" s="68"/>
      <c r="V64" s="69"/>
      <c r="W64" s="80"/>
      <c r="X64" s="70"/>
      <c r="Y64" s="68"/>
      <c r="Z64" s="69"/>
      <c r="AA64" s="80"/>
      <c r="AB64" s="82"/>
      <c r="AC64" s="50"/>
      <c r="AD64" s="50"/>
      <c r="AE64" s="50"/>
      <c r="AF64" s="50"/>
      <c r="AG64" s="50"/>
      <c r="AH64" s="50"/>
      <c r="AI64" s="50"/>
      <c r="AJ64" s="50"/>
    </row>
    <row r="65" spans="2:36" x14ac:dyDescent="0.15">
      <c r="B65" s="216"/>
      <c r="C65" s="227"/>
      <c r="D65" s="128"/>
      <c r="E65" s="56"/>
      <c r="F65" s="58"/>
      <c r="G65" s="58"/>
      <c r="H65" s="34"/>
      <c r="I65" s="60"/>
      <c r="J65" s="58"/>
      <c r="K65" s="58"/>
      <c r="L65" s="34"/>
      <c r="M65" s="60"/>
      <c r="N65" s="58"/>
      <c r="O65" s="58"/>
      <c r="P65" s="34"/>
      <c r="Q65" s="78"/>
      <c r="R65" s="77"/>
      <c r="S65" s="79"/>
      <c r="T65" s="76"/>
      <c r="U65" s="68"/>
      <c r="V65" s="69"/>
      <c r="W65" s="80"/>
      <c r="X65" s="70"/>
      <c r="Y65" s="68"/>
      <c r="Z65" s="69"/>
      <c r="AA65" s="80"/>
      <c r="AB65" s="82"/>
      <c r="AC65" s="50"/>
      <c r="AD65" s="50"/>
      <c r="AE65" s="50"/>
      <c r="AF65" s="50"/>
      <c r="AG65" s="50"/>
      <c r="AH65" s="50"/>
      <c r="AI65" s="50"/>
      <c r="AJ65" s="50"/>
    </row>
    <row r="66" spans="2:36" x14ac:dyDescent="0.15">
      <c r="B66" s="216"/>
      <c r="C66" s="227"/>
      <c r="D66" s="128"/>
      <c r="E66" s="56"/>
      <c r="F66" s="58"/>
      <c r="G66" s="58"/>
      <c r="H66" s="34"/>
      <c r="I66" s="60"/>
      <c r="J66" s="58"/>
      <c r="K66" s="58"/>
      <c r="L66" s="34"/>
      <c r="M66" s="60"/>
      <c r="N66" s="58"/>
      <c r="O66" s="58"/>
      <c r="P66" s="34"/>
      <c r="Q66" s="78"/>
      <c r="R66" s="77"/>
      <c r="S66" s="79"/>
      <c r="T66" s="76"/>
      <c r="U66" s="68"/>
      <c r="V66" s="69"/>
      <c r="W66" s="80"/>
      <c r="X66" s="70"/>
      <c r="Y66" s="68"/>
      <c r="Z66" s="69"/>
      <c r="AA66" s="80"/>
      <c r="AB66" s="82"/>
      <c r="AC66" s="50"/>
      <c r="AD66" s="50"/>
      <c r="AE66" s="50"/>
      <c r="AF66" s="50"/>
      <c r="AG66" s="50"/>
      <c r="AH66" s="50"/>
      <c r="AI66" s="50"/>
      <c r="AJ66" s="50"/>
    </row>
    <row r="67" spans="2:36" x14ac:dyDescent="0.15">
      <c r="B67" s="216"/>
      <c r="C67" s="227"/>
      <c r="D67" s="128"/>
      <c r="E67" s="56"/>
      <c r="F67" s="58"/>
      <c r="G67" s="58"/>
      <c r="H67" s="34"/>
      <c r="I67" s="60"/>
      <c r="J67" s="58"/>
      <c r="K67" s="58"/>
      <c r="L67" s="34"/>
      <c r="M67" s="60"/>
      <c r="N67" s="58"/>
      <c r="O67" s="58"/>
      <c r="P67" s="34"/>
      <c r="Q67" s="78"/>
      <c r="R67" s="77"/>
      <c r="S67" s="79"/>
      <c r="T67" s="76"/>
      <c r="U67" s="68"/>
      <c r="V67" s="69"/>
      <c r="W67" s="80"/>
      <c r="X67" s="70"/>
      <c r="Y67" s="68"/>
      <c r="Z67" s="69"/>
      <c r="AA67" s="80"/>
      <c r="AB67" s="82"/>
      <c r="AC67" s="50"/>
      <c r="AD67" s="50"/>
      <c r="AE67" s="50"/>
      <c r="AF67" s="50"/>
      <c r="AG67" s="50"/>
      <c r="AH67" s="50"/>
      <c r="AI67" s="50"/>
      <c r="AJ67" s="50"/>
    </row>
    <row r="68" spans="2:36" x14ac:dyDescent="0.15">
      <c r="B68" s="216"/>
      <c r="C68" s="227"/>
      <c r="D68" s="128"/>
      <c r="E68" s="56"/>
      <c r="F68" s="58"/>
      <c r="G68" s="58"/>
      <c r="H68" s="34"/>
      <c r="I68" s="60"/>
      <c r="J68" s="58"/>
      <c r="K68" s="58"/>
      <c r="L68" s="34"/>
      <c r="M68" s="60"/>
      <c r="N68" s="58"/>
      <c r="O68" s="58"/>
      <c r="P68" s="34"/>
      <c r="Q68" s="78"/>
      <c r="R68" s="77"/>
      <c r="S68" s="79"/>
      <c r="T68" s="76"/>
      <c r="U68" s="68"/>
      <c r="V68" s="69"/>
      <c r="W68" s="80"/>
      <c r="X68" s="70"/>
      <c r="Y68" s="68"/>
      <c r="Z68" s="69"/>
      <c r="AA68" s="80"/>
      <c r="AB68" s="82"/>
      <c r="AC68" s="50"/>
      <c r="AD68" s="50"/>
      <c r="AE68" s="50"/>
      <c r="AF68" s="50"/>
      <c r="AG68" s="50"/>
      <c r="AH68" s="50"/>
      <c r="AI68" s="50"/>
      <c r="AJ68" s="50"/>
    </row>
    <row r="69" spans="2:36" x14ac:dyDescent="0.15">
      <c r="B69" s="216"/>
      <c r="C69" s="227"/>
      <c r="D69" s="128"/>
      <c r="E69" s="56"/>
      <c r="F69" s="58"/>
      <c r="G69" s="58"/>
      <c r="H69" s="34"/>
      <c r="I69" s="60"/>
      <c r="J69" s="58"/>
      <c r="K69" s="58"/>
      <c r="L69" s="34"/>
      <c r="M69" s="60"/>
      <c r="N69" s="58"/>
      <c r="O69" s="58"/>
      <c r="P69" s="34"/>
      <c r="Q69" s="78"/>
      <c r="R69" s="77"/>
      <c r="S69" s="79"/>
      <c r="T69" s="76"/>
      <c r="U69" s="68"/>
      <c r="V69" s="69"/>
      <c r="W69" s="80"/>
      <c r="X69" s="70"/>
      <c r="Y69" s="68"/>
      <c r="Z69" s="69"/>
      <c r="AA69" s="80"/>
      <c r="AB69" s="82"/>
      <c r="AC69" s="50"/>
      <c r="AD69" s="50"/>
      <c r="AE69" s="50"/>
      <c r="AF69" s="50"/>
      <c r="AG69" s="50"/>
      <c r="AH69" s="50"/>
      <c r="AI69" s="50"/>
      <c r="AJ69" s="50"/>
    </row>
    <row r="70" spans="2:36" x14ac:dyDescent="0.15">
      <c r="B70" s="216"/>
      <c r="C70" s="227"/>
      <c r="D70" s="128"/>
      <c r="E70" s="56"/>
      <c r="F70" s="58"/>
      <c r="G70" s="58"/>
      <c r="H70" s="34"/>
      <c r="I70" s="60"/>
      <c r="J70" s="58"/>
      <c r="K70" s="58"/>
      <c r="L70" s="34"/>
      <c r="M70" s="60"/>
      <c r="N70" s="58"/>
      <c r="O70" s="58"/>
      <c r="P70" s="34"/>
      <c r="Q70" s="78"/>
      <c r="R70" s="77"/>
      <c r="S70" s="79"/>
      <c r="T70" s="76"/>
      <c r="U70" s="68"/>
      <c r="V70" s="69"/>
      <c r="W70" s="80"/>
      <c r="X70" s="70"/>
      <c r="Y70" s="68"/>
      <c r="Z70" s="69"/>
      <c r="AA70" s="80"/>
      <c r="AB70" s="82"/>
      <c r="AC70" s="50"/>
      <c r="AD70" s="50"/>
      <c r="AE70" s="50"/>
      <c r="AF70" s="50"/>
      <c r="AG70" s="50"/>
      <c r="AH70" s="50"/>
      <c r="AI70" s="50"/>
      <c r="AJ70" s="50"/>
    </row>
    <row r="71" spans="2:36" x14ac:dyDescent="0.15">
      <c r="B71" s="216"/>
      <c r="C71" s="227"/>
      <c r="D71" s="128"/>
      <c r="E71" s="56"/>
      <c r="F71" s="58"/>
      <c r="G71" s="58"/>
      <c r="H71" s="34"/>
      <c r="I71" s="60"/>
      <c r="J71" s="58"/>
      <c r="K71" s="58"/>
      <c r="L71" s="34"/>
      <c r="M71" s="60"/>
      <c r="N71" s="58"/>
      <c r="O71" s="58"/>
      <c r="P71" s="34"/>
      <c r="Q71" s="78"/>
      <c r="R71" s="77"/>
      <c r="S71" s="79"/>
      <c r="T71" s="76"/>
      <c r="U71" s="68"/>
      <c r="V71" s="69"/>
      <c r="W71" s="80"/>
      <c r="X71" s="70"/>
      <c r="Y71" s="68"/>
      <c r="Z71" s="69"/>
      <c r="AA71" s="80"/>
      <c r="AB71" s="82"/>
      <c r="AC71" s="50"/>
      <c r="AD71" s="50"/>
      <c r="AE71" s="50"/>
      <c r="AF71" s="50"/>
      <c r="AG71" s="50"/>
      <c r="AH71" s="50"/>
      <c r="AI71" s="50"/>
      <c r="AJ71" s="50"/>
    </row>
    <row r="72" spans="2:36" x14ac:dyDescent="0.15">
      <c r="B72" s="216"/>
      <c r="C72" s="227"/>
      <c r="D72" s="128"/>
      <c r="E72" s="56"/>
      <c r="F72" s="58"/>
      <c r="G72" s="58"/>
      <c r="H72" s="34"/>
      <c r="I72" s="60"/>
      <c r="J72" s="58"/>
      <c r="K72" s="58"/>
      <c r="L72" s="34"/>
      <c r="M72" s="60"/>
      <c r="N72" s="58"/>
      <c r="O72" s="58"/>
      <c r="P72" s="34"/>
      <c r="Q72" s="78"/>
      <c r="R72" s="77"/>
      <c r="S72" s="79"/>
      <c r="T72" s="76"/>
      <c r="U72" s="68"/>
      <c r="V72" s="69"/>
      <c r="W72" s="80"/>
      <c r="X72" s="70"/>
      <c r="Y72" s="68"/>
      <c r="Z72" s="69"/>
      <c r="AA72" s="80"/>
      <c r="AB72" s="82"/>
      <c r="AC72" s="50"/>
      <c r="AD72" s="50"/>
      <c r="AE72" s="50"/>
      <c r="AF72" s="50"/>
      <c r="AG72" s="50"/>
      <c r="AH72" s="50"/>
      <c r="AI72" s="50"/>
      <c r="AJ72" s="50"/>
    </row>
    <row r="73" spans="2:36" x14ac:dyDescent="0.15">
      <c r="B73" s="216"/>
      <c r="C73" s="227"/>
      <c r="D73" s="128"/>
      <c r="E73" s="56"/>
      <c r="F73" s="58"/>
      <c r="G73" s="58"/>
      <c r="H73" s="34"/>
      <c r="I73" s="60"/>
      <c r="J73" s="58"/>
      <c r="K73" s="58"/>
      <c r="L73" s="34"/>
      <c r="M73" s="60"/>
      <c r="N73" s="58"/>
      <c r="O73" s="58"/>
      <c r="P73" s="34"/>
      <c r="Q73" s="78"/>
      <c r="R73" s="77"/>
      <c r="S73" s="79"/>
      <c r="T73" s="76"/>
      <c r="U73" s="68"/>
      <c r="V73" s="69"/>
      <c r="W73" s="80"/>
      <c r="X73" s="70"/>
      <c r="Y73" s="68"/>
      <c r="Z73" s="69"/>
      <c r="AA73" s="80"/>
      <c r="AB73" s="82"/>
      <c r="AC73" s="50"/>
      <c r="AD73" s="50"/>
      <c r="AE73" s="50"/>
      <c r="AF73" s="50"/>
      <c r="AG73" s="50"/>
      <c r="AH73" s="50"/>
      <c r="AI73" s="50"/>
      <c r="AJ73" s="50"/>
    </row>
    <row r="74" spans="2:36" x14ac:dyDescent="0.15">
      <c r="B74" s="216"/>
      <c r="C74" s="227"/>
      <c r="D74" s="128"/>
      <c r="E74" s="56"/>
      <c r="F74" s="58"/>
      <c r="G74" s="58"/>
      <c r="H74" s="34"/>
      <c r="I74" s="60"/>
      <c r="J74" s="58"/>
      <c r="K74" s="58"/>
      <c r="L74" s="34"/>
      <c r="M74" s="60"/>
      <c r="N74" s="58"/>
      <c r="O74" s="58"/>
      <c r="P74" s="34"/>
      <c r="Q74" s="78"/>
      <c r="R74" s="77"/>
      <c r="S74" s="79"/>
      <c r="T74" s="76"/>
      <c r="U74" s="68"/>
      <c r="V74" s="69"/>
      <c r="W74" s="80"/>
      <c r="X74" s="70"/>
      <c r="Y74" s="68"/>
      <c r="Z74" s="69"/>
      <c r="AA74" s="80"/>
      <c r="AB74" s="82"/>
      <c r="AC74" s="50"/>
      <c r="AD74" s="50"/>
      <c r="AE74" s="50"/>
      <c r="AF74" s="50"/>
      <c r="AG74" s="50"/>
      <c r="AH74" s="50"/>
      <c r="AI74" s="50"/>
      <c r="AJ74" s="50"/>
    </row>
    <row r="75" spans="2:36" x14ac:dyDescent="0.15">
      <c r="B75" s="216"/>
      <c r="C75" s="227"/>
      <c r="D75" s="128"/>
      <c r="E75" s="56"/>
      <c r="F75" s="58"/>
      <c r="G75" s="58"/>
      <c r="H75" s="34"/>
      <c r="I75" s="60"/>
      <c r="J75" s="58"/>
      <c r="K75" s="58"/>
      <c r="L75" s="34"/>
      <c r="M75" s="60"/>
      <c r="N75" s="58"/>
      <c r="O75" s="58"/>
      <c r="P75" s="34"/>
      <c r="Q75" s="78"/>
      <c r="R75" s="77"/>
      <c r="S75" s="79"/>
      <c r="T75" s="76"/>
      <c r="U75" s="68"/>
      <c r="V75" s="69"/>
      <c r="W75" s="80"/>
      <c r="X75" s="70"/>
      <c r="Y75" s="68"/>
      <c r="Z75" s="69"/>
      <c r="AA75" s="80"/>
      <c r="AB75" s="82"/>
      <c r="AC75" s="50"/>
      <c r="AD75" s="50"/>
      <c r="AE75" s="50"/>
      <c r="AF75" s="50"/>
      <c r="AG75" s="50"/>
      <c r="AH75" s="50"/>
      <c r="AI75" s="50"/>
      <c r="AJ75" s="50"/>
    </row>
    <row r="76" spans="2:36" x14ac:dyDescent="0.15">
      <c r="B76" s="216"/>
      <c r="C76" s="227"/>
      <c r="D76" s="128"/>
      <c r="E76" s="56"/>
      <c r="F76" s="58"/>
      <c r="G76" s="58"/>
      <c r="H76" s="34"/>
      <c r="I76" s="60"/>
      <c r="J76" s="58"/>
      <c r="K76" s="58"/>
      <c r="L76" s="34"/>
      <c r="M76" s="60"/>
      <c r="N76" s="58"/>
      <c r="O76" s="58"/>
      <c r="P76" s="34"/>
      <c r="Q76" s="78"/>
      <c r="R76" s="77"/>
      <c r="S76" s="79"/>
      <c r="T76" s="76"/>
      <c r="U76" s="68"/>
      <c r="V76" s="69"/>
      <c r="W76" s="80"/>
      <c r="X76" s="70"/>
      <c r="Y76" s="68"/>
      <c r="Z76" s="69"/>
      <c r="AA76" s="80"/>
      <c r="AB76" s="82"/>
      <c r="AC76" s="50"/>
      <c r="AD76" s="50"/>
      <c r="AE76" s="50"/>
      <c r="AF76" s="50"/>
      <c r="AG76" s="50"/>
      <c r="AH76" s="50"/>
      <c r="AI76" s="50"/>
      <c r="AJ76" s="50"/>
    </row>
    <row r="77" spans="2:36" x14ac:dyDescent="0.15">
      <c r="B77" s="216"/>
      <c r="C77" s="227"/>
      <c r="D77" s="128"/>
      <c r="E77" s="56"/>
      <c r="F77" s="58"/>
      <c r="G77" s="58"/>
      <c r="H77" s="34"/>
      <c r="I77" s="60"/>
      <c r="J77" s="58"/>
      <c r="K77" s="58"/>
      <c r="L77" s="34"/>
      <c r="M77" s="60"/>
      <c r="N77" s="58"/>
      <c r="O77" s="58"/>
      <c r="P77" s="34"/>
      <c r="Q77" s="78"/>
      <c r="R77" s="77"/>
      <c r="S77" s="79"/>
      <c r="T77" s="76"/>
      <c r="U77" s="68"/>
      <c r="V77" s="69"/>
      <c r="W77" s="80"/>
      <c r="X77" s="70"/>
      <c r="Y77" s="68"/>
      <c r="Z77" s="69"/>
      <c r="AA77" s="80"/>
      <c r="AB77" s="82"/>
      <c r="AC77" s="50"/>
      <c r="AD77" s="50"/>
      <c r="AE77" s="50"/>
      <c r="AF77" s="50"/>
      <c r="AG77" s="50"/>
      <c r="AH77" s="50"/>
      <c r="AI77" s="50"/>
      <c r="AJ77" s="50"/>
    </row>
    <row r="78" spans="2:36" x14ac:dyDescent="0.15">
      <c r="B78" s="216"/>
      <c r="C78" s="227"/>
      <c r="D78" s="128"/>
      <c r="E78" s="56"/>
      <c r="F78" s="58"/>
      <c r="G78" s="58"/>
      <c r="H78" s="34"/>
      <c r="I78" s="60"/>
      <c r="J78" s="58"/>
      <c r="K78" s="58"/>
      <c r="L78" s="34"/>
      <c r="M78" s="60"/>
      <c r="N78" s="58"/>
      <c r="O78" s="58"/>
      <c r="P78" s="34"/>
      <c r="Q78" s="78"/>
      <c r="R78" s="77"/>
      <c r="S78" s="79"/>
      <c r="T78" s="76"/>
      <c r="U78" s="68"/>
      <c r="V78" s="69"/>
      <c r="W78" s="80"/>
      <c r="X78" s="70"/>
      <c r="Y78" s="68"/>
      <c r="Z78" s="69"/>
      <c r="AA78" s="80"/>
      <c r="AB78" s="82"/>
      <c r="AC78" s="50"/>
      <c r="AD78" s="50"/>
      <c r="AE78" s="50"/>
      <c r="AF78" s="50"/>
      <c r="AG78" s="50"/>
      <c r="AH78" s="50"/>
      <c r="AI78" s="50"/>
      <c r="AJ78" s="50"/>
    </row>
    <row r="79" spans="2:36" x14ac:dyDescent="0.15">
      <c r="B79" s="216"/>
      <c r="C79" s="227"/>
      <c r="D79" s="128"/>
      <c r="E79" s="56"/>
      <c r="F79" s="58"/>
      <c r="G79" s="58"/>
      <c r="H79" s="34"/>
      <c r="I79" s="60"/>
      <c r="J79" s="58"/>
      <c r="K79" s="58"/>
      <c r="L79" s="34"/>
      <c r="M79" s="60"/>
      <c r="N79" s="58"/>
      <c r="O79" s="58"/>
      <c r="P79" s="34"/>
      <c r="Q79" s="78"/>
      <c r="R79" s="77"/>
      <c r="S79" s="79"/>
      <c r="T79" s="76"/>
      <c r="U79" s="68"/>
      <c r="V79" s="69"/>
      <c r="W79" s="80"/>
      <c r="X79" s="70"/>
      <c r="Y79" s="68"/>
      <c r="Z79" s="69"/>
      <c r="AA79" s="80"/>
      <c r="AB79" s="82"/>
      <c r="AC79" s="50"/>
      <c r="AD79" s="50"/>
      <c r="AE79" s="50"/>
      <c r="AF79" s="50"/>
      <c r="AG79" s="50"/>
      <c r="AH79" s="50"/>
      <c r="AI79" s="50"/>
      <c r="AJ79" s="50"/>
    </row>
    <row r="80" spans="2:36" ht="12.75" thickBot="1" x14ac:dyDescent="0.2">
      <c r="B80" s="216"/>
      <c r="C80" s="227"/>
      <c r="D80" s="128"/>
      <c r="E80" s="56"/>
      <c r="F80" s="58"/>
      <c r="G80" s="58"/>
      <c r="H80" s="34"/>
      <c r="I80" s="60"/>
      <c r="J80" s="58"/>
      <c r="K80" s="58"/>
      <c r="L80" s="34"/>
      <c r="M80" s="60"/>
      <c r="N80" s="58"/>
      <c r="O80" s="58"/>
      <c r="P80" s="34"/>
      <c r="Q80" s="78"/>
      <c r="R80" s="77"/>
      <c r="S80" s="79"/>
      <c r="T80" s="76"/>
      <c r="U80" s="68"/>
      <c r="V80" s="69"/>
      <c r="W80" s="80"/>
      <c r="X80" s="70"/>
      <c r="Y80" s="68"/>
      <c r="Z80" s="69"/>
      <c r="AA80" s="80"/>
      <c r="AB80" s="82"/>
      <c r="AC80" s="50"/>
      <c r="AD80" s="50"/>
      <c r="AE80" s="50"/>
      <c r="AF80" s="50"/>
      <c r="AG80" s="50"/>
      <c r="AH80" s="50"/>
      <c r="AI80" s="50"/>
      <c r="AJ80" s="50"/>
    </row>
    <row r="81" spans="2:35" ht="15" customHeight="1" thickTop="1" x14ac:dyDescent="0.15">
      <c r="B81" s="1036" t="s">
        <v>385</v>
      </c>
      <c r="C81" s="1037"/>
      <c r="D81" s="1038"/>
      <c r="E81" s="1042">
        <f t="shared" ref="E81:AB81" si="0">SUM(E10:E80)</f>
        <v>0</v>
      </c>
      <c r="F81" s="1044">
        <f t="shared" si="0"/>
        <v>0</v>
      </c>
      <c r="G81" s="247">
        <f t="shared" si="0"/>
        <v>0</v>
      </c>
      <c r="H81" s="248">
        <f t="shared" si="0"/>
        <v>1</v>
      </c>
      <c r="I81" s="1046">
        <f t="shared" si="0"/>
        <v>0</v>
      </c>
      <c r="J81" s="1044">
        <f t="shared" si="0"/>
        <v>2</v>
      </c>
      <c r="K81" s="247">
        <f t="shared" si="0"/>
        <v>0</v>
      </c>
      <c r="L81" s="248">
        <f t="shared" si="0"/>
        <v>13</v>
      </c>
      <c r="M81" s="1046">
        <f t="shared" si="0"/>
        <v>0</v>
      </c>
      <c r="N81" s="1044">
        <f t="shared" si="0"/>
        <v>0</v>
      </c>
      <c r="O81" s="249">
        <f t="shared" si="0"/>
        <v>14</v>
      </c>
      <c r="P81" s="250">
        <f t="shared" si="0"/>
        <v>116</v>
      </c>
      <c r="Q81" s="251">
        <f t="shared" si="0"/>
        <v>0</v>
      </c>
      <c r="R81" s="252">
        <f t="shared" si="0"/>
        <v>0</v>
      </c>
      <c r="S81" s="253">
        <f t="shared" si="0"/>
        <v>0</v>
      </c>
      <c r="T81" s="254">
        <f t="shared" si="0"/>
        <v>2.2999999999999998</v>
      </c>
      <c r="U81" s="255">
        <f t="shared" si="0"/>
        <v>0</v>
      </c>
      <c r="V81" s="252">
        <f t="shared" si="0"/>
        <v>0.24000000000000005</v>
      </c>
      <c r="W81" s="253">
        <f t="shared" si="0"/>
        <v>0</v>
      </c>
      <c r="X81" s="254">
        <f t="shared" si="0"/>
        <v>5.4449999999999994</v>
      </c>
      <c r="Y81" s="255">
        <f t="shared" si="0"/>
        <v>0</v>
      </c>
      <c r="Z81" s="252">
        <f t="shared" si="0"/>
        <v>0</v>
      </c>
      <c r="AA81" s="253">
        <f t="shared" si="0"/>
        <v>79.165000000000006</v>
      </c>
      <c r="AB81" s="256">
        <f t="shared" si="0"/>
        <v>428.99000000000007</v>
      </c>
      <c r="AC81" s="52"/>
      <c r="AD81" s="52"/>
      <c r="AE81" s="52"/>
      <c r="AF81" s="52"/>
      <c r="AG81" s="52"/>
      <c r="AH81" s="52"/>
      <c r="AI81" s="52"/>
    </row>
    <row r="82" spans="2:35" ht="15" customHeight="1" thickBot="1" x14ac:dyDescent="0.2">
      <c r="B82" s="1039"/>
      <c r="C82" s="1040"/>
      <c r="D82" s="1041"/>
      <c r="E82" s="1043"/>
      <c r="F82" s="1045"/>
      <c r="G82" s="1051">
        <f>G81+H81</f>
        <v>1</v>
      </c>
      <c r="H82" s="1052"/>
      <c r="I82" s="1047"/>
      <c r="J82" s="1045"/>
      <c r="K82" s="1051">
        <f>K81+L81</f>
        <v>13</v>
      </c>
      <c r="L82" s="1052"/>
      <c r="M82" s="1047"/>
      <c r="N82" s="1045"/>
      <c r="O82" s="1053">
        <f>O81+P81</f>
        <v>130</v>
      </c>
      <c r="P82" s="1041"/>
      <c r="Q82" s="1048"/>
      <c r="R82" s="1049"/>
      <c r="S82" s="1049"/>
      <c r="T82" s="1049"/>
      <c r="U82" s="1049"/>
      <c r="V82" s="1049"/>
      <c r="W82" s="1049"/>
      <c r="X82" s="1049"/>
      <c r="Y82" s="1049"/>
      <c r="Z82" s="1049"/>
      <c r="AA82" s="1049"/>
      <c r="AB82" s="1050"/>
    </row>
    <row r="83" spans="2:35" x14ac:dyDescent="0.15">
      <c r="B83" s="100" t="s">
        <v>386</v>
      </c>
      <c r="C83" s="32"/>
      <c r="D83" s="32"/>
      <c r="E83" s="33"/>
      <c r="F83" s="33"/>
      <c r="G83" s="33"/>
      <c r="H83" s="33"/>
      <c r="I83" s="33"/>
      <c r="J83" s="33"/>
      <c r="K83" s="33"/>
      <c r="L83" s="33"/>
      <c r="M83" s="33"/>
      <c r="N83" s="33"/>
      <c r="O83" s="33"/>
      <c r="P83" s="33"/>
      <c r="Q83" s="33"/>
      <c r="R83" s="33"/>
      <c r="S83" s="33"/>
      <c r="T83" s="33"/>
      <c r="U83" s="33"/>
      <c r="V83" s="33"/>
      <c r="W83" s="33"/>
      <c r="X83" s="33"/>
      <c r="Y83" s="33"/>
      <c r="Z83" s="33"/>
      <c r="AA83" s="33"/>
      <c r="AB83" s="33"/>
    </row>
    <row r="84" spans="2:35" x14ac:dyDescent="0.15">
      <c r="B84" s="100" t="s">
        <v>387</v>
      </c>
      <c r="C84" s="32"/>
      <c r="D84" s="32"/>
      <c r="E84" s="33"/>
      <c r="F84" s="33"/>
      <c r="G84" s="33"/>
      <c r="H84" s="33"/>
      <c r="I84" s="33"/>
      <c r="J84" s="33"/>
      <c r="K84" s="33"/>
      <c r="L84" s="33"/>
      <c r="M84" s="33"/>
      <c r="N84" s="33"/>
      <c r="O84" s="33"/>
      <c r="P84" s="33"/>
      <c r="Q84" s="33"/>
      <c r="R84" s="33"/>
      <c r="S84" s="33"/>
      <c r="T84" s="33"/>
      <c r="U84" s="33"/>
      <c r="V84" s="33"/>
      <c r="W84" s="33"/>
      <c r="X84" s="33"/>
      <c r="Y84" s="33"/>
      <c r="Z84" s="33"/>
      <c r="AA84" s="33"/>
      <c r="AB84" s="33"/>
    </row>
    <row r="85" spans="2:35" x14ac:dyDescent="0.15">
      <c r="B85" s="100" t="s">
        <v>388</v>
      </c>
      <c r="C85" s="32"/>
      <c r="D85" s="32"/>
      <c r="E85" s="33"/>
      <c r="F85" s="33"/>
      <c r="G85" s="33"/>
      <c r="H85" s="33"/>
      <c r="I85" s="33"/>
      <c r="J85" s="33"/>
      <c r="K85" s="33"/>
      <c r="L85" s="33"/>
      <c r="M85" s="33"/>
      <c r="N85" s="33"/>
      <c r="O85" s="33"/>
      <c r="P85" s="33"/>
      <c r="Q85" s="33"/>
      <c r="R85" s="33"/>
      <c r="S85" s="33"/>
      <c r="T85" s="33"/>
      <c r="U85" s="33"/>
      <c r="V85" s="33"/>
      <c r="W85" s="33"/>
      <c r="X85" s="33"/>
      <c r="Y85" s="33"/>
      <c r="Z85" s="33"/>
      <c r="AA85" s="33"/>
      <c r="AB85" s="33"/>
    </row>
    <row r="86" spans="2:35" x14ac:dyDescent="0.15">
      <c r="B86" s="100" t="s">
        <v>389</v>
      </c>
      <c r="C86" s="32"/>
      <c r="D86" s="32"/>
      <c r="E86" s="33"/>
      <c r="F86" s="33"/>
      <c r="G86" s="33"/>
      <c r="H86" s="33"/>
      <c r="I86" s="33"/>
      <c r="J86" s="33"/>
      <c r="K86" s="33"/>
      <c r="L86" s="33"/>
      <c r="M86" s="33"/>
      <c r="N86" s="33"/>
      <c r="O86" s="33"/>
      <c r="P86" s="33"/>
      <c r="Q86" s="33"/>
      <c r="R86" s="33"/>
      <c r="S86" s="33"/>
      <c r="T86" s="33"/>
      <c r="U86" s="33"/>
      <c r="V86" s="33"/>
      <c r="W86" s="33"/>
      <c r="X86" s="33"/>
      <c r="Y86" s="33"/>
      <c r="Z86" s="33"/>
      <c r="AA86" s="33"/>
      <c r="AB86" s="33"/>
    </row>
    <row r="87" spans="2:35" x14ac:dyDescent="0.15">
      <c r="B87" s="100" t="s">
        <v>390</v>
      </c>
      <c r="C87" s="32"/>
      <c r="D87" s="32"/>
      <c r="E87" s="33"/>
      <c r="F87" s="33"/>
      <c r="G87" s="33"/>
      <c r="H87" s="33"/>
      <c r="I87" s="33"/>
      <c r="J87" s="33"/>
      <c r="K87" s="33"/>
      <c r="L87" s="33"/>
      <c r="M87" s="33"/>
      <c r="N87" s="33"/>
      <c r="O87" s="33"/>
      <c r="P87" s="33"/>
      <c r="Q87" s="33"/>
      <c r="R87" s="33"/>
      <c r="S87" s="33"/>
      <c r="T87" s="33"/>
      <c r="U87" s="33"/>
      <c r="V87" s="33"/>
      <c r="W87" s="33"/>
      <c r="X87" s="33"/>
      <c r="Y87" s="33"/>
      <c r="Z87" s="33"/>
      <c r="AA87" s="33"/>
      <c r="AB87" s="33"/>
    </row>
    <row r="97" spans="5:28" x14ac:dyDescent="0.15">
      <c r="E97" s="97">
        <v>0</v>
      </c>
      <c r="F97" s="97">
        <v>0</v>
      </c>
      <c r="G97" s="97">
        <v>0</v>
      </c>
      <c r="H97" s="97">
        <v>0</v>
      </c>
      <c r="I97" s="97">
        <v>0</v>
      </c>
      <c r="S97" s="97">
        <v>0</v>
      </c>
      <c r="T97" s="97">
        <v>0</v>
      </c>
      <c r="U97" s="97">
        <v>0</v>
      </c>
      <c r="V97" s="97">
        <v>0</v>
      </c>
      <c r="W97" s="97">
        <v>0</v>
      </c>
      <c r="X97" s="235"/>
      <c r="Y97" s="235"/>
      <c r="Z97" s="235"/>
      <c r="AA97" s="235"/>
      <c r="AB97" s="235"/>
    </row>
    <row r="98" spans="5:28" x14ac:dyDescent="0.15">
      <c r="G98" s="97">
        <v>0</v>
      </c>
    </row>
  </sheetData>
  <mergeCells count="41">
    <mergeCell ref="Q82:AB82"/>
    <mergeCell ref="M81:M82"/>
    <mergeCell ref="N81:N82"/>
    <mergeCell ref="G82:H82"/>
    <mergeCell ref="K82:L82"/>
    <mergeCell ref="O82:P82"/>
    <mergeCell ref="B81:D82"/>
    <mergeCell ref="E81:E82"/>
    <mergeCell ref="F81:F82"/>
    <mergeCell ref="I81:I82"/>
    <mergeCell ref="J81:J82"/>
    <mergeCell ref="B6:D6"/>
    <mergeCell ref="E6:P6"/>
    <mergeCell ref="Q6:AB6"/>
    <mergeCell ref="B7:B9"/>
    <mergeCell ref="C7:C9"/>
    <mergeCell ref="D7:D9"/>
    <mergeCell ref="E7:P7"/>
    <mergeCell ref="Q7:T7"/>
    <mergeCell ref="U7:AB7"/>
    <mergeCell ref="E8:H8"/>
    <mergeCell ref="I8:L8"/>
    <mergeCell ref="M8:P8"/>
    <mergeCell ref="Q8:T8"/>
    <mergeCell ref="U8:X8"/>
    <mergeCell ref="Y8:AB8"/>
    <mergeCell ref="B4:Y4"/>
    <mergeCell ref="B5:AB5"/>
    <mergeCell ref="V2:X2"/>
    <mergeCell ref="Y2:Y3"/>
    <mergeCell ref="Z2:AB3"/>
    <mergeCell ref="B3:E3"/>
    <mergeCell ref="F3:K3"/>
    <mergeCell ref="L3:N3"/>
    <mergeCell ref="O3:S3"/>
    <mergeCell ref="V3:X3"/>
    <mergeCell ref="B2:E2"/>
    <mergeCell ref="F2:K2"/>
    <mergeCell ref="L2:N2"/>
    <mergeCell ref="O2:S2"/>
    <mergeCell ref="T2:U3"/>
  </mergeCells>
  <phoneticPr fontId="11"/>
  <conditionalFormatting sqref="F2:S3">
    <cfRule type="cellIs" dxfId="0" priority="1" operator="equal">
      <formula>0</formula>
    </cfRule>
  </conditionalFormatting>
  <printOptions horizontalCentered="1"/>
  <pageMargins left="0.23622047244094491" right="0.23622047244094491" top="0.74803149606299213" bottom="0.74803149606299213" header="0.31496062992125984" footer="0.31496062992125984"/>
  <pageSetup paperSize="9" scale="90" fitToWidth="0" fitToHeight="0" orientation="landscape" r:id="rId1"/>
  <headerFooter alignWithMargins="0"/>
  <rowBreaks count="1" manualBreakCount="1">
    <brk id="48" min="1" max="27" man="1"/>
  </rowBreaks>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D10:D80</xm:sqref>
        </x14:dataValidation>
      </x14:dataValidations>
    </ext>
  </extLst>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codeName="Sheet19">
    <pageSetUpPr fitToPage="1"/>
  </sheetPr>
  <dimension ref="B1:Z17"/>
  <sheetViews>
    <sheetView showGridLines="0" showZeros="0" view="pageBreakPreview" topLeftCell="A3" zoomScale="72" zoomScaleNormal="55" zoomScaleSheetLayoutView="72" workbookViewId="0">
      <selection activeCell="B6" sqref="B6:Z15"/>
    </sheetView>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43"/>
    </row>
    <row r="2" spans="2:26" ht="24.95" customHeight="1" x14ac:dyDescent="0.15">
      <c r="B2" s="83" t="s">
        <v>391</v>
      </c>
      <c r="C2" s="215"/>
      <c r="D2" s="215"/>
      <c r="E2" s="215"/>
      <c r="F2" s="215"/>
      <c r="G2" s="215"/>
      <c r="H2" s="215"/>
      <c r="I2" s="215"/>
      <c r="J2" s="215"/>
      <c r="K2" s="215"/>
      <c r="L2" s="215"/>
      <c r="M2" s="215"/>
      <c r="N2" s="215"/>
      <c r="O2" s="61"/>
      <c r="P2" s="62"/>
      <c r="Q2" s="1054"/>
      <c r="R2" s="1055"/>
      <c r="S2" s="1055"/>
      <c r="T2" s="1055"/>
      <c r="U2" s="1056" t="s">
        <v>213</v>
      </c>
      <c r="V2" s="1057"/>
      <c r="W2" s="1058"/>
      <c r="X2" s="1059" t="str">
        <f>+'様式A-1'!$W$2</f>
        <v>34.14178,132.16544</v>
      </c>
      <c r="Y2" s="1060"/>
      <c r="Z2" s="1061"/>
    </row>
    <row r="3" spans="2:26" s="1" customFormat="1" ht="25.15" customHeight="1" x14ac:dyDescent="0.15">
      <c r="B3" s="483" t="s">
        <v>60</v>
      </c>
      <c r="C3" s="484"/>
      <c r="D3" s="485"/>
      <c r="E3" s="640" t="str">
        <f>+'様式A-1'!$D$3</f>
        <v>ハシラノズイドウ</v>
      </c>
      <c r="F3" s="641"/>
      <c r="G3" s="641"/>
      <c r="H3" s="642"/>
      <c r="I3" s="1062" t="s">
        <v>61</v>
      </c>
      <c r="J3" s="1063"/>
      <c r="K3" s="643"/>
      <c r="L3" s="1064" t="str">
        <f>+'様式A-1'!$J$3</f>
        <v>主要地方道岩国玖珂線</v>
      </c>
      <c r="M3" s="1065"/>
      <c r="N3" s="1066"/>
      <c r="O3" s="464" t="s">
        <v>271</v>
      </c>
      <c r="P3" s="465"/>
      <c r="Q3" s="466"/>
      <c r="R3" s="656" t="str">
        <f>+'様式B (1)'!$S$3</f>
        <v>復建調査設計株式会社</v>
      </c>
      <c r="S3" s="657"/>
      <c r="T3" s="658"/>
      <c r="U3" s="476" t="s">
        <v>225</v>
      </c>
      <c r="V3" s="477"/>
      <c r="W3" s="477"/>
      <c r="X3" s="1079">
        <f>+'様式B (1)'!$P$2</f>
        <v>45867</v>
      </c>
      <c r="Y3" s="1080"/>
      <c r="Z3" s="1081"/>
    </row>
    <row r="4" spans="2:26" s="1" customFormat="1" ht="25.15" customHeight="1" x14ac:dyDescent="0.15">
      <c r="B4" s="497" t="s">
        <v>167</v>
      </c>
      <c r="C4" s="498"/>
      <c r="D4" s="499"/>
      <c r="E4" s="652" t="str">
        <f>+'様式A-1'!$D$4</f>
        <v>柱野隧道</v>
      </c>
      <c r="F4" s="653"/>
      <c r="G4" s="653"/>
      <c r="H4" s="654"/>
      <c r="I4" s="635" t="s">
        <v>168</v>
      </c>
      <c r="J4" s="631"/>
      <c r="K4" s="655"/>
      <c r="L4" s="1059" t="str">
        <f>+'様式A-1'!$R$3</f>
        <v>山口県岩国土木建築事務所</v>
      </c>
      <c r="M4" s="1060"/>
      <c r="N4" s="1061"/>
      <c r="O4" s="467"/>
      <c r="P4" s="468"/>
      <c r="Q4" s="469"/>
      <c r="R4" s="659" t="str">
        <f>+'様式B (1)'!$S$4</f>
        <v>小笠原洋</v>
      </c>
      <c r="S4" s="660"/>
      <c r="T4" s="661"/>
      <c r="U4" s="479"/>
      <c r="V4" s="480"/>
      <c r="W4" s="480"/>
      <c r="X4" s="1082"/>
      <c r="Y4" s="1083"/>
      <c r="Z4" s="1084"/>
    </row>
    <row r="5" spans="2:26" ht="49.9" customHeight="1" x14ac:dyDescent="0.15">
      <c r="B5" s="1076" t="s">
        <v>392</v>
      </c>
      <c r="C5" s="1077"/>
      <c r="D5" s="1077"/>
      <c r="E5" s="1077"/>
      <c r="F5" s="1077"/>
      <c r="G5" s="1077"/>
      <c r="H5" s="1077"/>
      <c r="I5" s="1077"/>
      <c r="J5" s="1077"/>
      <c r="K5" s="1077"/>
      <c r="L5" s="1077"/>
      <c r="M5" s="1077"/>
      <c r="N5" s="1077"/>
      <c r="O5" s="1077"/>
      <c r="P5" s="1077"/>
      <c r="Q5" s="1077"/>
      <c r="R5" s="1077"/>
      <c r="S5" s="1077"/>
      <c r="T5" s="1077"/>
      <c r="U5" s="1077"/>
      <c r="V5" s="1077"/>
      <c r="W5" s="1077"/>
      <c r="X5" s="1077"/>
      <c r="Y5" s="1077"/>
      <c r="Z5" s="1078"/>
    </row>
    <row r="6" spans="2:26" ht="49.9" customHeight="1" x14ac:dyDescent="0.15">
      <c r="B6" s="1067" t="s">
        <v>1156</v>
      </c>
      <c r="C6" s="1068"/>
      <c r="D6" s="1068"/>
      <c r="E6" s="1068"/>
      <c r="F6" s="1068"/>
      <c r="G6" s="1068"/>
      <c r="H6" s="1068"/>
      <c r="I6" s="1068"/>
      <c r="J6" s="1068"/>
      <c r="K6" s="1068"/>
      <c r="L6" s="1068"/>
      <c r="M6" s="1068"/>
      <c r="N6" s="1068"/>
      <c r="O6" s="1068"/>
      <c r="P6" s="1068"/>
      <c r="Q6" s="1068"/>
      <c r="R6" s="1068"/>
      <c r="S6" s="1068"/>
      <c r="T6" s="1068"/>
      <c r="U6" s="1068"/>
      <c r="V6" s="1068"/>
      <c r="W6" s="1068"/>
      <c r="X6" s="1068"/>
      <c r="Y6" s="1068"/>
      <c r="Z6" s="1069"/>
    </row>
    <row r="7" spans="2:26" ht="100.15" customHeight="1" x14ac:dyDescent="0.15">
      <c r="B7" s="1070"/>
      <c r="C7" s="1071"/>
      <c r="D7" s="1071"/>
      <c r="E7" s="1071"/>
      <c r="F7" s="1071"/>
      <c r="G7" s="1071"/>
      <c r="H7" s="1071"/>
      <c r="I7" s="1071"/>
      <c r="J7" s="1071"/>
      <c r="K7" s="1071"/>
      <c r="L7" s="1071"/>
      <c r="M7" s="1071"/>
      <c r="N7" s="1071"/>
      <c r="O7" s="1071"/>
      <c r="P7" s="1071"/>
      <c r="Q7" s="1071"/>
      <c r="R7" s="1071"/>
      <c r="S7" s="1071"/>
      <c r="T7" s="1071"/>
      <c r="U7" s="1071"/>
      <c r="V7" s="1071"/>
      <c r="W7" s="1071"/>
      <c r="X7" s="1071"/>
      <c r="Y7" s="1071"/>
      <c r="Z7" s="1072"/>
    </row>
    <row r="8" spans="2:26" ht="49.9" customHeight="1" x14ac:dyDescent="0.15">
      <c r="B8" s="1070"/>
      <c r="C8" s="1071"/>
      <c r="D8" s="1071"/>
      <c r="E8" s="1071"/>
      <c r="F8" s="1071"/>
      <c r="G8" s="1071"/>
      <c r="H8" s="1071"/>
      <c r="I8" s="1071"/>
      <c r="J8" s="1071"/>
      <c r="K8" s="1071"/>
      <c r="L8" s="1071"/>
      <c r="M8" s="1071"/>
      <c r="N8" s="1071"/>
      <c r="O8" s="1071"/>
      <c r="P8" s="1071"/>
      <c r="Q8" s="1071"/>
      <c r="R8" s="1071"/>
      <c r="S8" s="1071"/>
      <c r="T8" s="1071"/>
      <c r="U8" s="1071"/>
      <c r="V8" s="1071"/>
      <c r="W8" s="1071"/>
      <c r="X8" s="1071"/>
      <c r="Y8" s="1071"/>
      <c r="Z8" s="1072"/>
    </row>
    <row r="9" spans="2:26" ht="100.15" customHeight="1" x14ac:dyDescent="0.15">
      <c r="B9" s="1070"/>
      <c r="C9" s="1071"/>
      <c r="D9" s="1071"/>
      <c r="E9" s="1071"/>
      <c r="F9" s="1071"/>
      <c r="G9" s="1071"/>
      <c r="H9" s="1071"/>
      <c r="I9" s="1071"/>
      <c r="J9" s="1071"/>
      <c r="K9" s="1071"/>
      <c r="L9" s="1071"/>
      <c r="M9" s="1071"/>
      <c r="N9" s="1071"/>
      <c r="O9" s="1071"/>
      <c r="P9" s="1071"/>
      <c r="Q9" s="1071"/>
      <c r="R9" s="1071"/>
      <c r="S9" s="1071"/>
      <c r="T9" s="1071"/>
      <c r="U9" s="1071"/>
      <c r="V9" s="1071"/>
      <c r="W9" s="1071"/>
      <c r="X9" s="1071"/>
      <c r="Y9" s="1071"/>
      <c r="Z9" s="1072"/>
    </row>
    <row r="10" spans="2:26" ht="49.9" customHeight="1" x14ac:dyDescent="0.15">
      <c r="B10" s="1070"/>
      <c r="C10" s="1071"/>
      <c r="D10" s="1071"/>
      <c r="E10" s="1071"/>
      <c r="F10" s="1071"/>
      <c r="G10" s="1071"/>
      <c r="H10" s="1071"/>
      <c r="I10" s="1071"/>
      <c r="J10" s="1071"/>
      <c r="K10" s="1071"/>
      <c r="L10" s="1071"/>
      <c r="M10" s="1071"/>
      <c r="N10" s="1071"/>
      <c r="O10" s="1071"/>
      <c r="P10" s="1071"/>
      <c r="Q10" s="1071"/>
      <c r="R10" s="1071"/>
      <c r="S10" s="1071"/>
      <c r="T10" s="1071"/>
      <c r="U10" s="1071"/>
      <c r="V10" s="1071"/>
      <c r="W10" s="1071"/>
      <c r="X10" s="1071"/>
      <c r="Y10" s="1071"/>
      <c r="Z10" s="1072"/>
    </row>
    <row r="11" spans="2:26" ht="100.15" customHeight="1" x14ac:dyDescent="0.15">
      <c r="B11" s="1070"/>
      <c r="C11" s="1071"/>
      <c r="D11" s="1071"/>
      <c r="E11" s="1071"/>
      <c r="F11" s="1071"/>
      <c r="G11" s="1071"/>
      <c r="H11" s="1071"/>
      <c r="I11" s="1071"/>
      <c r="J11" s="1071"/>
      <c r="K11" s="1071"/>
      <c r="L11" s="1071"/>
      <c r="M11" s="1071"/>
      <c r="N11" s="1071"/>
      <c r="O11" s="1071"/>
      <c r="P11" s="1071"/>
      <c r="Q11" s="1071"/>
      <c r="R11" s="1071"/>
      <c r="S11" s="1071"/>
      <c r="T11" s="1071"/>
      <c r="U11" s="1071"/>
      <c r="V11" s="1071"/>
      <c r="W11" s="1071"/>
      <c r="X11" s="1071"/>
      <c r="Y11" s="1071"/>
      <c r="Z11" s="1072"/>
    </row>
    <row r="12" spans="2:26" ht="49.9" customHeight="1" x14ac:dyDescent="0.15">
      <c r="B12" s="1070"/>
      <c r="C12" s="1071"/>
      <c r="D12" s="1071"/>
      <c r="E12" s="1071"/>
      <c r="F12" s="1071"/>
      <c r="G12" s="1071"/>
      <c r="H12" s="1071"/>
      <c r="I12" s="1071"/>
      <c r="J12" s="1071"/>
      <c r="K12" s="1071"/>
      <c r="L12" s="1071"/>
      <c r="M12" s="1071"/>
      <c r="N12" s="1071"/>
      <c r="O12" s="1071"/>
      <c r="P12" s="1071"/>
      <c r="Q12" s="1071"/>
      <c r="R12" s="1071"/>
      <c r="S12" s="1071"/>
      <c r="T12" s="1071"/>
      <c r="U12" s="1071"/>
      <c r="V12" s="1071"/>
      <c r="W12" s="1071"/>
      <c r="X12" s="1071"/>
      <c r="Y12" s="1071"/>
      <c r="Z12" s="1072"/>
    </row>
    <row r="13" spans="2:26" ht="100.15" customHeight="1" x14ac:dyDescent="0.15">
      <c r="B13" s="1070"/>
      <c r="C13" s="1071"/>
      <c r="D13" s="1071"/>
      <c r="E13" s="1071"/>
      <c r="F13" s="1071"/>
      <c r="G13" s="1071"/>
      <c r="H13" s="1071"/>
      <c r="I13" s="1071"/>
      <c r="J13" s="1071"/>
      <c r="K13" s="1071"/>
      <c r="L13" s="1071"/>
      <c r="M13" s="1071"/>
      <c r="N13" s="1071"/>
      <c r="O13" s="1071"/>
      <c r="P13" s="1071"/>
      <c r="Q13" s="1071"/>
      <c r="R13" s="1071"/>
      <c r="S13" s="1071"/>
      <c r="T13" s="1071"/>
      <c r="U13" s="1071"/>
      <c r="V13" s="1071"/>
      <c r="W13" s="1071"/>
      <c r="X13" s="1071"/>
      <c r="Y13" s="1071"/>
      <c r="Z13" s="1072"/>
    </row>
    <row r="14" spans="2:26" ht="49.9" customHeight="1" x14ac:dyDescent="0.15">
      <c r="B14" s="1070"/>
      <c r="C14" s="1071"/>
      <c r="D14" s="1071"/>
      <c r="E14" s="1071"/>
      <c r="F14" s="1071"/>
      <c r="G14" s="1071"/>
      <c r="H14" s="1071"/>
      <c r="I14" s="1071"/>
      <c r="J14" s="1071"/>
      <c r="K14" s="1071"/>
      <c r="L14" s="1071"/>
      <c r="M14" s="1071"/>
      <c r="N14" s="1071"/>
      <c r="O14" s="1071"/>
      <c r="P14" s="1071"/>
      <c r="Q14" s="1071"/>
      <c r="R14" s="1071"/>
      <c r="S14" s="1071"/>
      <c r="T14" s="1071"/>
      <c r="U14" s="1071"/>
      <c r="V14" s="1071"/>
      <c r="W14" s="1071"/>
      <c r="X14" s="1071"/>
      <c r="Y14" s="1071"/>
      <c r="Z14" s="1072"/>
    </row>
    <row r="15" spans="2:26" ht="100.15" customHeight="1" x14ac:dyDescent="0.15">
      <c r="B15" s="1073"/>
      <c r="C15" s="1074"/>
      <c r="D15" s="1074"/>
      <c r="E15" s="1074"/>
      <c r="F15" s="1074"/>
      <c r="G15" s="1074"/>
      <c r="H15" s="1074"/>
      <c r="I15" s="1074"/>
      <c r="J15" s="1074"/>
      <c r="K15" s="1074"/>
      <c r="L15" s="1074"/>
      <c r="M15" s="1074"/>
      <c r="N15" s="1074"/>
      <c r="O15" s="1074"/>
      <c r="P15" s="1074"/>
      <c r="Q15" s="1074"/>
      <c r="R15" s="1074"/>
      <c r="S15" s="1074"/>
      <c r="T15" s="1074"/>
      <c r="U15" s="1074"/>
      <c r="V15" s="1074"/>
      <c r="W15" s="1074"/>
      <c r="X15" s="1074"/>
      <c r="Y15" s="1074"/>
      <c r="Z15" s="1075"/>
    </row>
    <row r="16" spans="2:26" ht="9.75" customHeight="1" x14ac:dyDescent="0.15">
      <c r="B16" s="63"/>
      <c r="C16" s="63"/>
      <c r="D16" s="64"/>
      <c r="E16" s="65"/>
      <c r="F16" s="65"/>
      <c r="G16" s="65"/>
      <c r="H16" s="65"/>
      <c r="I16" s="65"/>
      <c r="J16" s="65"/>
      <c r="K16" s="65"/>
      <c r="L16" s="65"/>
      <c r="M16" s="65"/>
      <c r="N16" s="65"/>
      <c r="O16" s="65"/>
      <c r="P16" s="65"/>
      <c r="Q16" s="65"/>
      <c r="R16" s="65"/>
      <c r="S16" s="65"/>
      <c r="T16" s="65"/>
      <c r="U16" s="65"/>
      <c r="V16" s="65"/>
      <c r="W16" s="65"/>
      <c r="X16" s="65"/>
      <c r="Y16" s="65"/>
      <c r="Z16" s="65"/>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11"/>
  <dataValidations count="1">
    <dataValidation allowBlank="1" showInputMessage="1" showErrorMessage="1" prompt="診断区分の所見を、１ページあたり5,000文字以内で入力する。_x000a_文字数が多い場合には、シートをコピーし複数ページで入力する。" sqref="B6" xr:uid="{7326749E-BDAE-4F37-823D-23D5ED6015E4}"/>
  </dataValidations>
  <printOptions horizontalCentered="1" verticalCentered="1"/>
  <pageMargins left="0.23622047244094488" right="0.23622047244094488" top="0.74803149606299213" bottom="0.74803149606299213" header="0.31496062992125984" footer="0.31496062992125984"/>
  <pageSetup paperSize="9" scale="60" orientation="landscape" copies="2" r:id="rId1"/>
  <headerFooter alignWithMargins="0"/>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dimension ref="B3:J83"/>
  <sheetViews>
    <sheetView view="pageBreakPreview" zoomScaleNormal="85" zoomScaleSheetLayoutView="100" workbookViewId="0">
      <selection activeCell="F1" sqref="F1"/>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375" customWidth="1"/>
    <col min="14" max="14" width="5.75" customWidth="1"/>
  </cols>
  <sheetData>
    <row r="3" spans="2:10" ht="14.25" thickBot="1" x14ac:dyDescent="0.2"/>
    <row r="4" spans="2:10" x14ac:dyDescent="0.15">
      <c r="B4" s="1085" t="s">
        <v>393</v>
      </c>
      <c r="C4" s="1086"/>
      <c r="D4" s="1086"/>
      <c r="E4" s="1086"/>
      <c r="F4" s="1087"/>
    </row>
    <row r="5" spans="2:10" ht="14.25" thickBot="1" x14ac:dyDescent="0.2">
      <c r="B5" s="106" t="s">
        <v>394</v>
      </c>
      <c r="C5" s="107" t="s">
        <v>395</v>
      </c>
      <c r="D5" s="107" t="s">
        <v>396</v>
      </c>
      <c r="E5" s="107" t="s">
        <v>397</v>
      </c>
      <c r="F5" s="108" t="s">
        <v>398</v>
      </c>
    </row>
    <row r="6" spans="2:10" ht="14.25" thickTop="1" x14ac:dyDescent="0.15">
      <c r="B6" s="116" t="s">
        <v>399</v>
      </c>
      <c r="C6" s="117" t="s">
        <v>400</v>
      </c>
      <c r="D6" s="117" t="s">
        <v>401</v>
      </c>
      <c r="E6" s="117" t="s">
        <v>402</v>
      </c>
      <c r="F6" s="118" t="s">
        <v>403</v>
      </c>
    </row>
    <row r="7" spans="2:10" x14ac:dyDescent="0.15">
      <c r="B7" s="116" t="s">
        <v>404</v>
      </c>
      <c r="C7" s="117" t="s">
        <v>405</v>
      </c>
      <c r="D7" s="117" t="s">
        <v>406</v>
      </c>
      <c r="E7" s="117" t="s">
        <v>407</v>
      </c>
      <c r="F7" s="118" t="s">
        <v>408</v>
      </c>
    </row>
    <row r="8" spans="2:10" x14ac:dyDescent="0.15">
      <c r="B8" s="116" t="s">
        <v>409</v>
      </c>
      <c r="C8" s="117" t="s">
        <v>410</v>
      </c>
      <c r="D8" s="117"/>
      <c r="E8" s="117" t="s">
        <v>411</v>
      </c>
      <c r="F8" s="118"/>
    </row>
    <row r="9" spans="2:10" x14ac:dyDescent="0.15">
      <c r="B9" s="116" t="s">
        <v>412</v>
      </c>
      <c r="C9" s="117" t="s">
        <v>413</v>
      </c>
      <c r="D9" s="117"/>
      <c r="E9" s="117" t="s">
        <v>414</v>
      </c>
      <c r="F9" s="118"/>
    </row>
    <row r="10" spans="2:10" x14ac:dyDescent="0.15">
      <c r="B10" s="116" t="s">
        <v>415</v>
      </c>
      <c r="C10" s="117" t="s">
        <v>416</v>
      </c>
      <c r="D10" s="117"/>
      <c r="E10" s="117" t="s">
        <v>417</v>
      </c>
      <c r="F10" s="118"/>
    </row>
    <row r="11" spans="2:10" x14ac:dyDescent="0.15">
      <c r="B11" s="116" t="s">
        <v>418</v>
      </c>
      <c r="C11" s="117" t="s">
        <v>419</v>
      </c>
      <c r="D11" s="117"/>
      <c r="E11" s="117"/>
      <c r="F11" s="118"/>
    </row>
    <row r="12" spans="2:10" ht="14.25" thickBot="1" x14ac:dyDescent="0.2">
      <c r="B12" s="119" t="s">
        <v>420</v>
      </c>
      <c r="C12" s="120"/>
      <c r="D12" s="120"/>
      <c r="E12" s="120"/>
      <c r="F12" s="121"/>
    </row>
    <row r="13" spans="2:10" ht="14.25" thickBot="1" x14ac:dyDescent="0.2"/>
    <row r="14" spans="2:10" x14ac:dyDescent="0.15">
      <c r="B14" s="1085" t="s">
        <v>421</v>
      </c>
      <c r="C14" s="1086"/>
      <c r="D14" s="1086"/>
      <c r="E14" s="1086"/>
      <c r="F14" s="1086"/>
      <c r="G14" s="1086"/>
      <c r="H14" s="1086"/>
      <c r="I14" s="1086"/>
      <c r="J14" s="1087"/>
    </row>
    <row r="15" spans="2:10" ht="14.25" thickBot="1" x14ac:dyDescent="0.2">
      <c r="B15" s="106" t="s">
        <v>422</v>
      </c>
      <c r="C15" s="107" t="s">
        <v>423</v>
      </c>
      <c r="D15" s="107" t="s">
        <v>424</v>
      </c>
      <c r="E15" s="107" t="s">
        <v>425</v>
      </c>
      <c r="F15" s="107" t="s">
        <v>426</v>
      </c>
      <c r="G15" s="107" t="s">
        <v>427</v>
      </c>
      <c r="H15" s="107" t="s">
        <v>428</v>
      </c>
      <c r="I15" s="107" t="s">
        <v>429</v>
      </c>
      <c r="J15" s="108" t="s">
        <v>430</v>
      </c>
    </row>
    <row r="16" spans="2:10" ht="14.25" thickTop="1" x14ac:dyDescent="0.15">
      <c r="B16" s="109" t="s">
        <v>431</v>
      </c>
      <c r="C16" s="110" t="s">
        <v>432</v>
      </c>
      <c r="D16" s="110" t="s">
        <v>433</v>
      </c>
      <c r="E16" s="110" t="s">
        <v>434</v>
      </c>
      <c r="F16" s="110" t="s">
        <v>435</v>
      </c>
      <c r="G16" s="110" t="s">
        <v>435</v>
      </c>
      <c r="H16" s="110" t="s">
        <v>436</v>
      </c>
      <c r="I16" s="110" t="s">
        <v>437</v>
      </c>
      <c r="J16" s="111" t="s">
        <v>438</v>
      </c>
    </row>
    <row r="17" spans="2:10" x14ac:dyDescent="0.15">
      <c r="B17" s="109" t="s">
        <v>439</v>
      </c>
      <c r="C17" s="110" t="s">
        <v>440</v>
      </c>
      <c r="D17" s="110" t="s">
        <v>441</v>
      </c>
      <c r="E17" s="110" t="s">
        <v>442</v>
      </c>
      <c r="F17" s="110" t="s">
        <v>443</v>
      </c>
      <c r="G17" s="110" t="s">
        <v>444</v>
      </c>
      <c r="H17" s="110" t="s">
        <v>445</v>
      </c>
      <c r="I17" s="110" t="s">
        <v>446</v>
      </c>
      <c r="J17" s="111" t="s">
        <v>447</v>
      </c>
    </row>
    <row r="18" spans="2:10" x14ac:dyDescent="0.15">
      <c r="B18" s="109" t="s">
        <v>448</v>
      </c>
      <c r="C18" s="110" t="s">
        <v>449</v>
      </c>
      <c r="D18" s="110" t="s">
        <v>450</v>
      </c>
      <c r="E18" s="110" t="s">
        <v>451</v>
      </c>
      <c r="F18" s="110" t="s">
        <v>452</v>
      </c>
      <c r="G18" s="110" t="s">
        <v>453</v>
      </c>
      <c r="H18" s="110"/>
      <c r="I18" s="110" t="s">
        <v>445</v>
      </c>
      <c r="J18" s="111" t="s">
        <v>454</v>
      </c>
    </row>
    <row r="19" spans="2:10" x14ac:dyDescent="0.15">
      <c r="B19" s="109" t="s">
        <v>455</v>
      </c>
      <c r="C19" s="110" t="s">
        <v>456</v>
      </c>
      <c r="D19" s="110"/>
      <c r="E19" s="110" t="s">
        <v>457</v>
      </c>
      <c r="F19" s="110" t="s">
        <v>453</v>
      </c>
      <c r="G19" s="110" t="s">
        <v>458</v>
      </c>
      <c r="H19" s="110"/>
      <c r="I19" s="110"/>
      <c r="J19" s="111"/>
    </row>
    <row r="20" spans="2:10" x14ac:dyDescent="0.15">
      <c r="B20" s="109" t="s">
        <v>459</v>
      </c>
      <c r="C20" s="110" t="s">
        <v>460</v>
      </c>
      <c r="D20" s="110"/>
      <c r="E20" s="110" t="s">
        <v>461</v>
      </c>
      <c r="F20" s="110" t="s">
        <v>458</v>
      </c>
      <c r="G20" s="110" t="s">
        <v>462</v>
      </c>
      <c r="H20" s="110"/>
      <c r="I20" s="110"/>
      <c r="J20" s="111"/>
    </row>
    <row r="21" spans="2:10" x14ac:dyDescent="0.15">
      <c r="B21" s="109" t="s">
        <v>416</v>
      </c>
      <c r="C21" s="110" t="s">
        <v>463</v>
      </c>
      <c r="D21" s="110"/>
      <c r="E21" s="110" t="s">
        <v>464</v>
      </c>
      <c r="F21" s="110" t="s">
        <v>462</v>
      </c>
      <c r="G21" s="110"/>
      <c r="H21" s="110"/>
      <c r="I21" s="110"/>
      <c r="J21" s="111"/>
    </row>
    <row r="22" spans="2:10" x14ac:dyDescent="0.15">
      <c r="B22" s="109"/>
      <c r="C22" s="110" t="s">
        <v>465</v>
      </c>
      <c r="D22" s="110"/>
      <c r="E22" s="110" t="s">
        <v>466</v>
      </c>
      <c r="F22" s="110"/>
      <c r="G22" s="110"/>
      <c r="H22" s="110"/>
      <c r="I22" s="110"/>
      <c r="J22" s="111"/>
    </row>
    <row r="23" spans="2:10" x14ac:dyDescent="0.15">
      <c r="B23" s="109"/>
      <c r="C23" s="110" t="s">
        <v>467</v>
      </c>
      <c r="D23" s="110"/>
      <c r="E23" s="110" t="s">
        <v>468</v>
      </c>
      <c r="F23" s="110"/>
      <c r="G23" s="110"/>
      <c r="H23" s="110"/>
      <c r="I23" s="110"/>
      <c r="J23" s="111"/>
    </row>
    <row r="24" spans="2:10" x14ac:dyDescent="0.15">
      <c r="B24" s="109"/>
      <c r="C24" s="110" t="s">
        <v>469</v>
      </c>
      <c r="D24" s="110"/>
      <c r="E24" s="110" t="s">
        <v>470</v>
      </c>
      <c r="F24" s="110"/>
      <c r="G24" s="110"/>
      <c r="H24" s="110"/>
      <c r="I24" s="110"/>
      <c r="J24" s="111"/>
    </row>
    <row r="25" spans="2:10" x14ac:dyDescent="0.15">
      <c r="B25" s="109"/>
      <c r="C25" s="110" t="s">
        <v>471</v>
      </c>
      <c r="D25" s="110"/>
      <c r="E25" s="110" t="s">
        <v>472</v>
      </c>
      <c r="F25" s="110"/>
      <c r="G25" s="110"/>
      <c r="H25" s="110"/>
      <c r="I25" s="110"/>
      <c r="J25" s="111"/>
    </row>
    <row r="26" spans="2:10" x14ac:dyDescent="0.15">
      <c r="B26" s="109"/>
      <c r="C26" s="110" t="s">
        <v>473</v>
      </c>
      <c r="D26" s="110"/>
      <c r="E26" s="112" t="s">
        <v>474</v>
      </c>
      <c r="F26" s="110"/>
      <c r="G26" s="110"/>
      <c r="H26" s="110"/>
      <c r="I26" s="110"/>
      <c r="J26" s="111"/>
    </row>
    <row r="27" spans="2:10" x14ac:dyDescent="0.15">
      <c r="B27" s="109"/>
      <c r="C27" s="110" t="s">
        <v>475</v>
      </c>
      <c r="D27" s="110"/>
      <c r="E27" s="110" t="s">
        <v>476</v>
      </c>
      <c r="F27" s="110"/>
      <c r="G27" s="110"/>
      <c r="H27" s="110"/>
      <c r="I27" s="110"/>
      <c r="J27" s="111"/>
    </row>
    <row r="28" spans="2:10" x14ac:dyDescent="0.15">
      <c r="B28" s="109"/>
      <c r="C28" s="110" t="s">
        <v>477</v>
      </c>
      <c r="D28" s="110"/>
      <c r="E28" s="112"/>
      <c r="F28" s="110"/>
      <c r="G28" s="110"/>
      <c r="H28" s="110"/>
      <c r="I28" s="110"/>
      <c r="J28" s="111"/>
    </row>
    <row r="29" spans="2:10" x14ac:dyDescent="0.15">
      <c r="B29" s="109"/>
      <c r="C29" s="110" t="s">
        <v>416</v>
      </c>
      <c r="D29" s="110"/>
      <c r="E29" s="110"/>
      <c r="F29" s="110"/>
      <c r="G29" s="110"/>
      <c r="H29" s="110"/>
      <c r="I29" s="110"/>
      <c r="J29" s="111"/>
    </row>
    <row r="30" spans="2:10" x14ac:dyDescent="0.15">
      <c r="B30" s="109"/>
      <c r="C30" s="110"/>
      <c r="D30" s="110"/>
      <c r="E30" s="110"/>
      <c r="F30" s="110"/>
      <c r="G30" s="110"/>
      <c r="H30" s="110"/>
      <c r="I30" s="110"/>
      <c r="J30" s="111"/>
    </row>
    <row r="31" spans="2:10" x14ac:dyDescent="0.15">
      <c r="B31" s="109"/>
      <c r="C31" s="110" t="s">
        <v>477</v>
      </c>
      <c r="D31" s="110"/>
      <c r="E31" s="110"/>
      <c r="F31" s="110"/>
      <c r="G31" s="110"/>
      <c r="H31" s="110"/>
      <c r="I31" s="110"/>
      <c r="J31" s="111"/>
    </row>
    <row r="32" spans="2:10" x14ac:dyDescent="0.15">
      <c r="B32" s="109"/>
      <c r="C32" s="110" t="s">
        <v>416</v>
      </c>
      <c r="D32" s="110"/>
      <c r="E32" s="110"/>
      <c r="F32" s="110"/>
      <c r="G32" s="110"/>
      <c r="H32" s="110"/>
      <c r="I32" s="110"/>
      <c r="J32" s="111"/>
    </row>
    <row r="33" spans="2:10" x14ac:dyDescent="0.15">
      <c r="B33" s="109"/>
      <c r="C33" s="110"/>
      <c r="D33" s="110"/>
      <c r="E33" s="110"/>
      <c r="F33" s="110"/>
      <c r="G33" s="110"/>
      <c r="H33" s="110"/>
      <c r="I33" s="110"/>
      <c r="J33" s="111"/>
    </row>
    <row r="34" spans="2:10" x14ac:dyDescent="0.15">
      <c r="B34" s="109"/>
      <c r="C34" s="110" t="s">
        <v>478</v>
      </c>
      <c r="D34" s="110"/>
      <c r="E34" s="110"/>
      <c r="F34" s="110"/>
      <c r="G34" s="110"/>
      <c r="H34" s="110"/>
      <c r="I34" s="110"/>
      <c r="J34" s="111"/>
    </row>
    <row r="35" spans="2:10" x14ac:dyDescent="0.15">
      <c r="B35" s="109"/>
      <c r="C35" s="110" t="s">
        <v>416</v>
      </c>
      <c r="D35" s="110"/>
      <c r="E35" s="110"/>
      <c r="F35" s="110"/>
      <c r="G35" s="110"/>
      <c r="H35" s="110"/>
      <c r="I35" s="110"/>
      <c r="J35" s="111"/>
    </row>
    <row r="36" spans="2:10" x14ac:dyDescent="0.15">
      <c r="B36" s="109"/>
      <c r="C36" s="110"/>
      <c r="D36" s="110"/>
      <c r="E36" s="110"/>
      <c r="F36" s="110"/>
      <c r="G36" s="110"/>
      <c r="H36" s="110"/>
      <c r="I36" s="110"/>
      <c r="J36" s="111"/>
    </row>
    <row r="37" spans="2:10" x14ac:dyDescent="0.15">
      <c r="B37" s="109"/>
      <c r="C37" s="110" t="s">
        <v>479</v>
      </c>
      <c r="D37" s="110"/>
      <c r="E37" s="110"/>
      <c r="F37" s="110"/>
      <c r="G37" s="110"/>
      <c r="H37" s="110"/>
      <c r="I37" s="110"/>
      <c r="J37" s="111"/>
    </row>
    <row r="38" spans="2:10" x14ac:dyDescent="0.15">
      <c r="B38" s="109"/>
      <c r="C38" s="110" t="s">
        <v>480</v>
      </c>
      <c r="D38" s="110"/>
      <c r="E38" s="110"/>
      <c r="F38" s="110"/>
      <c r="G38" s="110"/>
      <c r="H38" s="110"/>
      <c r="I38" s="110"/>
      <c r="J38" s="111"/>
    </row>
    <row r="39" spans="2:10" x14ac:dyDescent="0.15">
      <c r="B39" s="109"/>
      <c r="C39" s="110" t="s">
        <v>416</v>
      </c>
      <c r="D39" s="110"/>
      <c r="E39" s="110"/>
      <c r="F39" s="110"/>
      <c r="G39" s="110"/>
      <c r="H39" s="110"/>
      <c r="I39" s="110"/>
      <c r="J39" s="111"/>
    </row>
    <row r="40" spans="2:10" x14ac:dyDescent="0.15">
      <c r="B40" s="109"/>
      <c r="C40" s="110"/>
      <c r="D40" s="110"/>
      <c r="E40" s="110"/>
      <c r="F40" s="110"/>
      <c r="G40" s="110"/>
      <c r="H40" s="110"/>
      <c r="I40" s="110"/>
      <c r="J40" s="111"/>
    </row>
    <row r="41" spans="2:10" x14ac:dyDescent="0.15">
      <c r="B41" s="109"/>
      <c r="C41" s="110" t="s">
        <v>481</v>
      </c>
      <c r="D41" s="110"/>
      <c r="E41" s="110"/>
      <c r="F41" s="110"/>
      <c r="G41" s="110"/>
      <c r="H41" s="110"/>
      <c r="I41" s="110"/>
      <c r="J41" s="111"/>
    </row>
    <row r="42" spans="2:10" x14ac:dyDescent="0.15">
      <c r="B42" s="109"/>
      <c r="C42" s="110" t="s">
        <v>482</v>
      </c>
      <c r="D42" s="110"/>
      <c r="E42" s="110"/>
      <c r="F42" s="110"/>
      <c r="G42" s="110"/>
      <c r="H42" s="110"/>
      <c r="I42" s="110"/>
      <c r="J42" s="111"/>
    </row>
    <row r="43" spans="2:10" x14ac:dyDescent="0.15">
      <c r="B43" s="109"/>
      <c r="C43" s="110" t="s">
        <v>483</v>
      </c>
      <c r="D43" s="110"/>
      <c r="E43" s="110"/>
      <c r="F43" s="110"/>
      <c r="G43" s="110"/>
      <c r="H43" s="110"/>
      <c r="I43" s="110"/>
      <c r="J43" s="111"/>
    </row>
    <row r="44" spans="2:10" x14ac:dyDescent="0.15">
      <c r="B44" s="109"/>
      <c r="C44" s="110" t="s">
        <v>484</v>
      </c>
      <c r="D44" s="110"/>
      <c r="E44" s="110"/>
      <c r="F44" s="110"/>
      <c r="G44" s="110"/>
      <c r="H44" s="110"/>
      <c r="I44" s="110"/>
      <c r="J44" s="111"/>
    </row>
    <row r="45" spans="2:10" x14ac:dyDescent="0.15">
      <c r="B45" s="109"/>
      <c r="C45" s="110" t="s">
        <v>416</v>
      </c>
      <c r="D45" s="110"/>
      <c r="E45" s="110"/>
      <c r="F45" s="110"/>
      <c r="G45" s="110"/>
      <c r="H45" s="110"/>
      <c r="I45" s="110"/>
      <c r="J45" s="111"/>
    </row>
    <row r="46" spans="2:10" x14ac:dyDescent="0.15">
      <c r="B46" s="109"/>
      <c r="C46" s="110"/>
      <c r="D46" s="110"/>
      <c r="E46" s="110"/>
      <c r="F46" s="110"/>
      <c r="G46" s="110"/>
      <c r="H46" s="110"/>
      <c r="I46" s="110"/>
      <c r="J46" s="111"/>
    </row>
    <row r="47" spans="2:10" ht="14.25" thickBot="1" x14ac:dyDescent="0.2">
      <c r="B47" s="113"/>
      <c r="C47" s="114" t="s">
        <v>416</v>
      </c>
      <c r="D47" s="114"/>
      <c r="E47" s="114"/>
      <c r="F47" s="114"/>
      <c r="G47" s="114"/>
      <c r="H47" s="114"/>
      <c r="I47" s="114"/>
      <c r="J47" s="115"/>
    </row>
    <row r="49" spans="2:7" ht="14.25" thickBot="1" x14ac:dyDescent="0.2">
      <c r="C49" s="42"/>
      <c r="D49" s="42"/>
      <c r="E49" s="42"/>
      <c r="F49" s="42"/>
      <c r="G49" s="42"/>
    </row>
    <row r="50" spans="2:7" x14ac:dyDescent="0.15">
      <c r="B50" s="1088" t="s">
        <v>485</v>
      </c>
      <c r="C50" s="1089"/>
      <c r="D50" s="1089"/>
      <c r="E50" s="1089"/>
      <c r="F50" s="1089"/>
      <c r="G50" s="1090"/>
    </row>
    <row r="51" spans="2:7" ht="14.25" thickBot="1" x14ac:dyDescent="0.2">
      <c r="B51" s="104" t="s">
        <v>486</v>
      </c>
      <c r="C51" s="37" t="s">
        <v>422</v>
      </c>
      <c r="D51" s="37" t="s">
        <v>487</v>
      </c>
      <c r="E51" s="37" t="s">
        <v>488</v>
      </c>
      <c r="F51" s="38" t="s">
        <v>489</v>
      </c>
      <c r="G51" s="105" t="s">
        <v>490</v>
      </c>
    </row>
    <row r="52" spans="2:7" ht="14.25" thickTop="1" x14ac:dyDescent="0.15">
      <c r="B52" s="122" t="s">
        <v>491</v>
      </c>
      <c r="C52" s="110" t="s">
        <v>492</v>
      </c>
      <c r="D52" s="110" t="s">
        <v>493</v>
      </c>
      <c r="E52" s="110" t="s">
        <v>494</v>
      </c>
      <c r="F52" s="110" t="s">
        <v>495</v>
      </c>
      <c r="G52" s="111" t="s">
        <v>438</v>
      </c>
    </row>
    <row r="53" spans="2:7" x14ac:dyDescent="0.15">
      <c r="B53" s="122" t="s">
        <v>496</v>
      </c>
      <c r="C53" s="110" t="s">
        <v>497</v>
      </c>
      <c r="D53" s="110" t="s">
        <v>498</v>
      </c>
      <c r="E53" s="110" t="s">
        <v>499</v>
      </c>
      <c r="F53" s="110" t="s">
        <v>500</v>
      </c>
      <c r="G53" s="111" t="s">
        <v>447</v>
      </c>
    </row>
    <row r="54" spans="2:7" x14ac:dyDescent="0.15">
      <c r="B54" s="122" t="s">
        <v>501</v>
      </c>
      <c r="C54" s="110" t="s">
        <v>502</v>
      </c>
      <c r="D54" s="110" t="s">
        <v>503</v>
      </c>
      <c r="E54" s="110" t="s">
        <v>504</v>
      </c>
      <c r="F54" s="110"/>
      <c r="G54" s="111" t="s">
        <v>454</v>
      </c>
    </row>
    <row r="55" spans="2:7" x14ac:dyDescent="0.15">
      <c r="B55" s="122" t="s">
        <v>505</v>
      </c>
      <c r="C55" s="110"/>
      <c r="D55" s="110"/>
      <c r="E55" s="110" t="s">
        <v>506</v>
      </c>
      <c r="F55" s="110"/>
      <c r="G55" s="111"/>
    </row>
    <row r="56" spans="2:7" x14ac:dyDescent="0.15">
      <c r="B56" s="122"/>
      <c r="C56" s="110" t="s">
        <v>507</v>
      </c>
      <c r="D56" s="110"/>
      <c r="E56" s="110" t="s">
        <v>508</v>
      </c>
      <c r="F56" s="110"/>
      <c r="G56" s="111"/>
    </row>
    <row r="57" spans="2:7" x14ac:dyDescent="0.15">
      <c r="B57" s="122"/>
      <c r="C57" s="110" t="s">
        <v>509</v>
      </c>
      <c r="D57" s="110"/>
      <c r="E57" s="110" t="s">
        <v>510</v>
      </c>
      <c r="F57" s="110"/>
      <c r="G57" s="111"/>
    </row>
    <row r="58" spans="2:7" x14ac:dyDescent="0.15">
      <c r="B58" s="122"/>
      <c r="C58" s="110" t="s">
        <v>511</v>
      </c>
      <c r="D58" s="110"/>
      <c r="E58" s="110" t="s">
        <v>476</v>
      </c>
      <c r="F58" s="110"/>
      <c r="G58" s="111"/>
    </row>
    <row r="59" spans="2:7" x14ac:dyDescent="0.15">
      <c r="B59" s="122"/>
      <c r="C59" s="110" t="s">
        <v>512</v>
      </c>
      <c r="D59" s="110"/>
      <c r="E59" s="110"/>
      <c r="F59" s="110"/>
      <c r="G59" s="111"/>
    </row>
    <row r="60" spans="2:7" x14ac:dyDescent="0.15">
      <c r="B60" s="122"/>
      <c r="C60" s="110" t="s">
        <v>416</v>
      </c>
      <c r="D60" s="110"/>
      <c r="E60" s="110"/>
      <c r="F60" s="110"/>
      <c r="G60" s="111"/>
    </row>
    <row r="61" spans="2:7" x14ac:dyDescent="0.15">
      <c r="B61" s="122"/>
      <c r="C61" s="110"/>
      <c r="D61" s="110"/>
      <c r="E61" s="110"/>
      <c r="F61" s="110"/>
      <c r="G61" s="111"/>
    </row>
    <row r="62" spans="2:7" x14ac:dyDescent="0.15">
      <c r="B62" s="122"/>
      <c r="C62" s="110" t="s">
        <v>190</v>
      </c>
      <c r="D62" s="110"/>
      <c r="E62" s="110"/>
      <c r="F62" s="110"/>
      <c r="G62" s="111"/>
    </row>
    <row r="63" spans="2:7" x14ac:dyDescent="0.15">
      <c r="B63" s="122"/>
      <c r="C63" s="110" t="s">
        <v>191</v>
      </c>
      <c r="D63" s="110"/>
      <c r="E63" s="110"/>
      <c r="F63" s="110"/>
      <c r="G63" s="111"/>
    </row>
    <row r="64" spans="2:7" x14ac:dyDescent="0.15">
      <c r="B64" s="122"/>
      <c r="C64" s="110" t="s">
        <v>192</v>
      </c>
      <c r="D64" s="110"/>
      <c r="E64" s="110"/>
      <c r="F64" s="110"/>
      <c r="G64" s="111"/>
    </row>
    <row r="65" spans="2:7" x14ac:dyDescent="0.15">
      <c r="B65" s="122"/>
      <c r="C65" s="110" t="s">
        <v>193</v>
      </c>
      <c r="D65" s="110"/>
      <c r="E65" s="110"/>
      <c r="F65" s="110"/>
      <c r="G65" s="111"/>
    </row>
    <row r="66" spans="2:7" x14ac:dyDescent="0.15">
      <c r="B66" s="122"/>
      <c r="C66" s="110" t="s">
        <v>513</v>
      </c>
      <c r="D66" s="110"/>
      <c r="E66" s="110"/>
      <c r="F66" s="110"/>
      <c r="G66" s="111"/>
    </row>
    <row r="67" spans="2:7" x14ac:dyDescent="0.15">
      <c r="B67" s="122"/>
      <c r="C67" s="110" t="s">
        <v>514</v>
      </c>
      <c r="D67" s="110"/>
      <c r="E67" s="110"/>
      <c r="F67" s="110"/>
      <c r="G67" s="111"/>
    </row>
    <row r="68" spans="2:7" x14ac:dyDescent="0.15">
      <c r="B68" s="122"/>
      <c r="C68" s="110" t="s">
        <v>194</v>
      </c>
      <c r="D68" s="110"/>
      <c r="E68" s="110"/>
      <c r="F68" s="110"/>
      <c r="G68" s="111"/>
    </row>
    <row r="69" spans="2:7" x14ac:dyDescent="0.15">
      <c r="B69" s="122"/>
      <c r="C69" s="110" t="s">
        <v>195</v>
      </c>
      <c r="D69" s="110"/>
      <c r="E69" s="110"/>
      <c r="F69" s="110"/>
      <c r="G69" s="111"/>
    </row>
    <row r="70" spans="2:7" x14ac:dyDescent="0.15">
      <c r="B70" s="122"/>
      <c r="C70" s="110" t="s">
        <v>515</v>
      </c>
      <c r="D70" s="110"/>
      <c r="E70" s="110"/>
      <c r="F70" s="110"/>
      <c r="G70" s="111"/>
    </row>
    <row r="71" spans="2:7" x14ac:dyDescent="0.15">
      <c r="B71" s="122"/>
      <c r="C71" s="110" t="s">
        <v>197</v>
      </c>
      <c r="D71" s="110"/>
      <c r="E71" s="110"/>
      <c r="F71" s="110"/>
      <c r="G71" s="111"/>
    </row>
    <row r="72" spans="2:7" x14ac:dyDescent="0.15">
      <c r="B72" s="122"/>
      <c r="C72" s="110" t="s">
        <v>199</v>
      </c>
      <c r="D72" s="110"/>
      <c r="E72" s="110"/>
      <c r="F72" s="110"/>
      <c r="G72" s="111"/>
    </row>
    <row r="73" spans="2:7" x14ac:dyDescent="0.15">
      <c r="B73" s="122"/>
      <c r="C73" s="110" t="s">
        <v>200</v>
      </c>
      <c r="D73" s="110"/>
      <c r="E73" s="110"/>
      <c r="F73" s="110"/>
      <c r="G73" s="111"/>
    </row>
    <row r="74" spans="2:7" x14ac:dyDescent="0.15">
      <c r="B74" s="122"/>
      <c r="C74" s="110" t="s">
        <v>201</v>
      </c>
      <c r="D74" s="110"/>
      <c r="E74" s="110"/>
      <c r="F74" s="110"/>
      <c r="G74" s="111"/>
    </row>
    <row r="75" spans="2:7" x14ac:dyDescent="0.15">
      <c r="B75" s="122"/>
      <c r="C75" s="110" t="s">
        <v>202</v>
      </c>
      <c r="D75" s="110"/>
      <c r="E75" s="110"/>
      <c r="F75" s="110"/>
      <c r="G75" s="111"/>
    </row>
    <row r="76" spans="2:7" x14ac:dyDescent="0.15">
      <c r="B76" s="122"/>
      <c r="C76" s="110" t="s">
        <v>203</v>
      </c>
      <c r="D76" s="110"/>
      <c r="E76" s="110"/>
      <c r="F76" s="110"/>
      <c r="G76" s="111"/>
    </row>
    <row r="77" spans="2:7" x14ac:dyDescent="0.15">
      <c r="B77" s="122"/>
      <c r="C77" s="110" t="s">
        <v>476</v>
      </c>
      <c r="D77" s="110"/>
      <c r="E77" s="110"/>
      <c r="F77" s="110"/>
      <c r="G77" s="111"/>
    </row>
    <row r="78" spans="2:7" x14ac:dyDescent="0.15">
      <c r="B78" s="122"/>
      <c r="C78" s="110"/>
      <c r="D78" s="110"/>
      <c r="E78" s="110"/>
      <c r="F78" s="110"/>
      <c r="G78" s="111"/>
    </row>
    <row r="79" spans="2:7" x14ac:dyDescent="0.15">
      <c r="B79" s="122"/>
      <c r="C79" s="110" t="s">
        <v>516</v>
      </c>
      <c r="D79" s="110"/>
      <c r="E79" s="110"/>
      <c r="F79" s="110"/>
      <c r="G79" s="111"/>
    </row>
    <row r="80" spans="2:7" x14ac:dyDescent="0.15">
      <c r="B80" s="122"/>
      <c r="C80" s="110" t="s">
        <v>517</v>
      </c>
      <c r="D80" s="110"/>
      <c r="E80" s="110"/>
      <c r="F80" s="110"/>
      <c r="G80" s="111"/>
    </row>
    <row r="81" spans="2:7" x14ac:dyDescent="0.15">
      <c r="B81" s="122"/>
      <c r="C81" s="110" t="s">
        <v>518</v>
      </c>
      <c r="D81" s="110"/>
      <c r="E81" s="110"/>
      <c r="F81" s="110"/>
      <c r="G81" s="111"/>
    </row>
    <row r="82" spans="2:7" x14ac:dyDescent="0.15">
      <c r="B82" s="122"/>
      <c r="C82" s="110" t="s">
        <v>519</v>
      </c>
      <c r="D82" s="110"/>
      <c r="E82" s="110"/>
      <c r="F82" s="110"/>
      <c r="G82" s="111"/>
    </row>
    <row r="83" spans="2:7" ht="14.25" thickBot="1" x14ac:dyDescent="0.2">
      <c r="B83" s="123"/>
      <c r="C83" s="114" t="s">
        <v>476</v>
      </c>
      <c r="D83" s="114"/>
      <c r="E83" s="114"/>
      <c r="F83" s="114"/>
      <c r="G83" s="115"/>
    </row>
  </sheetData>
  <mergeCells count="3">
    <mergeCell ref="B14:J14"/>
    <mergeCell ref="B50:G50"/>
    <mergeCell ref="B4:F4"/>
  </mergeCells>
  <phoneticPr fontId="11"/>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0dbb791cd70c314c7870119c7c62823e">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771bfbc60634cbcb5e666ab3078083f5"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DFDDF6-2908-453B-B75E-0C4F7A558B6F}">
  <ds:schemaRefs>
    <ds:schemaRef ds:uri="http://schemas.microsoft.com/office/2006/metadata/properties"/>
    <ds:schemaRef ds:uri="http://schemas.microsoft.com/office/infopath/2007/PartnerControls"/>
    <ds:schemaRef ds:uri="472a4ffc-735f-4c55-96bd-3d43cfd721f4"/>
    <ds:schemaRef ds:uri="a51e9b84-0d65-4c4a-a814-9438be8277eb"/>
  </ds:schemaRefs>
</ds:datastoreItem>
</file>

<file path=customXml/itemProps2.xml><?xml version="1.0" encoding="utf-8"?>
<ds:datastoreItem xmlns:ds="http://schemas.openxmlformats.org/officeDocument/2006/customXml" ds:itemID="{FD8C9090-0A4A-4FBD-B535-C3D6FEE61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37EF77-0C79-4D37-8E47-0CA87607B7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112</vt:i4>
      </vt:variant>
      <vt:variant>
        <vt:lpstr>名前付き一覧</vt:lpstr>
      </vt:variant>
      <vt:variant>
        <vt:i4>209</vt:i4>
      </vt:variant>
    </vt:vector>
  </HeadingPairs>
  <TitlesOfParts>
    <vt:vector size="321" baseType="lpstr">
      <vt:lpstr>点検様式作成フロー</vt:lpstr>
      <vt:lpstr>変状面積算出方法</vt:lpstr>
      <vt:lpstr>記入の留意点</vt:lpstr>
      <vt:lpstr>様式A-1</vt:lpstr>
      <vt:lpstr>様式A-2</vt:lpstr>
      <vt:lpstr>様式A-3</vt:lpstr>
      <vt:lpstr>様式B (1)</vt:lpstr>
      <vt:lpstr>様式B (2)</vt:lpstr>
      <vt:lpstr>様式B (3)</vt:lpstr>
      <vt:lpstr>様式B (4)</vt:lpstr>
      <vt:lpstr>様式B (5)</vt:lpstr>
      <vt:lpstr>様式B (6)</vt:lpstr>
      <vt:lpstr>様式C-1-1</vt:lpstr>
      <vt:lpstr>様式C-1-2</vt:lpstr>
      <vt:lpstr>様式C-2</vt:lpstr>
      <vt:lpstr>様式D-1-1 (1)</vt:lpstr>
      <vt:lpstr>様式D-1-1 (2)</vt:lpstr>
      <vt:lpstr>様式D-1-1 (3)</vt:lpstr>
      <vt:lpstr>様式D-1-1 (4)</vt:lpstr>
      <vt:lpstr>様式D-1-1 (5)</vt:lpstr>
      <vt:lpstr>様式D-1-1 (6)</vt:lpstr>
      <vt:lpstr>様式D-1-1 (7)</vt:lpstr>
      <vt:lpstr>様式D-1-1 (8)</vt:lpstr>
      <vt:lpstr>様式D-1-1 (9)</vt:lpstr>
      <vt:lpstr>様式D-1-1 (10)</vt:lpstr>
      <vt:lpstr>様式D-1-1 (11)</vt:lpstr>
      <vt:lpstr>様式D-1-1 (12)</vt:lpstr>
      <vt:lpstr>様式D-1-1 (13)</vt:lpstr>
      <vt:lpstr>様式D-1-1 (14)</vt:lpstr>
      <vt:lpstr>様式D-1-1 (15)</vt:lpstr>
      <vt:lpstr>様式D-1-1 (16)</vt:lpstr>
      <vt:lpstr>様式D-1-1 (17)</vt:lpstr>
      <vt:lpstr>様式D-1-1 (18)</vt:lpstr>
      <vt:lpstr>様式D-1-1 (19)</vt:lpstr>
      <vt:lpstr>様式D-1-1 (20)</vt:lpstr>
      <vt:lpstr>様式D-1-1 (21)</vt:lpstr>
      <vt:lpstr>様式D-1-1 (22)</vt:lpstr>
      <vt:lpstr>様式D-1-1 (23)</vt:lpstr>
      <vt:lpstr>様式D-1-1 (24)</vt:lpstr>
      <vt:lpstr>様式D-1-1 (25)</vt:lpstr>
      <vt:lpstr>様式D-1-1 (26)</vt:lpstr>
      <vt:lpstr>様式D-1-1 (27)</vt:lpstr>
      <vt:lpstr>様式D-1-1 (28)</vt:lpstr>
      <vt:lpstr>様式D-1-1 (29)</vt:lpstr>
      <vt:lpstr>様式D-1-1 (30)</vt:lpstr>
      <vt:lpstr>様式D-1-1 (31)</vt:lpstr>
      <vt:lpstr>様式D-1-1 (32)</vt:lpstr>
      <vt:lpstr>様式D-1-1 (33)</vt:lpstr>
      <vt:lpstr>様式D-1-1 (34)</vt:lpstr>
      <vt:lpstr>様式D-1-1 (35)</vt:lpstr>
      <vt:lpstr>様式D-1-1 (36)</vt:lpstr>
      <vt:lpstr>様式D-1-1 (37)</vt:lpstr>
      <vt:lpstr>様式D-1-1 (38)</vt:lpstr>
      <vt:lpstr>様式D-1-1 (39)</vt:lpstr>
      <vt:lpstr>様式D-1-1 (40)</vt:lpstr>
      <vt:lpstr>様式D-1-1 (41)</vt:lpstr>
      <vt:lpstr>様式D-1-1 (42)</vt:lpstr>
      <vt:lpstr>様式D-1-2 (1)</vt:lpstr>
      <vt:lpstr>様式D-1-2 (2)</vt:lpstr>
      <vt:lpstr>様式D-2-1 (1)</vt:lpstr>
      <vt:lpstr>様式D-2-1 (2)</vt:lpstr>
      <vt:lpstr>様式D-2-1 (3)</vt:lpstr>
      <vt:lpstr>様式D-2-1 (4)</vt:lpstr>
      <vt:lpstr>様式D-2-1 (5)</vt:lpstr>
      <vt:lpstr>様式D-2-1 (6)</vt:lpstr>
      <vt:lpstr>様式D-2-1´</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様式D-3_S028</vt:lpstr>
      <vt:lpstr>様式D-3_S029</vt:lpstr>
      <vt:lpstr>様式D-3_S030</vt:lpstr>
      <vt:lpstr>様式D-3_S031</vt:lpstr>
      <vt:lpstr>様式D-3_S032</vt:lpstr>
      <vt:lpstr>様式D-3_S033</vt:lpstr>
      <vt:lpstr>様式D-3_S034</vt:lpstr>
      <vt:lpstr>様式D-3_S035</vt:lpstr>
      <vt:lpstr>様式D-3_S036</vt:lpstr>
      <vt:lpstr>様式D-3_S037</vt:lpstr>
      <vt:lpstr>様式D-3_S038</vt:lpstr>
      <vt:lpstr>様式D-3_S039</vt:lpstr>
      <vt:lpstr>様式D-3_S040</vt:lpstr>
      <vt:lpstr>様式D-3_PE</vt:lpstr>
      <vt:lpstr>様式E</vt:lpstr>
      <vt:lpstr>様式F</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 (1)'!Print_Area</vt:lpstr>
      <vt:lpstr>'様式B (2)'!Print_Area</vt:lpstr>
      <vt:lpstr>'様式B (3)'!Print_Area</vt:lpstr>
      <vt:lpstr>'様式B (4)'!Print_Area</vt:lpstr>
      <vt:lpstr>'様式B (5)'!Print_Area</vt:lpstr>
      <vt:lpstr>'様式B (6)'!Print_Area</vt:lpstr>
      <vt:lpstr>'様式C-1-1'!Print_Area</vt:lpstr>
      <vt:lpstr>'様式C-1-2'!Print_Area</vt:lpstr>
      <vt:lpstr>'様式C-2'!Print_Area</vt:lpstr>
      <vt:lpstr>'様式D-1-1 (1)'!Print_Area</vt:lpstr>
      <vt:lpstr>'様式D-1-1 (10)'!Print_Area</vt:lpstr>
      <vt:lpstr>'様式D-1-1 (11)'!Print_Area</vt:lpstr>
      <vt:lpstr>'様式D-1-1 (12)'!Print_Area</vt:lpstr>
      <vt:lpstr>'様式D-1-1 (13)'!Print_Area</vt:lpstr>
      <vt:lpstr>'様式D-1-1 (14)'!Print_Area</vt:lpstr>
      <vt:lpstr>'様式D-1-1 (15)'!Print_Area</vt:lpstr>
      <vt:lpstr>'様式D-1-1 (16)'!Print_Area</vt:lpstr>
      <vt:lpstr>'様式D-1-1 (17)'!Print_Area</vt:lpstr>
      <vt:lpstr>'様式D-1-1 (18)'!Print_Area</vt:lpstr>
      <vt:lpstr>'様式D-1-1 (19)'!Print_Area</vt:lpstr>
      <vt:lpstr>'様式D-1-1 (2)'!Print_Area</vt:lpstr>
      <vt:lpstr>'様式D-1-1 (20)'!Print_Area</vt:lpstr>
      <vt:lpstr>'様式D-1-1 (21)'!Print_Area</vt:lpstr>
      <vt:lpstr>'様式D-1-1 (22)'!Print_Area</vt:lpstr>
      <vt:lpstr>'様式D-1-1 (23)'!Print_Area</vt:lpstr>
      <vt:lpstr>'様式D-1-1 (24)'!Print_Area</vt:lpstr>
      <vt:lpstr>'様式D-1-1 (25)'!Print_Area</vt:lpstr>
      <vt:lpstr>'様式D-1-1 (26)'!Print_Area</vt:lpstr>
      <vt:lpstr>'様式D-1-1 (27)'!Print_Area</vt:lpstr>
      <vt:lpstr>'様式D-1-1 (28)'!Print_Area</vt:lpstr>
      <vt:lpstr>'様式D-1-1 (29)'!Print_Area</vt:lpstr>
      <vt:lpstr>'様式D-1-1 (3)'!Print_Area</vt:lpstr>
      <vt:lpstr>'様式D-1-1 (30)'!Print_Area</vt:lpstr>
      <vt:lpstr>'様式D-1-1 (31)'!Print_Area</vt:lpstr>
      <vt:lpstr>'様式D-1-1 (32)'!Print_Area</vt:lpstr>
      <vt:lpstr>'様式D-1-1 (33)'!Print_Area</vt:lpstr>
      <vt:lpstr>'様式D-1-1 (34)'!Print_Area</vt:lpstr>
      <vt:lpstr>'様式D-1-1 (35)'!Print_Area</vt:lpstr>
      <vt:lpstr>'様式D-1-1 (36)'!Print_Area</vt:lpstr>
      <vt:lpstr>'様式D-1-1 (37)'!Print_Area</vt:lpstr>
      <vt:lpstr>'様式D-1-1 (38)'!Print_Area</vt:lpstr>
      <vt:lpstr>'様式D-1-1 (39)'!Print_Area</vt:lpstr>
      <vt:lpstr>'様式D-1-1 (4)'!Print_Area</vt:lpstr>
      <vt:lpstr>'様式D-1-1 (40)'!Print_Area</vt:lpstr>
      <vt:lpstr>'様式D-1-1 (41)'!Print_Area</vt:lpstr>
      <vt:lpstr>'様式D-1-1 (42)'!Print_Area</vt:lpstr>
      <vt:lpstr>'様式D-1-1 (5)'!Print_Area</vt:lpstr>
      <vt:lpstr>'様式D-1-1 (6)'!Print_Area</vt:lpstr>
      <vt:lpstr>'様式D-1-1 (7)'!Print_Area</vt:lpstr>
      <vt:lpstr>'様式D-1-1 (8)'!Print_Area</vt:lpstr>
      <vt:lpstr>'様式D-1-1 (9)'!Print_Area</vt:lpstr>
      <vt:lpstr>'様式D-1-2 (1)'!Print_Area</vt:lpstr>
      <vt:lpstr>'様式D-1-2 (2)'!Print_Area</vt:lpstr>
      <vt:lpstr>'様式D-2-1 (1)'!Print_Area</vt:lpstr>
      <vt:lpstr>'様式D-2-1 (2)'!Print_Area</vt:lpstr>
      <vt:lpstr>'様式D-2-1 (3)'!Print_Area</vt:lpstr>
      <vt:lpstr>'様式D-2-1 (4)'!Print_Area</vt:lpstr>
      <vt:lpstr>'様式D-2-1 (5)'!Print_Area</vt:lpstr>
      <vt:lpstr>'様式D-2-1 (6)'!Print_Area</vt:lpstr>
      <vt:lpstr>'様式D-2-1´'!Print_Area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'様式D-3_S028'!Print_Area</vt:lpstr>
      <vt:lpstr>'様式D-3_S029'!Print_Area</vt:lpstr>
      <vt:lpstr>'様式D-3_S030'!Print_Area</vt:lpstr>
      <vt:lpstr>'様式D-3_S031'!Print_Area</vt:lpstr>
      <vt:lpstr>'様式D-3_S032'!Print_Area</vt:lpstr>
      <vt:lpstr>'様式D-3_S033'!Print_Area</vt:lpstr>
      <vt:lpstr>'様式D-3_S034'!Print_Area</vt:lpstr>
      <vt:lpstr>'様式D-3_S035'!Print_Area</vt:lpstr>
      <vt:lpstr>'様式D-3_S036'!Print_Area</vt:lpstr>
      <vt:lpstr>'様式D-3_S037'!Print_Area</vt:lpstr>
      <vt:lpstr>'様式D-3_S038'!Print_Area</vt:lpstr>
      <vt:lpstr>'様式D-3_S039'!Print_Area</vt:lpstr>
      <vt:lpstr>'様式D-3_S040'!Print_Area</vt:lpstr>
      <vt:lpstr>様式E!Print_Area</vt:lpstr>
      <vt:lpstr>様式F!Print_Area</vt:lpstr>
      <vt:lpstr>様式G!Print_Area</vt:lpstr>
      <vt:lpstr>'様式A-2'!Print_Titles</vt:lpstr>
      <vt:lpstr>'様式D-1-1 (1)'!Print_Titles</vt:lpstr>
      <vt:lpstr>'様式D-1-1 (10)'!Print_Titles</vt:lpstr>
      <vt:lpstr>'様式D-1-1 (11)'!Print_Titles</vt:lpstr>
      <vt:lpstr>'様式D-1-1 (12)'!Print_Titles</vt:lpstr>
      <vt:lpstr>'様式D-1-1 (13)'!Print_Titles</vt:lpstr>
      <vt:lpstr>'様式D-1-1 (14)'!Print_Titles</vt:lpstr>
      <vt:lpstr>'様式D-1-1 (15)'!Print_Titles</vt:lpstr>
      <vt:lpstr>'様式D-1-1 (16)'!Print_Titles</vt:lpstr>
      <vt:lpstr>'様式D-1-1 (17)'!Print_Titles</vt:lpstr>
      <vt:lpstr>'様式D-1-1 (18)'!Print_Titles</vt:lpstr>
      <vt:lpstr>'様式D-1-1 (19)'!Print_Titles</vt:lpstr>
      <vt:lpstr>'様式D-1-1 (2)'!Print_Titles</vt:lpstr>
      <vt:lpstr>'様式D-1-1 (20)'!Print_Titles</vt:lpstr>
      <vt:lpstr>'様式D-1-1 (21)'!Print_Titles</vt:lpstr>
      <vt:lpstr>'様式D-1-1 (22)'!Print_Titles</vt:lpstr>
      <vt:lpstr>'様式D-1-1 (23)'!Print_Titles</vt:lpstr>
      <vt:lpstr>'様式D-1-1 (24)'!Print_Titles</vt:lpstr>
      <vt:lpstr>'様式D-1-1 (25)'!Print_Titles</vt:lpstr>
      <vt:lpstr>'様式D-1-1 (26)'!Print_Titles</vt:lpstr>
      <vt:lpstr>'様式D-1-1 (27)'!Print_Titles</vt:lpstr>
      <vt:lpstr>'様式D-1-1 (28)'!Print_Titles</vt:lpstr>
      <vt:lpstr>'様式D-1-1 (29)'!Print_Titles</vt:lpstr>
      <vt:lpstr>'様式D-1-1 (3)'!Print_Titles</vt:lpstr>
      <vt:lpstr>'様式D-1-1 (30)'!Print_Titles</vt:lpstr>
      <vt:lpstr>'様式D-1-1 (31)'!Print_Titles</vt:lpstr>
      <vt:lpstr>'様式D-1-1 (32)'!Print_Titles</vt:lpstr>
      <vt:lpstr>'様式D-1-1 (33)'!Print_Titles</vt:lpstr>
      <vt:lpstr>'様式D-1-1 (34)'!Print_Titles</vt:lpstr>
      <vt:lpstr>'様式D-1-1 (35)'!Print_Titles</vt:lpstr>
      <vt:lpstr>'様式D-1-1 (36)'!Print_Titles</vt:lpstr>
      <vt:lpstr>'様式D-1-1 (37)'!Print_Titles</vt:lpstr>
      <vt:lpstr>'様式D-1-1 (38)'!Print_Titles</vt:lpstr>
      <vt:lpstr>'様式D-1-1 (39)'!Print_Titles</vt:lpstr>
      <vt:lpstr>'様式D-1-1 (4)'!Print_Titles</vt:lpstr>
      <vt:lpstr>'様式D-1-1 (40)'!Print_Titles</vt:lpstr>
      <vt:lpstr>'様式D-1-1 (41)'!Print_Titles</vt:lpstr>
      <vt:lpstr>'様式D-1-1 (42)'!Print_Titles</vt:lpstr>
      <vt:lpstr>'様式D-1-1 (5)'!Print_Titles</vt:lpstr>
      <vt:lpstr>'様式D-1-1 (6)'!Print_Titles</vt:lpstr>
      <vt:lpstr>'様式D-1-1 (7)'!Print_Titles</vt:lpstr>
      <vt:lpstr>'様式D-1-1 (8)'!Print_Titles</vt:lpstr>
      <vt:lpstr>'様式D-1-1 (9)'!Print_Titles</vt:lpstr>
      <vt:lpstr>'様式D-1-2 (1)'!Print_Titles</vt:lpstr>
      <vt:lpstr>'様式D-1-2 (2)'!Print_Titles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'様式D-3_S025'!Print_Titles</vt:lpstr>
      <vt:lpstr>'様式D-3_S026'!Print_Titles</vt:lpstr>
      <vt:lpstr>'様式D-3_S027'!Print_Titles</vt:lpstr>
      <vt:lpstr>'様式D-3_S028'!Print_Titles</vt:lpstr>
      <vt:lpstr>'様式D-3_S029'!Print_Titles</vt:lpstr>
      <vt:lpstr>'様式D-3_S030'!Print_Titles</vt:lpstr>
      <vt:lpstr>'様式D-3_S031'!Print_Titles</vt:lpstr>
      <vt:lpstr>'様式D-3_S032'!Print_Titles</vt:lpstr>
      <vt:lpstr>'様式D-3_S033'!Print_Titles</vt:lpstr>
      <vt:lpstr>'様式D-3_S034'!Print_Titles</vt:lpstr>
      <vt:lpstr>'様式D-3_S035'!Print_Titles</vt:lpstr>
      <vt:lpstr>'様式D-3_S036'!Print_Titles</vt:lpstr>
      <vt:lpstr>'様式D-3_S037'!Print_Titles</vt:lpstr>
      <vt:lpstr>'様式D-3_S038'!Print_Titles</vt:lpstr>
      <vt:lpstr>'様式D-3_S039'!Print_Titles</vt:lpstr>
      <vt:lpstr>'様式D-3_S040'!Print_Titles</vt:lpstr>
      <vt:lpstr>様式F!Print_Titles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Manager/>
  <Company>FJ-WORK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澤口 啓希</dc:creator>
  <cp:keywords/>
  <dc:description/>
  <cp:lastModifiedBy>志保 渡部</cp:lastModifiedBy>
  <cp:revision/>
  <cp:lastPrinted>2026-02-06T07:34:52Z</cp:lastPrinted>
  <dcterms:created xsi:type="dcterms:W3CDTF">2012-04-09T00:49:26Z</dcterms:created>
  <dcterms:modified xsi:type="dcterms:W3CDTF">2026-04-07T11:28:01Z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